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IDENCE 2018\IIIB2\"/>
    </mc:Choice>
  </mc:AlternateContent>
  <bookViews>
    <workbookView xWindow="0" yWindow="0" windowWidth="20490" windowHeight="7620" activeTab="2"/>
  </bookViews>
  <sheets>
    <sheet name="unit" sheetId="2" r:id="rId1"/>
    <sheet name="object" sheetId="3" r:id="rId2"/>
    <sheet name="Sheet1" sheetId="1" r:id="rId3"/>
  </sheets>
  <definedNames>
    <definedName name="_xlnm._FilterDatabase" localSheetId="2" hidden="1">Sheet1!$A$1:$AE$998</definedName>
  </definedNames>
  <calcPr calcId="162913"/>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98" i="1" l="1"/>
  <c r="O1001" i="1" s="1"/>
  <c r="O1004" i="1" s="1"/>
  <c r="P998" i="1"/>
  <c r="Q998" i="1"/>
  <c r="R998" i="1"/>
  <c r="R1002" i="1" s="1"/>
  <c r="S998" i="1"/>
  <c r="N998" i="1"/>
  <c r="L53" i="1" l="1"/>
  <c r="M53" i="1" s="1"/>
  <c r="L466" i="1" l="1"/>
  <c r="M466" i="1" s="1"/>
  <c r="L497" i="1"/>
  <c r="M497" i="1" s="1"/>
  <c r="L426" i="1"/>
  <c r="M426" i="1" s="1"/>
  <c r="L446" i="1"/>
  <c r="M446" i="1" s="1"/>
  <c r="L445" i="1"/>
  <c r="M445" i="1" s="1"/>
  <c r="L457" i="1"/>
  <c r="M457" i="1" s="1"/>
  <c r="L468" i="1"/>
  <c r="M468" i="1" s="1"/>
  <c r="L465" i="1"/>
  <c r="M465" i="1" s="1"/>
  <c r="L495" i="1"/>
  <c r="M495" i="1" s="1"/>
  <c r="L490" i="1"/>
  <c r="M490" i="1" s="1"/>
  <c r="L494" i="1"/>
  <c r="M494" i="1" s="1"/>
  <c r="L650" i="1"/>
  <c r="M650" i="1" s="1"/>
  <c r="L649" i="1"/>
  <c r="M649" i="1" s="1"/>
  <c r="L835" i="1"/>
  <c r="M835" i="1" s="1"/>
  <c r="L820" i="1"/>
  <c r="M820" i="1" s="1"/>
  <c r="L831" i="1"/>
  <c r="M831" i="1" s="1"/>
  <c r="L821" i="1"/>
  <c r="M821" i="1" s="1"/>
  <c r="L840" i="1"/>
  <c r="M840" i="1" s="1"/>
  <c r="L829" i="1"/>
  <c r="M829" i="1" s="1"/>
  <c r="L832" i="1"/>
  <c r="M832" i="1" s="1"/>
  <c r="L836" i="1"/>
  <c r="M836" i="1" s="1"/>
  <c r="L837" i="1"/>
  <c r="M837" i="1" s="1"/>
  <c r="L833" i="1"/>
  <c r="M833" i="1" s="1"/>
  <c r="L865" i="1"/>
  <c r="M865" i="1" s="1"/>
  <c r="L867" i="1"/>
  <c r="M867" i="1" s="1"/>
  <c r="L869" i="1"/>
  <c r="M869" i="1" s="1"/>
  <c r="L863" i="1"/>
  <c r="M863" i="1" s="1"/>
  <c r="L871" i="1"/>
  <c r="M871" i="1" s="1"/>
  <c r="L868" i="1"/>
  <c r="M868" i="1" s="1"/>
  <c r="L866" i="1"/>
  <c r="M866" i="1" s="1"/>
  <c r="L864" i="1"/>
  <c r="M864" i="1" s="1"/>
  <c r="L900" i="1"/>
  <c r="M900" i="1" s="1"/>
  <c r="L906" i="1"/>
  <c r="M906" i="1" s="1"/>
  <c r="L910" i="1"/>
  <c r="M910" i="1" s="1"/>
  <c r="L936" i="1"/>
  <c r="M936" i="1" s="1"/>
  <c r="L963" i="1"/>
  <c r="M963" i="1" s="1"/>
  <c r="L961" i="1"/>
  <c r="M961" i="1" s="1"/>
  <c r="L962" i="1"/>
  <c r="M962" i="1" s="1"/>
  <c r="L967" i="1"/>
  <c r="M967" i="1" s="1"/>
  <c r="L969" i="1"/>
  <c r="M969" i="1" s="1"/>
  <c r="L966" i="1"/>
  <c r="M966" i="1" s="1"/>
  <c r="L965" i="1"/>
  <c r="M965" i="1" s="1"/>
  <c r="L964" i="1"/>
  <c r="M964" i="1" s="1"/>
  <c r="L968" i="1"/>
  <c r="M968" i="1" s="1"/>
  <c r="L948" i="1"/>
  <c r="M948" i="1" s="1"/>
  <c r="L946" i="1"/>
  <c r="M946" i="1" s="1"/>
  <c r="L945" i="1"/>
  <c r="M945" i="1" s="1"/>
  <c r="L955" i="1"/>
  <c r="M955" i="1" s="1"/>
  <c r="L952" i="1"/>
  <c r="M952" i="1" s="1"/>
  <c r="L953" i="1"/>
  <c r="M953" i="1" s="1"/>
  <c r="L888" i="1"/>
  <c r="M888" i="1" s="1"/>
  <c r="L883" i="1"/>
  <c r="M883" i="1" s="1"/>
  <c r="L885" i="1"/>
  <c r="M885" i="1" s="1"/>
  <c r="L882" i="1"/>
  <c r="M882" i="1" s="1"/>
  <c r="L887" i="1"/>
  <c r="M887" i="1" s="1"/>
  <c r="L884" i="1"/>
  <c r="M884" i="1" s="1"/>
  <c r="L881" i="1"/>
  <c r="M881" i="1" s="1"/>
  <c r="L877" i="1"/>
  <c r="M877" i="1" s="1"/>
  <c r="L878" i="1"/>
  <c r="M878" i="1" s="1"/>
  <c r="L976" i="1"/>
  <c r="M976" i="1" s="1"/>
  <c r="L973" i="1"/>
  <c r="M973" i="1" s="1"/>
  <c r="L980" i="1"/>
  <c r="M980" i="1" s="1"/>
  <c r="L920" i="1"/>
  <c r="M920" i="1" s="1"/>
  <c r="L924" i="1"/>
  <c r="M924" i="1" s="1"/>
  <c r="L933" i="1"/>
  <c r="M933" i="1" s="1"/>
  <c r="L853" i="1"/>
  <c r="M853" i="1" s="1"/>
  <c r="L847" i="1"/>
  <c r="M847" i="1" s="1"/>
  <c r="L848" i="1"/>
  <c r="M848" i="1" s="1"/>
  <c r="L843" i="1"/>
  <c r="M843" i="1" s="1"/>
  <c r="L845" i="1"/>
  <c r="M845" i="1" s="1"/>
  <c r="L859" i="1"/>
  <c r="M859" i="1" s="1"/>
  <c r="L860" i="1"/>
  <c r="M860" i="1" s="1"/>
  <c r="L861" i="1"/>
  <c r="M861" i="1" s="1"/>
  <c r="L134" i="1"/>
  <c r="M134" i="1" s="1"/>
  <c r="L121" i="1"/>
  <c r="M121" i="1" s="1"/>
  <c r="L123" i="1"/>
  <c r="M123" i="1" s="1"/>
  <c r="L136" i="1"/>
  <c r="M136" i="1" s="1"/>
  <c r="L129" i="1"/>
  <c r="M129" i="1" s="1"/>
  <c r="L135" i="1"/>
  <c r="M135" i="1" s="1"/>
  <c r="L784" i="1"/>
  <c r="M784" i="1" s="1"/>
  <c r="L782" i="1"/>
  <c r="M782" i="1" s="1"/>
  <c r="L327" i="1"/>
  <c r="M327" i="1" s="1"/>
  <c r="L325" i="1"/>
  <c r="M325" i="1" s="1"/>
  <c r="L320" i="1"/>
  <c r="M320" i="1" s="1"/>
  <c r="L319" i="1"/>
  <c r="M319" i="1" s="1"/>
  <c r="L321" i="1"/>
  <c r="M321" i="1" s="1"/>
  <c r="L328" i="1"/>
  <c r="M328" i="1" s="1"/>
  <c r="L356" i="1"/>
  <c r="M356" i="1" s="1"/>
  <c r="L395" i="1"/>
  <c r="M395" i="1" s="1"/>
  <c r="L387" i="1"/>
  <c r="M387" i="1" s="1"/>
  <c r="L390" i="1"/>
  <c r="M390" i="1" s="1"/>
  <c r="L388" i="1"/>
  <c r="M388" i="1" s="1"/>
  <c r="L415" i="1"/>
  <c r="M415" i="1" s="1"/>
  <c r="L410" i="1"/>
  <c r="M410" i="1" s="1"/>
  <c r="L414" i="1"/>
  <c r="M414" i="1" s="1"/>
  <c r="L786" i="1"/>
  <c r="M786" i="1" s="1"/>
  <c r="L783" i="1"/>
  <c r="M783" i="1" s="1"/>
  <c r="L813" i="1"/>
  <c r="M813" i="1" s="1"/>
  <c r="L326" i="1"/>
  <c r="M326" i="1" s="1"/>
  <c r="L323" i="1"/>
  <c r="M323" i="1" s="1"/>
  <c r="L324" i="1"/>
  <c r="M324" i="1" s="1"/>
  <c r="L314" i="1"/>
  <c r="M314" i="1" s="1"/>
  <c r="L315" i="1"/>
  <c r="M315" i="1" s="1"/>
  <c r="L318" i="1"/>
  <c r="M318" i="1" s="1"/>
  <c r="L511" i="1"/>
  <c r="M511" i="1" s="1"/>
  <c r="L503" i="1"/>
  <c r="M503" i="1" s="1"/>
  <c r="L506" i="1"/>
  <c r="M506" i="1" s="1"/>
  <c r="L529" i="1"/>
  <c r="M529" i="1" s="1"/>
  <c r="L246" i="1"/>
  <c r="M246" i="1" s="1"/>
  <c r="L581" i="1"/>
  <c r="M581" i="1" s="1"/>
  <c r="L578" i="1"/>
  <c r="M578" i="1" s="1"/>
  <c r="L575" i="1"/>
  <c r="M575" i="1" s="1"/>
  <c r="L580" i="1"/>
  <c r="M580" i="1" s="1"/>
  <c r="L573" i="1"/>
  <c r="M573" i="1" s="1"/>
  <c r="L572" i="1"/>
  <c r="M572" i="1" s="1"/>
  <c r="L569" i="1"/>
  <c r="M569" i="1" s="1"/>
  <c r="L348" i="1"/>
  <c r="M348" i="1" s="1"/>
  <c r="L338" i="1"/>
  <c r="M338" i="1" s="1"/>
  <c r="L339" i="1"/>
  <c r="M339" i="1" s="1"/>
  <c r="L347" i="1"/>
  <c r="M347" i="1" s="1"/>
  <c r="L343" i="1"/>
  <c r="M343" i="1" s="1"/>
  <c r="L345" i="1"/>
  <c r="M345" i="1" s="1"/>
  <c r="L336" i="1"/>
  <c r="M336" i="1" s="1"/>
  <c r="L344" i="1"/>
  <c r="M344" i="1" s="1"/>
  <c r="L486" i="1"/>
  <c r="M486" i="1" s="1"/>
  <c r="M22" i="1"/>
  <c r="M21" i="1"/>
  <c r="L675" i="1"/>
  <c r="M675" i="1" s="1"/>
  <c r="L673" i="1"/>
  <c r="M673" i="1" s="1"/>
  <c r="L631" i="1"/>
  <c r="M631" i="1" s="1"/>
  <c r="L712" i="1"/>
  <c r="M712" i="1" s="1"/>
  <c r="L711" i="1"/>
  <c r="M711" i="1" s="1"/>
  <c r="L714" i="1"/>
  <c r="M714" i="1" s="1"/>
  <c r="L732" i="1"/>
  <c r="M732" i="1" s="1"/>
  <c r="L14" i="1"/>
  <c r="M14" i="1" s="1"/>
  <c r="L17" i="1"/>
  <c r="M17" i="1" s="1"/>
  <c r="L15" i="1"/>
  <c r="M15" i="1" s="1"/>
  <c r="L29" i="1"/>
  <c r="M29" i="1" s="1"/>
  <c r="L28" i="1"/>
  <c r="M28" i="1" s="1"/>
  <c r="L707" i="1"/>
  <c r="M707" i="1" s="1"/>
  <c r="L310" i="1"/>
  <c r="M310" i="1" s="1"/>
  <c r="L334" i="1"/>
  <c r="M334" i="1" s="1"/>
  <c r="L113" i="1"/>
  <c r="M113" i="1" s="1"/>
  <c r="L88" i="1"/>
  <c r="M88" i="1" s="1"/>
  <c r="L448" i="1"/>
  <c r="M448" i="1" s="1"/>
  <c r="L46" i="1"/>
  <c r="M46" i="1" s="1"/>
  <c r="L76" i="1"/>
  <c r="M76" i="1" s="1"/>
  <c r="L72" i="1"/>
  <c r="M72" i="1" s="1"/>
  <c r="L74" i="1"/>
  <c r="M74" i="1" s="1"/>
  <c r="L428" i="1"/>
  <c r="M428" i="1" s="1"/>
  <c r="L424" i="1"/>
  <c r="M424" i="1" s="1"/>
  <c r="L450" i="1"/>
  <c r="M450" i="1" s="1"/>
  <c r="L453" i="1"/>
  <c r="M453" i="1" s="1"/>
  <c r="L454" i="1"/>
  <c r="M454" i="1" s="1"/>
  <c r="L456" i="1"/>
  <c r="M456" i="1" s="1"/>
  <c r="L458" i="1"/>
  <c r="M458" i="1" s="1"/>
  <c r="L461" i="1"/>
  <c r="M461" i="1" s="1"/>
  <c r="L462" i="1"/>
  <c r="M462" i="1" s="1"/>
  <c r="L471" i="1"/>
  <c r="M471" i="1" s="1"/>
  <c r="L469" i="1"/>
  <c r="M469" i="1" s="1"/>
  <c r="L467" i="1"/>
  <c r="M467" i="1" s="1"/>
  <c r="L464" i="1"/>
  <c r="M464" i="1" s="1"/>
  <c r="L463" i="1"/>
  <c r="M463" i="1" s="1"/>
  <c r="L480" i="1"/>
  <c r="M480" i="1" s="1"/>
  <c r="L488" i="1"/>
  <c r="M488" i="1" s="1"/>
  <c r="L493" i="1"/>
  <c r="M493" i="1" s="1"/>
  <c r="L489" i="1"/>
  <c r="M489" i="1" s="1"/>
  <c r="L491" i="1"/>
  <c r="M491" i="1" s="1"/>
  <c r="L496" i="1"/>
  <c r="M496" i="1" s="1"/>
  <c r="L492" i="1"/>
  <c r="M492" i="1" s="1"/>
  <c r="L525" i="1"/>
  <c r="M525" i="1" s="1"/>
  <c r="L521" i="1"/>
  <c r="M521" i="1" s="1"/>
  <c r="L522" i="1"/>
  <c r="M522" i="1" s="1"/>
  <c r="L524" i="1"/>
  <c r="M524" i="1" s="1"/>
  <c r="L518" i="1"/>
  <c r="M518" i="1" s="1"/>
  <c r="L523" i="1"/>
  <c r="M523" i="1" s="1"/>
  <c r="L520" i="1"/>
  <c r="M520" i="1" s="1"/>
  <c r="L517" i="1"/>
  <c r="M517" i="1" s="1"/>
  <c r="L515" i="1"/>
  <c r="M515" i="1" s="1"/>
  <c r="L519" i="1"/>
  <c r="M519" i="1" s="1"/>
  <c r="L516" i="1"/>
  <c r="M516" i="1" s="1"/>
  <c r="L526" i="1"/>
  <c r="M526" i="1" s="1"/>
  <c r="L421" i="1"/>
  <c r="M421" i="1" s="1"/>
  <c r="L422" i="1"/>
  <c r="M422" i="1" s="1"/>
  <c r="L211" i="1"/>
  <c r="M211" i="1" s="1"/>
  <c r="L212" i="1"/>
  <c r="M212" i="1" s="1"/>
  <c r="L192" i="1"/>
  <c r="M192" i="1" s="1"/>
  <c r="L215" i="1"/>
  <c r="M215" i="1" s="1"/>
  <c r="L214" i="1"/>
  <c r="M214" i="1" s="1"/>
  <c r="L223" i="1"/>
  <c r="M223" i="1" s="1"/>
  <c r="L222" i="1"/>
  <c r="M222" i="1" s="1"/>
  <c r="L220" i="1"/>
  <c r="M220" i="1" s="1"/>
  <c r="L221" i="1"/>
  <c r="M221" i="1" s="1"/>
  <c r="L219" i="1"/>
  <c r="M219" i="1" s="1"/>
  <c r="L559" i="1"/>
  <c r="M559" i="1" s="1"/>
  <c r="L560" i="1"/>
  <c r="M560" i="1" s="1"/>
  <c r="L563" i="1"/>
  <c r="M563" i="1" s="1"/>
  <c r="L830" i="1"/>
  <c r="M830" i="1" s="1"/>
  <c r="L828" i="1"/>
  <c r="M828" i="1" s="1"/>
  <c r="L822" i="1"/>
  <c r="M822" i="1" s="1"/>
  <c r="L827" i="1"/>
  <c r="M827" i="1" s="1"/>
  <c r="L826" i="1"/>
  <c r="M826" i="1" s="1"/>
  <c r="L823" i="1"/>
  <c r="M823" i="1" s="1"/>
  <c r="L834" i="1"/>
  <c r="M834" i="1" s="1"/>
  <c r="L825" i="1"/>
  <c r="M825" i="1" s="1"/>
  <c r="L824" i="1"/>
  <c r="M824" i="1" s="1"/>
  <c r="L838" i="1"/>
  <c r="M838" i="1" s="1"/>
  <c r="L839" i="1"/>
  <c r="M839" i="1" s="1"/>
  <c r="L841" i="1"/>
  <c r="M841" i="1" s="1"/>
  <c r="L872" i="1"/>
  <c r="M872" i="1" s="1"/>
  <c r="L870" i="1"/>
  <c r="M870" i="1" s="1"/>
  <c r="L873" i="1"/>
  <c r="M873" i="1" s="1"/>
  <c r="L862" i="1"/>
  <c r="M862" i="1" s="1"/>
  <c r="L874" i="1"/>
  <c r="M874" i="1" s="1"/>
  <c r="L875" i="1"/>
  <c r="M875" i="1" s="1"/>
  <c r="L876" i="1"/>
  <c r="M876" i="1" s="1"/>
  <c r="L899" i="1"/>
  <c r="M899" i="1" s="1"/>
  <c r="L903" i="1"/>
  <c r="M903" i="1" s="1"/>
  <c r="L904" i="1"/>
  <c r="M904" i="1" s="1"/>
  <c r="L901" i="1"/>
  <c r="M901" i="1" s="1"/>
  <c r="L902" i="1"/>
  <c r="M902" i="1" s="1"/>
  <c r="L897" i="1"/>
  <c r="M897" i="1" s="1"/>
  <c r="L898" i="1"/>
  <c r="M898" i="1" s="1"/>
  <c r="L907" i="1"/>
  <c r="M907" i="1" s="1"/>
  <c r="L913" i="1"/>
  <c r="M913" i="1" s="1"/>
  <c r="L914" i="1"/>
  <c r="M914" i="1" s="1"/>
  <c r="L905" i="1"/>
  <c r="M905" i="1" s="1"/>
  <c r="L909" i="1"/>
  <c r="M909" i="1" s="1"/>
  <c r="L911" i="1"/>
  <c r="M911" i="1" s="1"/>
  <c r="L912" i="1"/>
  <c r="M912" i="1" s="1"/>
  <c r="L908" i="1"/>
  <c r="M908" i="1" s="1"/>
  <c r="L935" i="1"/>
  <c r="M935" i="1" s="1"/>
  <c r="L937" i="1"/>
  <c r="M937" i="1" s="1"/>
  <c r="L942" i="1"/>
  <c r="M942" i="1" s="1"/>
  <c r="L940" i="1"/>
  <c r="M940" i="1" s="1"/>
  <c r="L939" i="1"/>
  <c r="M939" i="1" s="1"/>
  <c r="L938" i="1"/>
  <c r="M938" i="1" s="1"/>
  <c r="L941" i="1"/>
  <c r="M941" i="1" s="1"/>
  <c r="L957" i="1"/>
  <c r="M957" i="1" s="1"/>
  <c r="L959" i="1"/>
  <c r="M959" i="1" s="1"/>
  <c r="L960" i="1"/>
  <c r="M960" i="1" s="1"/>
  <c r="L958" i="1"/>
  <c r="M958" i="1" s="1"/>
  <c r="L970" i="1"/>
  <c r="M970" i="1" s="1"/>
  <c r="L971" i="1"/>
  <c r="M971" i="1" s="1"/>
  <c r="L949" i="1"/>
  <c r="M949" i="1" s="1"/>
  <c r="L944" i="1"/>
  <c r="M944" i="1" s="1"/>
  <c r="L947" i="1"/>
  <c r="M947" i="1" s="1"/>
  <c r="L943" i="1"/>
  <c r="M943" i="1" s="1"/>
  <c r="L956" i="1"/>
  <c r="M956" i="1" s="1"/>
  <c r="L951" i="1"/>
  <c r="M951" i="1" s="1"/>
  <c r="L954" i="1"/>
  <c r="M954" i="1" s="1"/>
  <c r="L950" i="1"/>
  <c r="M950" i="1" s="1"/>
  <c r="L889" i="1"/>
  <c r="M889" i="1" s="1"/>
  <c r="L886" i="1"/>
  <c r="M886" i="1" s="1"/>
  <c r="L896" i="1"/>
  <c r="M896" i="1" s="1"/>
  <c r="L880" i="1"/>
  <c r="M880" i="1" s="1"/>
  <c r="L879" i="1"/>
  <c r="M879" i="1" s="1"/>
  <c r="L890" i="1"/>
  <c r="M890" i="1" s="1"/>
  <c r="L891" i="1"/>
  <c r="M891" i="1" s="1"/>
  <c r="L892" i="1"/>
  <c r="M892" i="1" s="1"/>
  <c r="L893" i="1"/>
  <c r="M893" i="1" s="1"/>
  <c r="L974" i="1"/>
  <c r="M974" i="1" s="1"/>
  <c r="L975" i="1"/>
  <c r="M975" i="1" s="1"/>
  <c r="L977" i="1"/>
  <c r="M977" i="1" s="1"/>
  <c r="L972" i="1"/>
  <c r="M972" i="1" s="1"/>
  <c r="L978" i="1"/>
  <c r="M978" i="1" s="1"/>
  <c r="L984" i="1"/>
  <c r="M984" i="1" s="1"/>
  <c r="L981" i="1"/>
  <c r="M981" i="1" s="1"/>
  <c r="L982" i="1"/>
  <c r="M982" i="1" s="1"/>
  <c r="L983" i="1"/>
  <c r="M983" i="1" s="1"/>
  <c r="L979" i="1"/>
  <c r="M979" i="1" s="1"/>
  <c r="L985" i="1"/>
  <c r="M985" i="1" s="1"/>
  <c r="L927" i="1"/>
  <c r="M927" i="1" s="1"/>
  <c r="L915" i="1"/>
  <c r="M915" i="1" s="1"/>
  <c r="L923" i="1"/>
  <c r="M923" i="1" s="1"/>
  <c r="L916" i="1"/>
  <c r="M916" i="1" s="1"/>
  <c r="L917" i="1"/>
  <c r="M917" i="1" s="1"/>
  <c r="L928" i="1"/>
  <c r="M928" i="1" s="1"/>
  <c r="L929" i="1"/>
  <c r="M929" i="1" s="1"/>
  <c r="L918" i="1"/>
  <c r="M918" i="1" s="1"/>
  <c r="L925" i="1"/>
  <c r="M925" i="1" s="1"/>
  <c r="L930" i="1"/>
  <c r="M930" i="1" s="1"/>
  <c r="L931" i="1"/>
  <c r="M931" i="1" s="1"/>
  <c r="L926" i="1"/>
  <c r="M926" i="1" s="1"/>
  <c r="L922" i="1"/>
  <c r="M922" i="1" s="1"/>
  <c r="L919" i="1"/>
  <c r="M919" i="1" s="1"/>
  <c r="L934" i="1"/>
  <c r="M934" i="1" s="1"/>
  <c r="L921" i="1"/>
  <c r="M921" i="1" s="1"/>
  <c r="L854" i="1"/>
  <c r="M854" i="1" s="1"/>
  <c r="L842" i="1"/>
  <c r="M842" i="1" s="1"/>
  <c r="L852" i="1"/>
  <c r="M852" i="1" s="1"/>
  <c r="L851" i="1"/>
  <c r="M851" i="1" s="1"/>
  <c r="L855" i="1"/>
  <c r="M855" i="1" s="1"/>
  <c r="L849" i="1"/>
  <c r="M849" i="1" s="1"/>
  <c r="L850" i="1"/>
  <c r="M850" i="1" s="1"/>
  <c r="L846" i="1"/>
  <c r="M846" i="1" s="1"/>
  <c r="L844" i="1"/>
  <c r="M844" i="1" s="1"/>
  <c r="L231" i="1"/>
  <c r="M231" i="1" s="1"/>
  <c r="L229" i="1"/>
  <c r="M229" i="1" s="1"/>
  <c r="L227" i="1"/>
  <c r="M227" i="1" s="1"/>
  <c r="L230" i="1"/>
  <c r="M230" i="1" s="1"/>
  <c r="L228" i="1"/>
  <c r="M228" i="1" s="1"/>
  <c r="L232" i="1"/>
  <c r="M232" i="1" s="1"/>
  <c r="L291" i="1"/>
  <c r="M291" i="1" s="1"/>
  <c r="L296" i="1"/>
  <c r="M296" i="1" s="1"/>
  <c r="L295" i="1"/>
  <c r="M295" i="1" s="1"/>
  <c r="L294" i="1"/>
  <c r="M294" i="1" s="1"/>
  <c r="L301" i="1"/>
  <c r="M301" i="1" s="1"/>
  <c r="L300" i="1"/>
  <c r="M300" i="1" s="1"/>
  <c r="L299" i="1"/>
  <c r="M299" i="1" s="1"/>
  <c r="L210" i="1"/>
  <c r="M210" i="1" s="1"/>
  <c r="L225" i="1"/>
  <c r="M225" i="1" s="1"/>
  <c r="L116" i="1"/>
  <c r="M116" i="1" s="1"/>
  <c r="L118" i="1"/>
  <c r="M118" i="1" s="1"/>
  <c r="L117" i="1"/>
  <c r="M117" i="1" s="1"/>
  <c r="L133" i="1"/>
  <c r="M133" i="1" s="1"/>
  <c r="L128" i="1"/>
  <c r="M128" i="1" s="1"/>
  <c r="L130" i="1"/>
  <c r="M130" i="1" s="1"/>
  <c r="L124" i="1"/>
  <c r="M124" i="1" s="1"/>
  <c r="L131" i="1"/>
  <c r="M131" i="1" s="1"/>
  <c r="L77" i="1"/>
  <c r="M77" i="1" s="1"/>
  <c r="L70" i="1"/>
  <c r="M70" i="1" s="1"/>
  <c r="L153" i="1"/>
  <c r="M153" i="1" s="1"/>
  <c r="L149" i="1"/>
  <c r="M149" i="1" s="1"/>
  <c r="L148" i="1"/>
  <c r="M148" i="1" s="1"/>
  <c r="L145" i="1"/>
  <c r="M145" i="1" s="1"/>
  <c r="L144" i="1"/>
  <c r="M144" i="1" s="1"/>
  <c r="L132" i="1"/>
  <c r="M132" i="1" s="1"/>
  <c r="L127" i="1"/>
  <c r="M127" i="1" s="1"/>
  <c r="L126" i="1"/>
  <c r="M126" i="1" s="1"/>
  <c r="L125" i="1"/>
  <c r="M125" i="1" s="1"/>
  <c r="L122" i="1"/>
  <c r="M122" i="1" s="1"/>
  <c r="L616" i="1"/>
  <c r="M616" i="1" s="1"/>
  <c r="L615" i="1"/>
  <c r="M615" i="1" s="1"/>
  <c r="L617" i="1"/>
  <c r="M617" i="1" s="1"/>
  <c r="L627" i="1"/>
  <c r="M627" i="1" s="1"/>
  <c r="L630" i="1"/>
  <c r="M630" i="1" s="1"/>
  <c r="L622" i="1"/>
  <c r="M622" i="1" s="1"/>
  <c r="L618" i="1"/>
  <c r="M618" i="1" s="1"/>
  <c r="L624" i="1"/>
  <c r="M624" i="1" s="1"/>
  <c r="L619" i="1"/>
  <c r="M619" i="1" s="1"/>
  <c r="L623" i="1"/>
  <c r="M623" i="1" s="1"/>
  <c r="L663" i="1"/>
  <c r="M663" i="1" s="1"/>
  <c r="L658" i="1"/>
  <c r="M658" i="1" s="1"/>
  <c r="L662" i="1"/>
  <c r="M662" i="1" s="1"/>
  <c r="L659" i="1"/>
  <c r="M659" i="1" s="1"/>
  <c r="L656" i="1"/>
  <c r="M656" i="1" s="1"/>
  <c r="L660" i="1"/>
  <c r="M660" i="1" s="1"/>
  <c r="L661" i="1"/>
  <c r="M661" i="1" s="1"/>
  <c r="L664" i="1"/>
  <c r="M664" i="1" s="1"/>
  <c r="L657" i="1"/>
  <c r="M657" i="1" s="1"/>
  <c r="L655" i="1"/>
  <c r="M655" i="1" s="1"/>
  <c r="L677" i="1"/>
  <c r="M677" i="1" s="1"/>
  <c r="L676" i="1"/>
  <c r="M676" i="1" s="1"/>
  <c r="L670" i="1"/>
  <c r="M670" i="1" s="1"/>
  <c r="L669" i="1"/>
  <c r="M669" i="1" s="1"/>
  <c r="L726" i="1"/>
  <c r="M726" i="1" s="1"/>
  <c r="L730" i="1"/>
  <c r="M730" i="1" s="1"/>
  <c r="L727" i="1"/>
  <c r="M727" i="1" s="1"/>
  <c r="L728" i="1"/>
  <c r="M728" i="1" s="1"/>
  <c r="L729" i="1"/>
  <c r="M729" i="1" s="1"/>
  <c r="L737" i="1"/>
  <c r="M737" i="1" s="1"/>
  <c r="L740" i="1"/>
  <c r="M740" i="1" s="1"/>
  <c r="L746" i="1"/>
  <c r="M746" i="1" s="1"/>
  <c r="L748" i="1"/>
  <c r="M748" i="1" s="1"/>
  <c r="L743" i="1"/>
  <c r="M743" i="1" s="1"/>
  <c r="L739" i="1"/>
  <c r="M739" i="1" s="1"/>
  <c r="L738" i="1"/>
  <c r="M738" i="1" s="1"/>
  <c r="L749" i="1"/>
  <c r="M749" i="1" s="1"/>
  <c r="L764" i="1"/>
  <c r="M764" i="1" s="1"/>
  <c r="L774" i="1"/>
  <c r="M774" i="1" s="1"/>
  <c r="L776" i="1"/>
  <c r="M776" i="1" s="1"/>
  <c r="L778" i="1"/>
  <c r="M778" i="1" s="1"/>
  <c r="L796" i="1"/>
  <c r="M796" i="1" s="1"/>
  <c r="L798" i="1"/>
  <c r="M798" i="1" s="1"/>
  <c r="L789" i="1"/>
  <c r="M789" i="1" s="1"/>
  <c r="L792" i="1"/>
  <c r="M792" i="1" s="1"/>
  <c r="L797" i="1"/>
  <c r="M797" i="1" s="1"/>
  <c r="L791" i="1"/>
  <c r="M791" i="1" s="1"/>
  <c r="L808" i="1"/>
  <c r="M808" i="1" s="1"/>
  <c r="L3" i="1"/>
  <c r="M3" i="1" s="1"/>
  <c r="L9" i="1"/>
  <c r="M9" i="1" s="1"/>
  <c r="L5" i="1"/>
  <c r="M5" i="1" s="1"/>
  <c r="L10" i="1"/>
  <c r="M10" i="1" s="1"/>
  <c r="L73" i="1"/>
  <c r="M73" i="1" s="1"/>
  <c r="L71" i="1"/>
  <c r="M71" i="1" s="1"/>
  <c r="L240" i="1"/>
  <c r="M240" i="1" s="1"/>
  <c r="L265" i="1"/>
  <c r="M265" i="1" s="1"/>
  <c r="L264" i="1"/>
  <c r="M264" i="1" s="1"/>
  <c r="L262" i="1"/>
  <c r="M262" i="1" s="1"/>
  <c r="L257" i="1"/>
  <c r="M257" i="1" s="1"/>
  <c r="L256" i="1"/>
  <c r="M256" i="1" s="1"/>
  <c r="L254" i="1"/>
  <c r="M254" i="1" s="1"/>
  <c r="L255" i="1"/>
  <c r="M255" i="1" s="1"/>
  <c r="L589" i="1"/>
  <c r="M589" i="1" s="1"/>
  <c r="L598" i="1"/>
  <c r="M598" i="1" s="1"/>
  <c r="L684" i="1"/>
  <c r="M684" i="1" s="1"/>
  <c r="L763" i="1"/>
  <c r="M763" i="1" s="1"/>
  <c r="L794" i="1"/>
  <c r="M794" i="1" s="1"/>
  <c r="L787" i="1"/>
  <c r="M787" i="1" s="1"/>
  <c r="L233" i="1"/>
  <c r="M233" i="1" s="1"/>
  <c r="L247" i="1"/>
  <c r="M247" i="1" s="1"/>
  <c r="L239" i="1"/>
  <c r="M239" i="1" s="1"/>
  <c r="L245" i="1"/>
  <c r="M245" i="1" s="1"/>
  <c r="L241" i="1"/>
  <c r="M241" i="1" s="1"/>
  <c r="L242" i="1"/>
  <c r="M242" i="1" s="1"/>
  <c r="L243" i="1"/>
  <c r="M243" i="1" s="1"/>
  <c r="L244" i="1"/>
  <c r="M244" i="1" s="1"/>
  <c r="L271" i="1"/>
  <c r="M271" i="1" s="1"/>
  <c r="L261" i="1"/>
  <c r="M261" i="1" s="1"/>
  <c r="L266" i="1"/>
  <c r="M266" i="1" s="1"/>
  <c r="L270" i="1"/>
  <c r="M270" i="1" s="1"/>
  <c r="L259" i="1"/>
  <c r="M259" i="1" s="1"/>
  <c r="L268" i="1"/>
  <c r="M268" i="1" s="1"/>
  <c r="L283" i="1"/>
  <c r="M283" i="1" s="1"/>
  <c r="L309" i="1"/>
  <c r="M309" i="1" s="1"/>
  <c r="L316" i="1"/>
  <c r="M316" i="1" s="1"/>
  <c r="L322" i="1"/>
  <c r="M322" i="1" s="1"/>
  <c r="L313" i="1"/>
  <c r="M313" i="1" s="1"/>
  <c r="L532" i="1"/>
  <c r="M532" i="1" s="1"/>
  <c r="L534" i="1"/>
  <c r="M534" i="1" s="1"/>
  <c r="L536" i="1"/>
  <c r="M536" i="1" s="1"/>
  <c r="L531" i="1"/>
  <c r="M531" i="1" s="1"/>
  <c r="L530" i="1"/>
  <c r="M530" i="1" s="1"/>
  <c r="L535" i="1"/>
  <c r="M535" i="1" s="1"/>
  <c r="L533" i="1"/>
  <c r="M533" i="1" s="1"/>
  <c r="L543" i="1"/>
  <c r="M543" i="1" s="1"/>
  <c r="L540" i="1"/>
  <c r="M540" i="1" s="1"/>
  <c r="L541" i="1"/>
  <c r="M541" i="1" s="1"/>
  <c r="L538" i="1"/>
  <c r="M538" i="1" s="1"/>
  <c r="L542" i="1"/>
  <c r="M542" i="1" s="1"/>
  <c r="L182" i="1"/>
  <c r="M182" i="1" s="1"/>
  <c r="L184" i="1"/>
  <c r="M184" i="1" s="1"/>
  <c r="L185" i="1"/>
  <c r="M185" i="1" s="1"/>
  <c r="L187" i="1"/>
  <c r="M187" i="1" s="1"/>
  <c r="L188" i="1"/>
  <c r="M188" i="1" s="1"/>
  <c r="L189" i="1"/>
  <c r="M189" i="1" s="1"/>
  <c r="L190" i="1"/>
  <c r="M190" i="1" s="1"/>
  <c r="L191" i="1"/>
  <c r="M191" i="1" s="1"/>
  <c r="L335" i="1"/>
  <c r="M335" i="1" s="1"/>
  <c r="L330" i="1"/>
  <c r="M330" i="1" s="1"/>
  <c r="L331" i="1"/>
  <c r="M331" i="1" s="1"/>
  <c r="L370" i="1"/>
  <c r="M370" i="1" s="1"/>
  <c r="L376" i="1"/>
  <c r="M376" i="1" s="1"/>
  <c r="L378" i="1"/>
  <c r="M378" i="1" s="1"/>
  <c r="L209" i="1"/>
  <c r="M209" i="1" s="1"/>
  <c r="L224" i="1"/>
  <c r="M224" i="1" s="1"/>
  <c r="L579" i="1"/>
  <c r="M579" i="1" s="1"/>
  <c r="L577" i="1"/>
  <c r="M577" i="1" s="1"/>
  <c r="L582" i="1"/>
  <c r="M582" i="1" s="1"/>
  <c r="L110" i="1"/>
  <c r="M110" i="1" s="1"/>
  <c r="L111" i="1"/>
  <c r="M111" i="1" s="1"/>
  <c r="L114" i="1"/>
  <c r="M114" i="1" s="1"/>
  <c r="L105" i="1"/>
  <c r="M105" i="1" s="1"/>
  <c r="L98" i="1"/>
  <c r="M98" i="1" s="1"/>
  <c r="L96" i="1"/>
  <c r="M96" i="1" s="1"/>
  <c r="L91" i="1"/>
  <c r="M91" i="1" s="1"/>
  <c r="L101" i="1"/>
  <c r="M101" i="1" s="1"/>
  <c r="L99" i="1"/>
  <c r="M99" i="1" s="1"/>
  <c r="L90" i="1"/>
  <c r="M90" i="1" s="1"/>
  <c r="L591" i="1"/>
  <c r="M591" i="1" s="1"/>
  <c r="L635" i="1"/>
  <c r="M635" i="1" s="1"/>
  <c r="L636" i="1"/>
  <c r="M636" i="1" s="1"/>
  <c r="L633" i="1"/>
  <c r="M633" i="1" s="1"/>
  <c r="L632" i="1"/>
  <c r="M632" i="1" s="1"/>
  <c r="L687" i="1"/>
  <c r="M687" i="1" s="1"/>
  <c r="L688" i="1"/>
  <c r="M688" i="1" s="1"/>
  <c r="L165" i="1"/>
  <c r="M165" i="1" s="1"/>
  <c r="L183" i="1"/>
  <c r="M183" i="1" s="1"/>
  <c r="L186" i="1"/>
  <c r="M186" i="1" s="1"/>
  <c r="L170" i="1"/>
  <c r="M170" i="1" s="1"/>
  <c r="L171" i="1"/>
  <c r="M171" i="1" s="1"/>
  <c r="L175" i="1"/>
  <c r="M175" i="1" s="1"/>
  <c r="L172" i="1"/>
  <c r="M172" i="1" s="1"/>
  <c r="L179" i="1"/>
  <c r="M179" i="1" s="1"/>
  <c r="L178" i="1"/>
  <c r="M178" i="1" s="1"/>
  <c r="L181" i="1"/>
  <c r="M181" i="1" s="1"/>
  <c r="L352" i="1"/>
  <c r="M352" i="1" s="1"/>
  <c r="L363" i="1"/>
  <c r="M363" i="1" s="1"/>
  <c r="L357" i="1"/>
  <c r="M357" i="1" s="1"/>
  <c r="L373" i="1"/>
  <c r="M373" i="1" s="1"/>
  <c r="L364" i="1"/>
  <c r="M364" i="1" s="1"/>
  <c r="L358" i="1"/>
  <c r="M358" i="1" s="1"/>
  <c r="L359" i="1"/>
  <c r="M359" i="1" s="1"/>
  <c r="L362" i="1"/>
  <c r="M362" i="1" s="1"/>
  <c r="L353" i="1"/>
  <c r="M353" i="1" s="1"/>
  <c r="L389" i="1"/>
  <c r="M389" i="1" s="1"/>
  <c r="L391" i="1"/>
  <c r="M391" i="1" s="1"/>
  <c r="L405" i="1"/>
  <c r="M405" i="1" s="1"/>
  <c r="L393" i="1"/>
  <c r="M393" i="1" s="1"/>
  <c r="L392" i="1"/>
  <c r="M392" i="1" s="1"/>
  <c r="L417" i="1"/>
  <c r="M417" i="1" s="1"/>
  <c r="L409" i="1"/>
  <c r="M409" i="1" s="1"/>
  <c r="L411" i="1"/>
  <c r="M411" i="1" s="1"/>
  <c r="L416" i="1"/>
  <c r="M416" i="1" s="1"/>
  <c r="L412" i="1"/>
  <c r="M412" i="1" s="1"/>
  <c r="L94" i="1"/>
  <c r="M94" i="1" s="1"/>
  <c r="L93" i="1"/>
  <c r="M93" i="1" s="1"/>
  <c r="L89" i="1"/>
  <c r="M89" i="1" s="1"/>
  <c r="L103" i="1"/>
  <c r="M103" i="1" s="1"/>
  <c r="L100" i="1"/>
  <c r="M100" i="1" s="1"/>
  <c r="L95" i="1"/>
  <c r="M95" i="1" s="1"/>
  <c r="L102" i="1"/>
  <c r="M102" i="1" s="1"/>
  <c r="L92" i="1"/>
  <c r="M92" i="1" s="1"/>
  <c r="L107" i="1"/>
  <c r="M107" i="1" s="1"/>
  <c r="L106" i="1"/>
  <c r="M106" i="1" s="1"/>
  <c r="L108" i="1"/>
  <c r="M108" i="1" s="1"/>
  <c r="L115" i="1"/>
  <c r="M115" i="1" s="1"/>
  <c r="L109" i="1"/>
  <c r="M109" i="1" s="1"/>
  <c r="L112" i="1"/>
  <c r="M112" i="1" s="1"/>
  <c r="L742" i="1"/>
  <c r="M742" i="1" s="1"/>
  <c r="L747" i="1"/>
  <c r="M747" i="1" s="1"/>
  <c r="L745" i="1"/>
  <c r="M745" i="1" s="1"/>
  <c r="L741" i="1"/>
  <c r="M741" i="1" s="1"/>
  <c r="L744" i="1"/>
  <c r="M744" i="1" s="1"/>
  <c r="L750" i="1"/>
  <c r="M750" i="1" s="1"/>
  <c r="L758" i="1"/>
  <c r="M758" i="1" s="1"/>
  <c r="L754" i="1"/>
  <c r="M754" i="1" s="1"/>
  <c r="L751" i="1"/>
  <c r="M751" i="1" s="1"/>
  <c r="L755" i="1"/>
  <c r="M755" i="1" s="1"/>
  <c r="L760" i="1"/>
  <c r="M760" i="1" s="1"/>
  <c r="L753" i="1"/>
  <c r="M753" i="1" s="1"/>
  <c r="L752" i="1"/>
  <c r="M752" i="1" s="1"/>
  <c r="L756" i="1"/>
  <c r="M756" i="1" s="1"/>
  <c r="L757" i="1"/>
  <c r="M757" i="1" s="1"/>
  <c r="L759" i="1"/>
  <c r="M759" i="1" s="1"/>
  <c r="L762" i="1"/>
  <c r="M762" i="1" s="1"/>
  <c r="L765" i="1"/>
  <c r="M765" i="1" s="1"/>
  <c r="L770" i="1"/>
  <c r="M770" i="1" s="1"/>
  <c r="L769" i="1"/>
  <c r="M769" i="1" s="1"/>
  <c r="L771" i="1"/>
  <c r="M771" i="1" s="1"/>
  <c r="L766" i="1"/>
  <c r="M766" i="1" s="1"/>
  <c r="L767" i="1"/>
  <c r="M767" i="1" s="1"/>
  <c r="L775" i="1"/>
  <c r="M775" i="1" s="1"/>
  <c r="L777" i="1"/>
  <c r="M777" i="1" s="1"/>
  <c r="L779" i="1"/>
  <c r="M779" i="1" s="1"/>
  <c r="L780" i="1"/>
  <c r="M780" i="1" s="1"/>
  <c r="L773" i="1"/>
  <c r="M773" i="1" s="1"/>
  <c r="L785" i="1"/>
  <c r="M785" i="1" s="1"/>
  <c r="L790" i="1"/>
  <c r="M790" i="1" s="1"/>
  <c r="L793" i="1"/>
  <c r="M793" i="1" s="1"/>
  <c r="L788" i="1"/>
  <c r="M788" i="1" s="1"/>
  <c r="L795" i="1"/>
  <c r="M795" i="1" s="1"/>
  <c r="L807" i="1"/>
  <c r="M807" i="1" s="1"/>
  <c r="L811" i="1"/>
  <c r="M811" i="1" s="1"/>
  <c r="L809" i="1"/>
  <c r="M809" i="1" s="1"/>
  <c r="L815" i="1"/>
  <c r="M815" i="1" s="1"/>
  <c r="L816" i="1"/>
  <c r="M816" i="1" s="1"/>
  <c r="L810" i="1"/>
  <c r="M810" i="1" s="1"/>
  <c r="L817" i="1"/>
  <c r="M817" i="1" s="1"/>
  <c r="L812" i="1"/>
  <c r="M812" i="1" s="1"/>
  <c r="L200" i="1"/>
  <c r="M200" i="1" s="1"/>
  <c r="L306" i="1"/>
  <c r="M306" i="1" s="1"/>
  <c r="L312" i="1"/>
  <c r="M312" i="1" s="1"/>
  <c r="L308" i="1"/>
  <c r="M308" i="1" s="1"/>
  <c r="L307" i="1"/>
  <c r="M307" i="1" s="1"/>
  <c r="L311" i="1"/>
  <c r="M311" i="1" s="1"/>
  <c r="L317" i="1"/>
  <c r="M317" i="1" s="1"/>
  <c r="L500" i="1"/>
  <c r="M500" i="1" s="1"/>
  <c r="L513" i="1"/>
  <c r="M513" i="1" s="1"/>
  <c r="L509" i="1"/>
  <c r="M509" i="1" s="1"/>
  <c r="L501" i="1"/>
  <c r="M501" i="1" s="1"/>
  <c r="L502" i="1"/>
  <c r="M502" i="1" s="1"/>
  <c r="L514" i="1"/>
  <c r="M514" i="1" s="1"/>
  <c r="L528" i="1"/>
  <c r="M528" i="1" s="1"/>
  <c r="L527" i="1"/>
  <c r="M527" i="1" s="1"/>
  <c r="L544" i="1"/>
  <c r="M544" i="1" s="1"/>
  <c r="L549" i="1"/>
  <c r="M549" i="1" s="1"/>
  <c r="L550" i="1"/>
  <c r="M550" i="1" s="1"/>
  <c r="L551" i="1"/>
  <c r="M551" i="1" s="1"/>
  <c r="L546" i="1"/>
  <c r="M546" i="1" s="1"/>
  <c r="L548" i="1"/>
  <c r="M548" i="1" s="1"/>
  <c r="L545" i="1"/>
  <c r="M545" i="1" s="1"/>
  <c r="L554" i="1"/>
  <c r="M554" i="1" s="1"/>
  <c r="L553" i="1"/>
  <c r="M553" i="1" s="1"/>
  <c r="L555" i="1"/>
  <c r="M555" i="1" s="1"/>
  <c r="L556" i="1"/>
  <c r="M556" i="1" s="1"/>
  <c r="L272" i="1"/>
  <c r="M272" i="1" s="1"/>
  <c r="L263" i="1"/>
  <c r="M263" i="1" s="1"/>
  <c r="L273" i="1"/>
  <c r="M273" i="1" s="1"/>
  <c r="L269" i="1"/>
  <c r="M269" i="1" s="1"/>
  <c r="L258" i="1"/>
  <c r="M258" i="1" s="1"/>
  <c r="L260" i="1"/>
  <c r="M260" i="1" s="1"/>
  <c r="L267" i="1"/>
  <c r="M267" i="1" s="1"/>
  <c r="L237" i="1"/>
  <c r="M237" i="1" s="1"/>
  <c r="L238" i="1"/>
  <c r="M238" i="1" s="1"/>
  <c r="L235" i="1"/>
  <c r="M235" i="1" s="1"/>
  <c r="L236" i="1"/>
  <c r="M236" i="1" s="1"/>
  <c r="L234" i="1"/>
  <c r="M234" i="1" s="1"/>
  <c r="L285" i="1"/>
  <c r="M285" i="1" s="1"/>
  <c r="L286" i="1"/>
  <c r="M286" i="1" s="1"/>
  <c r="L284" i="1"/>
  <c r="M284" i="1" s="1"/>
  <c r="L288" i="1"/>
  <c r="M288" i="1" s="1"/>
  <c r="L287" i="1"/>
  <c r="M287" i="1" s="1"/>
  <c r="L290" i="1"/>
  <c r="M290" i="1" s="1"/>
  <c r="L289" i="1"/>
  <c r="M289" i="1" s="1"/>
  <c r="L606" i="1"/>
  <c r="M606" i="1" s="1"/>
  <c r="L603" i="1"/>
  <c r="M603" i="1" s="1"/>
  <c r="L599" i="1"/>
  <c r="M599" i="1" s="1"/>
  <c r="L590" i="1"/>
  <c r="M590" i="1" s="1"/>
  <c r="L602" i="1"/>
  <c r="M602" i="1" s="1"/>
  <c r="L601" i="1"/>
  <c r="M601" i="1" s="1"/>
  <c r="L597" i="1"/>
  <c r="M597" i="1" s="1"/>
  <c r="L605" i="1"/>
  <c r="M605" i="1" s="1"/>
  <c r="L600" i="1"/>
  <c r="M600" i="1" s="1"/>
  <c r="L604" i="1"/>
  <c r="M604" i="1" s="1"/>
  <c r="L593" i="1"/>
  <c r="M593" i="1" s="1"/>
  <c r="L594" i="1"/>
  <c r="M594" i="1" s="1"/>
  <c r="L595" i="1"/>
  <c r="M595" i="1" s="1"/>
  <c r="L596" i="1"/>
  <c r="M596" i="1" s="1"/>
  <c r="L637" i="1"/>
  <c r="M637" i="1" s="1"/>
  <c r="L638" i="1"/>
  <c r="M638" i="1" s="1"/>
  <c r="L634" i="1"/>
  <c r="M634" i="1" s="1"/>
  <c r="L639" i="1"/>
  <c r="M639" i="1" s="1"/>
  <c r="L150" i="1"/>
  <c r="M150" i="1" s="1"/>
  <c r="L158" i="1"/>
  <c r="M158" i="1" s="1"/>
  <c r="L156" i="1"/>
  <c r="M156" i="1" s="1"/>
  <c r="L154" i="1"/>
  <c r="M154" i="1" s="1"/>
  <c r="L302" i="1"/>
  <c r="M302" i="1" s="1"/>
  <c r="L568" i="1"/>
  <c r="M568" i="1" s="1"/>
  <c r="L574" i="1"/>
  <c r="M574" i="1" s="1"/>
  <c r="L571" i="1"/>
  <c r="M571" i="1" s="1"/>
  <c r="L570" i="1"/>
  <c r="M570" i="1" s="1"/>
  <c r="L585" i="1"/>
  <c r="M585" i="1" s="1"/>
  <c r="L583" i="1"/>
  <c r="M583" i="1" s="1"/>
  <c r="L586" i="1"/>
  <c r="M586" i="1" s="1"/>
  <c r="L584" i="1"/>
  <c r="M584" i="1" s="1"/>
  <c r="L303" i="1"/>
  <c r="M303" i="1" s="1"/>
  <c r="L304" i="1"/>
  <c r="M304" i="1" s="1"/>
  <c r="L341" i="1"/>
  <c r="M341" i="1" s="1"/>
  <c r="L349" i="1"/>
  <c r="M349" i="1" s="1"/>
  <c r="L487" i="1"/>
  <c r="M487" i="1" s="1"/>
  <c r="L350" i="1"/>
  <c r="M350" i="1" s="1"/>
  <c r="L641" i="1"/>
  <c r="M641" i="1" s="1"/>
  <c r="L640" i="1"/>
  <c r="M640" i="1" s="1"/>
  <c r="L642" i="1"/>
  <c r="M642" i="1" s="1"/>
  <c r="L674" i="1"/>
  <c r="M674" i="1" s="1"/>
  <c r="L668" i="1"/>
  <c r="M668" i="1" s="1"/>
  <c r="L671" i="1"/>
  <c r="M671" i="1" s="1"/>
  <c r="L672" i="1"/>
  <c r="M672" i="1" s="1"/>
  <c r="L692" i="1"/>
  <c r="M692" i="1" s="1"/>
  <c r="L689" i="1"/>
  <c r="M689" i="1" s="1"/>
  <c r="L686" i="1"/>
  <c r="M686" i="1" s="1"/>
  <c r="L682" i="1"/>
  <c r="M682" i="1" s="1"/>
  <c r="L681" i="1"/>
  <c r="M681" i="1" s="1"/>
  <c r="L621" i="1"/>
  <c r="M621" i="1" s="1"/>
  <c r="L629" i="1"/>
  <c r="M629" i="1" s="1"/>
  <c r="L628" i="1"/>
  <c r="M628" i="1" s="1"/>
  <c r="L626" i="1"/>
  <c r="M626" i="1" s="1"/>
  <c r="L625" i="1"/>
  <c r="M625" i="1" s="1"/>
  <c r="L620" i="1"/>
  <c r="M620" i="1" s="1"/>
  <c r="L724" i="1"/>
  <c r="M724" i="1" s="1"/>
  <c r="L723" i="1"/>
  <c r="M723" i="1" s="1"/>
  <c r="L991" i="1"/>
  <c r="M991" i="1" s="1"/>
  <c r="L986" i="1"/>
  <c r="M986" i="1" s="1"/>
  <c r="L989" i="1"/>
  <c r="M989" i="1" s="1"/>
  <c r="L988" i="1"/>
  <c r="M988" i="1" s="1"/>
  <c r="L713" i="1"/>
  <c r="M713" i="1" s="1"/>
  <c r="L710" i="1"/>
  <c r="M710" i="1" s="1"/>
  <c r="L716" i="1"/>
  <c r="M716" i="1" s="1"/>
  <c r="L719" i="1"/>
  <c r="M719" i="1" s="1"/>
  <c r="L720" i="1"/>
  <c r="M720" i="1" s="1"/>
  <c r="L721" i="1"/>
  <c r="M721" i="1" s="1"/>
  <c r="L731" i="1"/>
  <c r="M731" i="1" s="1"/>
  <c r="L735" i="1"/>
  <c r="M735" i="1" s="1"/>
  <c r="L645" i="1"/>
  <c r="M645" i="1" s="1"/>
  <c r="L643" i="1"/>
  <c r="M643" i="1" s="1"/>
  <c r="L680" i="1"/>
  <c r="M680" i="1" s="1"/>
  <c r="L691" i="1"/>
  <c r="M691" i="1" s="1"/>
  <c r="L990" i="1"/>
  <c r="M990" i="1" s="1"/>
  <c r="L992" i="1"/>
  <c r="M992" i="1" s="1"/>
  <c r="L997" i="1"/>
  <c r="M997" i="1" s="1"/>
  <c r="L11" i="1"/>
  <c r="M11" i="1" s="1"/>
  <c r="L7" i="1"/>
  <c r="M7" i="1" s="1"/>
  <c r="L8" i="1"/>
  <c r="M8" i="1" s="1"/>
  <c r="L13" i="1"/>
  <c r="M13" i="1" s="1"/>
  <c r="L12" i="1"/>
  <c r="M12" i="1" s="1"/>
  <c r="L2" i="1"/>
  <c r="M2" i="1" s="1"/>
  <c r="L27" i="1"/>
  <c r="M27" i="1" s="1"/>
  <c r="L34" i="1"/>
  <c r="M34" i="1" s="1"/>
  <c r="L43" i="1"/>
  <c r="M43" i="1" s="1"/>
  <c r="L39" i="1"/>
  <c r="M39" i="1" s="1"/>
  <c r="L38" i="1"/>
  <c r="M38" i="1" s="1"/>
  <c r="L37" i="1"/>
  <c r="M37" i="1" s="1"/>
  <c r="L41" i="1"/>
  <c r="M41" i="1" s="1"/>
  <c r="L44" i="1"/>
  <c r="M44" i="1" s="1"/>
  <c r="L35" i="1"/>
  <c r="M35" i="1" s="1"/>
  <c r="L45" i="1"/>
  <c r="M45" i="1" s="1"/>
  <c r="L40" i="1"/>
  <c r="M40" i="1" s="1"/>
  <c r="L51" i="1"/>
  <c r="M51" i="1" s="1"/>
  <c r="L49" i="1"/>
  <c r="M49" i="1" s="1"/>
  <c r="L706" i="1"/>
  <c r="M706" i="1" s="1"/>
  <c r="L704" i="1"/>
  <c r="M704" i="1" s="1"/>
  <c r="L708" i="1"/>
  <c r="M708" i="1" s="1"/>
  <c r="L705" i="1"/>
  <c r="M705" i="1" s="1"/>
  <c r="L703" i="1"/>
  <c r="M703" i="1" s="1"/>
  <c r="L104" i="1"/>
  <c r="M104" i="1" s="1"/>
  <c r="L449" i="1"/>
  <c r="M449" i="1" s="1"/>
  <c r="L447" i="1"/>
  <c r="M447" i="1" s="1"/>
  <c r="L537" i="1"/>
  <c r="M537" i="1" s="1"/>
  <c r="L177" i="1"/>
  <c r="M177" i="1" s="1"/>
  <c r="L196" i="1"/>
  <c r="M196" i="1" s="1"/>
  <c r="L193" i="1"/>
  <c r="M193" i="1" s="1"/>
  <c r="L180" i="1"/>
  <c r="M180" i="1" s="1"/>
  <c r="L162" i="1"/>
  <c r="M162" i="1" s="1"/>
  <c r="L164" i="1"/>
  <c r="M164" i="1" s="1"/>
  <c r="L163" i="1"/>
  <c r="M163" i="1" s="1"/>
  <c r="L201" i="1"/>
  <c r="M201" i="1" s="1"/>
  <c r="L510" i="1"/>
  <c r="M510" i="1" s="1"/>
  <c r="L333" i="1"/>
  <c r="M333" i="1" s="1"/>
  <c r="L332" i="1"/>
  <c r="M332" i="1" s="1"/>
  <c r="L987" i="1"/>
  <c r="M987" i="1" s="1"/>
  <c r="L709" i="1"/>
  <c r="M709" i="1" s="1"/>
  <c r="L4" i="1"/>
  <c r="M4" i="1" s="1"/>
  <c r="L6" i="1"/>
  <c r="M6" i="1" s="1"/>
  <c r="L16" i="1"/>
  <c r="M16" i="1" s="1"/>
  <c r="L558" i="1"/>
  <c r="M558" i="1" s="1"/>
  <c r="L576" i="1"/>
  <c r="M576" i="1" s="1"/>
  <c r="L30" i="1"/>
  <c r="M30" i="1" s="1"/>
  <c r="L33" i="1"/>
  <c r="M33" i="1" s="1"/>
  <c r="L36" i="1"/>
  <c r="M36" i="1" s="1"/>
  <c r="L42" i="1"/>
  <c r="M42" i="1" s="1"/>
  <c r="L47" i="1"/>
  <c r="M47" i="1" s="1"/>
  <c r="L48" i="1"/>
  <c r="M48" i="1" s="1"/>
  <c r="L56" i="1"/>
  <c r="M56" i="1" s="1"/>
  <c r="L55" i="1"/>
  <c r="M55" i="1" s="1"/>
  <c r="L61" i="1"/>
  <c r="M61" i="1" s="1"/>
  <c r="L63" i="1"/>
  <c r="M63" i="1" s="1"/>
  <c r="L57" i="1"/>
  <c r="M57" i="1" s="1"/>
  <c r="L60" i="1"/>
  <c r="M60" i="1" s="1"/>
  <c r="L64" i="1"/>
  <c r="M64" i="1" s="1"/>
  <c r="L67" i="1"/>
  <c r="M67" i="1" s="1"/>
  <c r="L62" i="1"/>
  <c r="M62" i="1" s="1"/>
  <c r="L58" i="1"/>
  <c r="M58" i="1" s="1"/>
  <c r="L59" i="1"/>
  <c r="M59" i="1" s="1"/>
  <c r="L68" i="1"/>
  <c r="M68" i="1" s="1"/>
  <c r="L54" i="1"/>
  <c r="M54" i="1" s="1"/>
  <c r="L66" i="1"/>
  <c r="M66" i="1" s="1"/>
  <c r="L52" i="1"/>
  <c r="M52" i="1" s="1"/>
  <c r="L69" i="1"/>
  <c r="M69" i="1" s="1"/>
  <c r="L65" i="1"/>
  <c r="M65" i="1" s="1"/>
  <c r="L83" i="1"/>
  <c r="M83" i="1" s="1"/>
  <c r="L86" i="1"/>
  <c r="M86" i="1" s="1"/>
  <c r="L85" i="1"/>
  <c r="M85" i="1" s="1"/>
  <c r="L84" i="1"/>
  <c r="M84" i="1" s="1"/>
  <c r="L87" i="1"/>
  <c r="M87" i="1" s="1"/>
  <c r="L97" i="1"/>
  <c r="M97" i="1" s="1"/>
  <c r="L119" i="1"/>
  <c r="M119" i="1" s="1"/>
  <c r="L169" i="1"/>
  <c r="M169" i="1" s="1"/>
  <c r="L167" i="1"/>
  <c r="M167" i="1" s="1"/>
  <c r="L23" i="1"/>
  <c r="M23" i="1" s="1"/>
  <c r="L205" i="1"/>
  <c r="M205" i="1" s="1"/>
  <c r="L207" i="1"/>
  <c r="M207" i="1" s="1"/>
  <c r="L206" i="1"/>
  <c r="M206" i="1" s="1"/>
  <c r="L203" i="1"/>
  <c r="M203" i="1" s="1"/>
  <c r="L208" i="1"/>
  <c r="M208" i="1" s="1"/>
  <c r="L204" i="1"/>
  <c r="M204" i="1" s="1"/>
  <c r="L337" i="1"/>
  <c r="M337" i="1" s="1"/>
  <c r="L342" i="1"/>
  <c r="M342" i="1" s="1"/>
  <c r="L351" i="1"/>
  <c r="M351" i="1" s="1"/>
  <c r="L413" i="1"/>
  <c r="M413" i="1" s="1"/>
  <c r="L26" i="1"/>
  <c r="M26" i="1" s="1"/>
  <c r="L24" i="1"/>
  <c r="M24" i="1" s="1"/>
  <c r="L75" i="1"/>
  <c r="M75" i="1" s="1"/>
  <c r="L547" i="1"/>
  <c r="M547" i="1" s="1"/>
  <c r="L557" i="1"/>
  <c r="M557" i="1" s="1"/>
  <c r="L592" i="1"/>
  <c r="M592" i="1" s="1"/>
  <c r="L644" i="1"/>
  <c r="M644" i="1" s="1"/>
  <c r="L690" i="1"/>
  <c r="M690" i="1" s="1"/>
  <c r="L685" i="1"/>
  <c r="M685" i="1" s="1"/>
  <c r="L683" i="1"/>
  <c r="M683" i="1" s="1"/>
  <c r="L700" i="1"/>
  <c r="M700" i="1" s="1"/>
  <c r="L768" i="1"/>
  <c r="M768" i="1" s="1"/>
  <c r="L78" i="1"/>
  <c r="M78" i="1" s="1"/>
  <c r="L79" i="1"/>
  <c r="M79" i="1" s="1"/>
  <c r="L80" i="1"/>
  <c r="M80" i="1" s="1"/>
  <c r="L81" i="1"/>
  <c r="M81" i="1" s="1"/>
  <c r="L423" i="1"/>
  <c r="M423" i="1" s="1"/>
  <c r="L427" i="1"/>
  <c r="M427" i="1" s="1"/>
  <c r="L438" i="1"/>
  <c r="M438" i="1" s="1"/>
  <c r="L433" i="1"/>
  <c r="M433" i="1" s="1"/>
  <c r="L429" i="1"/>
  <c r="M429" i="1" s="1"/>
  <c r="L432" i="1"/>
  <c r="M432" i="1" s="1"/>
  <c r="L440" i="1"/>
  <c r="M440" i="1" s="1"/>
  <c r="L434" i="1"/>
  <c r="M434" i="1" s="1"/>
  <c r="L431" i="1"/>
  <c r="M431" i="1" s="1"/>
  <c r="L435" i="1"/>
  <c r="M435" i="1" s="1"/>
  <c r="L437" i="1"/>
  <c r="M437" i="1" s="1"/>
  <c r="L439" i="1"/>
  <c r="M439" i="1" s="1"/>
  <c r="L430" i="1"/>
  <c r="M430" i="1" s="1"/>
  <c r="L436" i="1"/>
  <c r="M436" i="1" s="1"/>
  <c r="L451" i="1"/>
  <c r="M451" i="1" s="1"/>
  <c r="L452" i="1"/>
  <c r="M452" i="1" s="1"/>
  <c r="L455" i="1"/>
  <c r="M455" i="1" s="1"/>
  <c r="L472" i="1"/>
  <c r="M472" i="1" s="1"/>
  <c r="L473" i="1"/>
  <c r="M473" i="1" s="1"/>
  <c r="L474" i="1"/>
  <c r="M474" i="1" s="1"/>
  <c r="L478" i="1"/>
  <c r="M478" i="1" s="1"/>
  <c r="L475" i="1"/>
  <c r="M475" i="1" s="1"/>
  <c r="L477" i="1"/>
  <c r="M477" i="1" s="1"/>
  <c r="L476" i="1"/>
  <c r="M476" i="1" s="1"/>
  <c r="L479" i="1"/>
  <c r="M479" i="1" s="1"/>
  <c r="L470" i="1"/>
  <c r="M470" i="1" s="1"/>
  <c r="L482" i="1"/>
  <c r="M482" i="1" s="1"/>
  <c r="L481" i="1"/>
  <c r="M481" i="1" s="1"/>
  <c r="L499" i="1"/>
  <c r="M499" i="1" s="1"/>
  <c r="L498" i="1"/>
  <c r="M498" i="1" s="1"/>
  <c r="L216" i="1"/>
  <c r="M216" i="1" s="1"/>
  <c r="L217" i="1"/>
  <c r="M217" i="1" s="1"/>
  <c r="L218" i="1"/>
  <c r="M218" i="1" s="1"/>
  <c r="L561" i="1"/>
  <c r="M561" i="1" s="1"/>
  <c r="L562" i="1"/>
  <c r="M562" i="1" s="1"/>
  <c r="L565" i="1"/>
  <c r="M565" i="1" s="1"/>
  <c r="L566" i="1"/>
  <c r="M566" i="1" s="1"/>
  <c r="L652" i="1"/>
  <c r="M652" i="1" s="1"/>
  <c r="L894" i="1"/>
  <c r="M894" i="1" s="1"/>
  <c r="L895" i="1"/>
  <c r="M895" i="1" s="1"/>
  <c r="L932" i="1"/>
  <c r="M932" i="1" s="1"/>
  <c r="L857" i="1"/>
  <c r="M857" i="1" s="1"/>
  <c r="L858" i="1"/>
  <c r="M858" i="1" s="1"/>
  <c r="L292" i="1"/>
  <c r="M292" i="1" s="1"/>
  <c r="L293" i="1"/>
  <c r="M293" i="1" s="1"/>
  <c r="L298" i="1"/>
  <c r="M298" i="1" s="1"/>
  <c r="L297" i="1"/>
  <c r="M297" i="1" s="1"/>
  <c r="L137" i="1"/>
  <c r="M137" i="1" s="1"/>
  <c r="L138" i="1"/>
  <c r="M138" i="1" s="1"/>
  <c r="L139" i="1"/>
  <c r="M139" i="1" s="1"/>
  <c r="L140" i="1"/>
  <c r="M140" i="1" s="1"/>
  <c r="L141" i="1"/>
  <c r="M141" i="1" s="1"/>
  <c r="L143" i="1"/>
  <c r="M143" i="1" s="1"/>
  <c r="L25" i="1"/>
  <c r="M25" i="1" s="1"/>
  <c r="L152" i="1"/>
  <c r="M152" i="1" s="1"/>
  <c r="L142" i="1"/>
  <c r="M142" i="1" s="1"/>
  <c r="L667" i="1"/>
  <c r="M667" i="1" s="1"/>
  <c r="L734" i="1"/>
  <c r="M734" i="1" s="1"/>
  <c r="L736" i="1"/>
  <c r="M736" i="1" s="1"/>
  <c r="L18" i="1"/>
  <c r="M18" i="1" s="1"/>
  <c r="L19" i="1"/>
  <c r="M19" i="1" s="1"/>
  <c r="L20" i="1"/>
  <c r="M20" i="1" s="1"/>
  <c r="L50" i="1"/>
  <c r="M50" i="1" s="1"/>
  <c r="L82" i="1"/>
  <c r="M82" i="1" s="1"/>
  <c r="L552" i="1"/>
  <c r="M552" i="1" s="1"/>
  <c r="L733" i="1"/>
  <c r="M733" i="1" s="1"/>
  <c r="L665" i="1"/>
  <c r="M665" i="1" s="1"/>
  <c r="L666" i="1"/>
  <c r="M666" i="1" s="1"/>
  <c r="L801" i="1"/>
  <c r="M801" i="1" s="1"/>
  <c r="L800" i="1"/>
  <c r="M800" i="1" s="1"/>
  <c r="L249" i="1"/>
  <c r="M249" i="1" s="1"/>
  <c r="L250" i="1"/>
  <c r="M250" i="1" s="1"/>
  <c r="L251" i="1"/>
  <c r="M251" i="1" s="1"/>
  <c r="L252" i="1"/>
  <c r="M252" i="1" s="1"/>
  <c r="L274" i="1"/>
  <c r="M274" i="1" s="1"/>
  <c r="L276" i="1"/>
  <c r="M276" i="1" s="1"/>
  <c r="L277" i="1"/>
  <c r="M277" i="1" s="1"/>
  <c r="L278" i="1"/>
  <c r="M278" i="1" s="1"/>
  <c r="L279" i="1"/>
  <c r="M279" i="1" s="1"/>
  <c r="L329" i="1"/>
  <c r="M329" i="1" s="1"/>
  <c r="L539" i="1"/>
  <c r="M539" i="1" s="1"/>
  <c r="L377" i="1"/>
  <c r="M377" i="1" s="1"/>
  <c r="L372" i="1"/>
  <c r="M372" i="1" s="1"/>
  <c r="L166" i="1"/>
  <c r="M166" i="1" s="1"/>
  <c r="L195" i="1"/>
  <c r="M195" i="1" s="1"/>
  <c r="L199" i="1"/>
  <c r="M199" i="1" s="1"/>
  <c r="L173" i="1"/>
  <c r="M173" i="1" s="1"/>
  <c r="L382" i="1"/>
  <c r="M382" i="1" s="1"/>
  <c r="L383" i="1"/>
  <c r="M383" i="1" s="1"/>
  <c r="L368" i="1"/>
  <c r="M368" i="1" s="1"/>
  <c r="L369" i="1"/>
  <c r="M369" i="1" s="1"/>
  <c r="L367" i="1"/>
  <c r="M367" i="1" s="1"/>
  <c r="L385" i="1"/>
  <c r="M385" i="1" s="1"/>
  <c r="L366" i="1"/>
  <c r="M366" i="1" s="1"/>
  <c r="L386" i="1"/>
  <c r="M386" i="1" s="1"/>
  <c r="L374" i="1"/>
  <c r="M374" i="1" s="1"/>
  <c r="L396" i="1"/>
  <c r="M396" i="1" s="1"/>
  <c r="L397" i="1"/>
  <c r="M397" i="1" s="1"/>
  <c r="L398" i="1"/>
  <c r="M398" i="1" s="1"/>
  <c r="L399" i="1"/>
  <c r="M399" i="1" s="1"/>
  <c r="L400" i="1"/>
  <c r="M400" i="1" s="1"/>
  <c r="L401" i="1"/>
  <c r="M401" i="1" s="1"/>
  <c r="L402" i="1"/>
  <c r="M402" i="1" s="1"/>
  <c r="L403" i="1"/>
  <c r="M403" i="1" s="1"/>
  <c r="L404" i="1"/>
  <c r="M404" i="1" s="1"/>
  <c r="L394" i="1"/>
  <c r="M394" i="1" s="1"/>
  <c r="L406" i="1"/>
  <c r="M406" i="1" s="1"/>
  <c r="L407" i="1"/>
  <c r="M407" i="1" s="1"/>
  <c r="L420" i="1"/>
  <c r="M420" i="1" s="1"/>
  <c r="L418" i="1"/>
  <c r="M418" i="1" s="1"/>
  <c r="L408" i="1"/>
  <c r="M408" i="1" s="1"/>
  <c r="L761" i="1"/>
  <c r="M761" i="1" s="1"/>
  <c r="L772" i="1"/>
  <c r="M772" i="1" s="1"/>
  <c r="L802" i="1"/>
  <c r="M802" i="1" s="1"/>
  <c r="L803" i="1"/>
  <c r="M803" i="1" s="1"/>
  <c r="L804" i="1"/>
  <c r="M804" i="1" s="1"/>
  <c r="L805" i="1"/>
  <c r="M805" i="1" s="1"/>
  <c r="L806" i="1"/>
  <c r="M806" i="1" s="1"/>
  <c r="L818" i="1"/>
  <c r="M818" i="1" s="1"/>
  <c r="L819" i="1"/>
  <c r="M819" i="1" s="1"/>
  <c r="L275" i="1"/>
  <c r="M275" i="1" s="1"/>
  <c r="L248" i="1"/>
  <c r="M248" i="1" s="1"/>
  <c r="L280" i="1"/>
  <c r="M280" i="1" s="1"/>
  <c r="L281" i="1"/>
  <c r="M281" i="1" s="1"/>
  <c r="L151" i="1"/>
  <c r="M151" i="1" s="1"/>
  <c r="L159" i="1"/>
  <c r="M159" i="1" s="1"/>
  <c r="L160" i="1"/>
  <c r="M160" i="1" s="1"/>
  <c r="L161" i="1"/>
  <c r="M161" i="1" s="1"/>
  <c r="L679" i="1"/>
  <c r="M679" i="1" s="1"/>
  <c r="L695" i="1"/>
  <c r="M695" i="1" s="1"/>
  <c r="L701" i="1"/>
  <c r="M701" i="1" s="1"/>
  <c r="L993" i="1"/>
  <c r="M993" i="1" s="1"/>
  <c r="L994" i="1"/>
  <c r="M994" i="1" s="1"/>
  <c r="L715" i="1"/>
  <c r="M715" i="1" s="1"/>
  <c r="L717" i="1"/>
  <c r="M717" i="1" s="1"/>
  <c r="L718" i="1"/>
  <c r="M718" i="1" s="1"/>
  <c r="L722" i="1"/>
  <c r="M722" i="1" s="1"/>
  <c r="L693" i="1"/>
  <c r="M693" i="1" s="1"/>
  <c r="L995" i="1"/>
  <c r="M995" i="1" s="1"/>
  <c r="L996" i="1"/>
  <c r="M996" i="1" s="1"/>
  <c r="L651" i="1"/>
  <c r="M651" i="1" s="1"/>
  <c r="L375" i="1"/>
  <c r="M375" i="1" s="1"/>
  <c r="L360" i="1"/>
  <c r="M360" i="1" s="1"/>
  <c r="L379" i="1"/>
  <c r="M379" i="1" s="1"/>
  <c r="L371" i="1"/>
  <c r="M371" i="1" s="1"/>
  <c r="L380" i="1"/>
  <c r="M380" i="1" s="1"/>
  <c r="L355" i="1"/>
  <c r="M355" i="1" s="1"/>
  <c r="L381" i="1"/>
  <c r="M381" i="1" s="1"/>
  <c r="L384" i="1"/>
  <c r="M384" i="1" s="1"/>
  <c r="L504" i="1"/>
  <c r="M504" i="1" s="1"/>
  <c r="L507" i="1"/>
  <c r="M507" i="1" s="1"/>
  <c r="L505" i="1"/>
  <c r="M505" i="1" s="1"/>
  <c r="L508" i="1"/>
  <c r="M508" i="1" s="1"/>
  <c r="L512" i="1"/>
  <c r="M512" i="1" s="1"/>
  <c r="L725" i="1"/>
  <c r="M725" i="1" s="1"/>
  <c r="L587" i="1"/>
  <c r="M587" i="1" s="1"/>
  <c r="L174" i="1"/>
  <c r="M174" i="1" s="1"/>
  <c r="L31" i="1"/>
  <c r="M31" i="1" s="1"/>
  <c r="L32" i="1"/>
  <c r="M32" i="1" s="1"/>
  <c r="L120" i="1"/>
  <c r="M120" i="1" s="1"/>
  <c r="L202" i="1"/>
  <c r="M202" i="1" s="1"/>
  <c r="L226" i="1"/>
  <c r="M226" i="1" s="1"/>
  <c r="L702" i="1"/>
  <c r="M702" i="1" s="1"/>
  <c r="L814" i="1"/>
  <c r="M814" i="1" s="1"/>
  <c r="L443" i="1"/>
  <c r="M443" i="1" s="1"/>
  <c r="L442" i="1"/>
  <c r="M442" i="1" s="1"/>
  <c r="L444" i="1"/>
  <c r="M444" i="1" s="1"/>
  <c r="L441" i="1"/>
  <c r="M441" i="1" s="1"/>
  <c r="L459" i="1"/>
  <c r="M459" i="1" s="1"/>
  <c r="L460" i="1"/>
  <c r="M460" i="1" s="1"/>
  <c r="L483" i="1"/>
  <c r="M483" i="1" s="1"/>
  <c r="L485" i="1"/>
  <c r="M485" i="1" s="1"/>
  <c r="L484" i="1"/>
  <c r="M484" i="1" s="1"/>
  <c r="L213" i="1"/>
  <c r="M213" i="1" s="1"/>
  <c r="L564" i="1"/>
  <c r="M564" i="1" s="1"/>
  <c r="L567" i="1"/>
  <c r="M567" i="1" s="1"/>
  <c r="L856" i="1"/>
  <c r="M856" i="1" s="1"/>
  <c r="L253" i="1"/>
  <c r="M253" i="1" s="1"/>
  <c r="L194" i="1"/>
  <c r="M194" i="1" s="1"/>
  <c r="L197" i="1"/>
  <c r="M197" i="1" s="1"/>
  <c r="L198" i="1"/>
  <c r="M198" i="1" s="1"/>
  <c r="L176" i="1"/>
  <c r="M176" i="1" s="1"/>
  <c r="L419" i="1"/>
  <c r="M419" i="1" s="1"/>
  <c r="L781" i="1"/>
  <c r="M781" i="1" s="1"/>
  <c r="L282" i="1"/>
  <c r="M282" i="1" s="1"/>
  <c r="L305" i="1"/>
  <c r="M305" i="1" s="1"/>
  <c r="L694" i="1"/>
  <c r="M694" i="1" s="1"/>
  <c r="L696" i="1"/>
  <c r="M696" i="1" s="1"/>
  <c r="L699" i="1"/>
  <c r="M699" i="1" s="1"/>
  <c r="L697" i="1"/>
  <c r="M697" i="1" s="1"/>
  <c r="L588" i="1"/>
  <c r="M588" i="1" s="1"/>
  <c r="L607" i="1"/>
  <c r="M607" i="1" s="1"/>
  <c r="L608" i="1"/>
  <c r="M608" i="1" s="1"/>
  <c r="L609" i="1"/>
  <c r="M609" i="1" s="1"/>
  <c r="L610" i="1"/>
  <c r="M610" i="1" s="1"/>
  <c r="L611" i="1"/>
  <c r="M611" i="1" s="1"/>
  <c r="L612" i="1"/>
  <c r="M612" i="1" s="1"/>
  <c r="L613" i="1"/>
  <c r="M613" i="1" s="1"/>
  <c r="L614" i="1"/>
  <c r="M614" i="1" s="1"/>
  <c r="L646" i="1"/>
  <c r="M646" i="1" s="1"/>
  <c r="L648" i="1"/>
  <c r="M648" i="1" s="1"/>
  <c r="L647" i="1"/>
  <c r="M647" i="1" s="1"/>
  <c r="L654" i="1"/>
  <c r="M654" i="1" s="1"/>
  <c r="L653" i="1"/>
  <c r="M653" i="1" s="1"/>
  <c r="L678" i="1"/>
  <c r="M678" i="1" s="1"/>
  <c r="L698" i="1"/>
  <c r="M698" i="1" s="1"/>
  <c r="L425" i="1"/>
  <c r="M425" i="1" s="1"/>
  <c r="K799" i="1" l="1"/>
  <c r="L799" i="1" s="1"/>
  <c r="M799" i="1" s="1"/>
  <c r="AC100" i="1" l="1"/>
  <c r="K365" i="1" l="1"/>
  <c r="L365" i="1" s="1"/>
  <c r="M365" i="1" s="1"/>
  <c r="K354" i="1"/>
  <c r="L354" i="1" s="1"/>
  <c r="M354" i="1" s="1"/>
  <c r="K361" i="1"/>
  <c r="L361" i="1" s="1"/>
  <c r="M361" i="1" s="1"/>
  <c r="V492" i="1" l="1"/>
  <c r="U492" i="1"/>
  <c r="F492" i="1"/>
</calcChain>
</file>

<file path=xl/comments1.xml><?xml version="1.0" encoding="utf-8"?>
<comments xmlns="http://schemas.openxmlformats.org/spreadsheetml/2006/main">
  <authors>
    <author>jd006</author>
  </authors>
  <commentList>
    <comment ref="AC326" authorId="0" shapeId="0">
      <text>
        <r>
          <rPr>
            <b/>
            <sz val="9"/>
            <color indexed="81"/>
            <rFont val="Tahoma"/>
            <family val="2"/>
          </rPr>
          <t>jd006:</t>
        </r>
        <r>
          <rPr>
            <sz val="9"/>
            <color indexed="81"/>
            <rFont val="Tahoma"/>
            <family val="2"/>
          </rPr>
          <t xml:space="preserve">
</t>
        </r>
      </text>
    </comment>
  </commentList>
</comments>
</file>

<file path=xl/sharedStrings.xml><?xml version="1.0" encoding="utf-8"?>
<sst xmlns="http://schemas.openxmlformats.org/spreadsheetml/2006/main" count="5389" uniqueCount="2963">
  <si>
    <t>1000's-3000's Accts</t>
  </si>
  <si>
    <t>Temporary Labor w/Benefits (student workers, lab aides, etc.) excludes adjunct faculty</t>
  </si>
  <si>
    <t>One Time Project</t>
  </si>
  <si>
    <t>Priority</t>
  </si>
  <si>
    <t>Perkins Priority</t>
  </si>
  <si>
    <t>Description of Requested Expenditure</t>
  </si>
  <si>
    <t>2012/13 Actuals</t>
  </si>
  <si>
    <t>2013/14 Actuals</t>
  </si>
  <si>
    <t>2014/15 Actuals</t>
  </si>
  <si>
    <t>2015/16 Approved Budget</t>
  </si>
  <si>
    <t>TOTAL 2016/17 Request</t>
  </si>
  <si>
    <t xml:space="preserve"> BUDGET COMMITTEE COMMENTS </t>
  </si>
  <si>
    <t>Link to Program Review Substantiated Goal</t>
  </si>
  <si>
    <t>Request Link to Strategic Plan Initiative/ Goal #</t>
  </si>
  <si>
    <t>Justification for Expenditure</t>
  </si>
  <si>
    <t>Dept. Chair Adjustments</t>
  </si>
  <si>
    <t>Dept. Chair Comments</t>
  </si>
  <si>
    <t>Dean Adjustments</t>
  </si>
  <si>
    <t>Dean Comments</t>
  </si>
  <si>
    <t>VP Adjustments</t>
  </si>
  <si>
    <t>VP Comments</t>
  </si>
  <si>
    <t>Unit</t>
  </si>
  <si>
    <t>Location</t>
  </si>
  <si>
    <t>Student Employees</t>
  </si>
  <si>
    <t>1, 4</t>
  </si>
  <si>
    <t>1, 2, 4</t>
  </si>
  <si>
    <t xml:space="preserve">Provides students work experience, increases services to students and faculty, and increases student's engagement with the campus.  They offer backup at the front counter, answering phone calls and assist students in the WebRoom: Two students at 1368 hours per year (19 hours per week, 36 weeks per year per student) multiplied by $10 per hour equals $13,680.  </t>
  </si>
  <si>
    <t>Office Supplies</t>
  </si>
  <si>
    <t>1.2, 6.4</t>
  </si>
  <si>
    <t>Increased enrollment requires additional supplies for registration, degree and certificate processing, and transcript services.</t>
  </si>
  <si>
    <t>Publication/Catalogs</t>
  </si>
  <si>
    <t>Access to publications and services needed for student evaluations for degrees and certifcates.</t>
  </si>
  <si>
    <t>Telephone</t>
  </si>
  <si>
    <t>1.3, 2.2, 6.2, 6.4</t>
  </si>
  <si>
    <t>MI-FI used for Reg-To-Go to provide services to incoming freshman and to increase enrollment.</t>
  </si>
  <si>
    <t>Equipment Repair &amp; Maint</t>
  </si>
  <si>
    <t>2.2</t>
  </si>
  <si>
    <t>Repair and maintain equipment used for creating transcripts and degrees.  With increased enrollment, there is an increase in the production of documents used for completion and transfer.  Also used for rosters to improve faculty services.</t>
  </si>
  <si>
    <t>Conference</t>
  </si>
  <si>
    <t>1.4, 2.2</t>
  </si>
  <si>
    <t>Conference attendance is necessary to ensure compliance with state, federal, and Title 5 requirements as pertains to Admissions/Records/Registration processes.  Yearly attendance to the CACCRAO (California Association of Community College of Registrars and Admissions Officers) and the RP Group Student Success Conference.  The information at these conferences offer valuable updates on federal and state mandates regarding admissions.</t>
  </si>
  <si>
    <t>Mileage</t>
  </si>
  <si>
    <t>5.1, 5.2, 6.1, 6.2, 6.3</t>
  </si>
  <si>
    <t xml:space="preserve">Based on previous years acutals, the increase in districtwide Admissions and Records meetings to improve student services, and regular meetings with Madera and Oakhurst, requesting an increase in the mileage budget. </t>
  </si>
  <si>
    <t>Postage/Shipping</t>
  </si>
  <si>
    <t>Postage necessary to communicate with students and to distribute degrees, certificates, and registration information.</t>
  </si>
  <si>
    <t>B</t>
  </si>
  <si>
    <t>CTE Councelor</t>
  </si>
  <si>
    <t>This request is for a CTE councilor to share with other programs, such as Auto, and Manufacturing.  Over the last four we have had a dedicated CTE counselor through C6 funding.  Having a counselor has greatly aided in directing our students with SEPs, enrolling for classes and applying for certificates and or degrees.</t>
  </si>
  <si>
    <t>Student success items</t>
  </si>
  <si>
    <t>Excellent. Full Support.JD</t>
  </si>
  <si>
    <t>Student Tutors</t>
  </si>
  <si>
    <t>A0</t>
  </si>
  <si>
    <t xml:space="preserve">Embedded Tutors </t>
  </si>
  <si>
    <t>1.1, 1.2, 1.3, 1.4, 4.3</t>
  </si>
  <si>
    <t>The Mechanized Ag Program has employed students as tutors the past three years using C-6 grant funds, which will end spring 2015.  The tutoring program has proven to be very successful and students average grades have shown a measurable increase.  It is our intention to continue  offering embedded tutors within our program. 12 hrs. per week * 2 students(or combonation of) * $11 for 2 sem.</t>
  </si>
  <si>
    <t>Instr Supplies</t>
  </si>
  <si>
    <t>Instructional supplies necessary to conduct the day to day operation of the program.                                     • Parts, Gaskets and Fasteners $9000
• Solvents and Cleaning Supplies $2000
• Replacement tooling $2000
• Lubricants (oils) $1000
• Metal $1000
•Miscellaneous Instructional Supplies $4500</t>
  </si>
  <si>
    <t>1.1, 1.3, 1.4, 1.5, 1.6, 1.7, 1.8, 1.9, 2, 3, 5</t>
  </si>
  <si>
    <t>3.1, 3.3, 3.4, 4.1, 4.2</t>
  </si>
  <si>
    <t xml:space="preserve">This money will be used to fund consumable supplies and parts used on a day to day basis during laboratory exercises.  Labs in the Mechanized Ag instructional program are very hands-on, which requires a large number of machine components and equipment.  The supplies needed to disassemble and assemble components, troubleshoot machines, and make repairs tends to be very high.  The vast majority of this money will be spent on consumable parts, gaskets, cleaners, solvents, lubricants, nuts and bolts, and any tooling that may need purchasing or replacing. </t>
  </si>
  <si>
    <t>appropiate supplies</t>
  </si>
  <si>
    <t>Full Support. Consumables cannot be funded by Perkins. JD</t>
  </si>
  <si>
    <t>• Quarterly safety inspections of cranes and hoists used in the Mechanized Ag Program. $2500     
• General maintenance and repair of equipment and trainer used the Mechanized Ag Program. $4000</t>
  </si>
  <si>
    <t>1.3, 1.4, 1.5</t>
  </si>
  <si>
    <t xml:space="preserve">1.2, 2.4,  4.1, 4.2, </t>
  </si>
  <si>
    <t xml:space="preserve">This money is needed to provide quarterly maintenance to our lifting equipment (cranes and hoists). It is a requirement of OSHA that all lifting equipment be inspected and serviced quarterly for the safety of individuals using them.  The quarterly bill for this service is roughly $600.  This expense has come about only in the last couple of years and was an unexpected expense that pulled from our instructional supply budget.                                                                                                                                                                                                                                                                           
 This money is intended for the repair and maintenance of all equipment and training aids possessed by the Mechanized Ag Program.  The mechanized ag program possess many expensive training aids (hundreds of thousands dollars) which it has purchased over the last 15 plus years.  During instruction in the process of using training aids there, are times when components break down, wear out or just need some TLC.  This money would be used to repair and or replace such components.  There are multiple training aids that must have regular maintenance such as oils and filters changed regularly.   This proposal is for money to repair and maintain current instructional equipment to keep the program functioning in a progressive manner. </t>
  </si>
  <si>
    <t>safety</t>
  </si>
  <si>
    <t>100% support. OSHA is a zero priority. Forestry uses equipment that is purchased by Ag Mech. Maintenance and proper upkeep are essential.JD</t>
  </si>
  <si>
    <t>A0  A0  B1</t>
  </si>
  <si>
    <t>• CATA Conference $4000
• Mid-Winter $1000
• Technical Training $5000</t>
  </si>
  <si>
    <t>1, 2, 3,</t>
  </si>
  <si>
    <t>3.3, 4.1, 4.2</t>
  </si>
  <si>
    <t>It is the intent of the program to send all three full-time instructors to training during school breaks to upgrade skills and keep up with industry trends. All three instructors will attend the CATA Mid-Winter Institute in December and the CATA Summer Conference in June.  It is also the intent that all three instructors receive specific industry training pertaining to subject matter critical to student success.</t>
  </si>
  <si>
    <t>annual professional development</t>
  </si>
  <si>
    <t>Support. Perkins! JD</t>
  </si>
  <si>
    <t>Hosting Events</t>
  </si>
  <si>
    <t>A</t>
  </si>
  <si>
    <t xml:space="preserve">Hosting Advisory meetings </t>
  </si>
  <si>
    <t>The intent of these funds is to conduct advisory meeting for the betterment of pour program.  These advisory meetings will focus on industry trends and the current curriculum being offered by the Mechanized Ag Program.  This proposal is to purchase food and materials for our local advisory committee members as they take time to attend our meetings.</t>
  </si>
  <si>
    <t>required</t>
  </si>
  <si>
    <t>Support.JD</t>
  </si>
  <si>
    <t>Equip LT 5K</t>
  </si>
  <si>
    <t>K</t>
  </si>
  <si>
    <t>4 Backhoe transmissions (2500 each)</t>
  </si>
  <si>
    <t>1.3, 1.4, 1.5,</t>
  </si>
  <si>
    <t xml:space="preserve">This request is to purchase 4 backhoe transmissions to be used as tear down components.  Currently we utilize 6 backhoe transmissions and in an attempt to decrease the group size, and follow industry and advisory recommendations we would like to purchase 4 more.  This would give us a set of ten transmissions which would bring down the group size to 2 students per transmission.  Smaller group sizes creates a safer, more effective learning environment.   </t>
  </si>
  <si>
    <t>I fully support 2. JD</t>
  </si>
  <si>
    <t>G</t>
  </si>
  <si>
    <t>4 Fluke Meters</t>
  </si>
  <si>
    <t>This request is to purchase 4 fluke multimeters.  We would like to purchase 4 multimeters to be able to have every student have one in hand during lab activities.  Fluke multimeters are the standard in the industry when it comes to testing and troubleshooting electrical problems.  We find that electricity is a hard concept for students to grasp and by giving every student the opportunity to have a meter in hand will greatly increase the opportunity for skill attainment and success.</t>
  </si>
  <si>
    <t>I support all. JD</t>
  </si>
  <si>
    <t>C</t>
  </si>
  <si>
    <t>12 Replacement teardown engines</t>
  </si>
  <si>
    <t>This request is to purchase 12 replacement engines.  We currently utilize older engines in our Diesel Engine Rebuilding curriculum that are circa early 80s and have been rebuilt upwards of 25 times.  These engines came from on-highway trucks that had over 1 million miles on them when we got them.  They are now outdated in industry and are being replaced by new technology that meet emissions standards.  We would like to upgrade our engines due to age, availability and cost of replacement parts.  This would also provide a more modern electronic engine for students to work with.  New engines of comparable size may cost upwards of $50,000 each, but through our partnership with Quinn Company we will be able to get good used engines for under $5000 each.</t>
  </si>
  <si>
    <t>this is an expensive but necessary item. This is their # one item.</t>
  </si>
  <si>
    <t>Let's get at least 1 through Perkins or combines Perkins/XXO. JD</t>
  </si>
  <si>
    <t>F</t>
  </si>
  <si>
    <t>8 High Capacity Jack Standss ($400 each)</t>
  </si>
  <si>
    <t>This request is to purchase 8 High Capacity Jack Stands which are tools used to support equipment/machines off the ground during repairs or lab activities.  We would like to purchase 4 sets of jack stands to make lab activities safer for students.  The program currently has 2 sets of these jack stands that are being used almost constantly.  Students are often waiting for one group to finish using them so they can complete their lab activity.</t>
  </si>
  <si>
    <t>I fully support 4. JD</t>
  </si>
  <si>
    <t>M</t>
  </si>
  <si>
    <t>2 Tractor Splitting Stand ($4000 each)</t>
  </si>
  <si>
    <t>This request is purchase 2 tractor splitting stands.  Tractor splitting stands are used to keep tractors supported and lined up when they are disassembled to replace the clutch or perform other common repairs.  In order to safely separate a tractor a support system must be used, currently we are accomplishing this with hydraulic jacks, blocks, jack stands, and overhead lifting devices.  This method, while safe, takes up a lot of valuable resources.  Having tractor splitting stands dedicated to this task would make the task safer, easier, and speed up Lab activities.</t>
  </si>
  <si>
    <t>Support 1.JD</t>
  </si>
  <si>
    <t>10 Micrometers sets 0-6" ($779.69 each)</t>
  </si>
  <si>
    <t>This request is for micrometers.  Micrometers are precision measuring instruments used to measure down to the .0001 of an inch.  With the large number of students using micrometers at one time we do not have enough. Many of the micrometers we are currently using have a lot of wear and can no longer be calibrated rendering them useless.  This proposal would replace and add to the micrometers we currently have.</t>
  </si>
  <si>
    <t>E</t>
  </si>
  <si>
    <t>8 Black Boxes Electrical Trainers ($400 each)</t>
  </si>
  <si>
    <t>This requisition is for 8 Black box electrical trainers.  These electrical trainers are used for students to wire and trouble shoot electrical circuits.  This skill is extremely important for students to attain as more and more machines are becoming technologically advanced.  Our advisory members and internship sights are requesting that students become more proficient in electronics.  These 8 trainers would allow us to reduce group sizes so that each student would have their own trainer and be responsible for their own learning.</t>
  </si>
  <si>
    <t>H</t>
  </si>
  <si>
    <t>Horiz Band Saw</t>
  </si>
  <si>
    <t>1.2, 4.1</t>
  </si>
  <si>
    <t>This request is for a horizontal band saw.  This band saw is to replace an older unit that has seen much use and is in need of replacement.  We would like to upgrade to a newer safer machine that is more efficient.  The newer machine has additional safeguards and features.</t>
  </si>
  <si>
    <t>Full Support.JD</t>
  </si>
  <si>
    <t>J</t>
  </si>
  <si>
    <t>Port-O-Power</t>
  </si>
  <si>
    <t>This request is for a Port-O-Power unit.  This tooling is hydraulic in nature used to press thing apart.  An example of use would be tightening rubber track on machines.  We currently have a small port-o-power and would like to purchase one that is bigger.  More students could participate in labs activities at one time without having to wait for tooling.</t>
  </si>
  <si>
    <t>L</t>
  </si>
  <si>
    <t>MAG Drill</t>
  </si>
  <si>
    <t>This request is a portable mag drill.  This is a portable magnetic based drill press used for drilling holes in metal.  Being portable makes it very safe, useful, and convenient.  It can be set up quickly and removed when not needed allowing for the space to be used for other tasks, space is an issue for us.  It provides for safer drilling since it does not require as much force to drill through materials.</t>
  </si>
  <si>
    <t>D</t>
  </si>
  <si>
    <t>Portable AC Recovery Machine</t>
  </si>
  <si>
    <t xml:space="preserve">This request is to purchase one portable AC recovery machine.  This machine is used to recover 
AC refrigerant before work is performed on an AC systems.  Currently we have one portable recovery machine and students constantly have to wait for its availability for labs.  The goal is to purchase one more recovery machine to allow students to perform their labs without having to waste time waiting on equipment.
</t>
  </si>
  <si>
    <t>I</t>
  </si>
  <si>
    <t>Remark Tabulation Program</t>
  </si>
  <si>
    <t>This request is for a Optical Mark Recognition program.  This program is used to scan, score, rank and evaluate answer bubble sheets.  We not only use it in our program but throughout he department with various activities that take place on campus, like judging contests.  We currently use an old version of this program and would like to upgrade the program to be able to use it with our newer computers.  Currently we can only run the program on older computers and those are getting hard to find.  This program allows us to analyze exams by objectives to provide data for our program review.</t>
  </si>
  <si>
    <t>Equip GT 5K</t>
  </si>
  <si>
    <t>P</t>
  </si>
  <si>
    <t>Telehandler</t>
  </si>
  <si>
    <t>This request is for a Telehandler.  A telehandler is a machine used in construction that is made up of complex engine, electrical, and hydraulic systems.  A telehandler would give our program greater diversity in equipment exposing our students to different types of equipment and technology.  We currently use a plethora of trainers that do a great job of teaching the fundaments.  The telehandler will provide students with hands on experiences on actual machines in power, electrical, hydraulics and hydrostatic systems.    This greatly helps the students bridge the gap between theory and practical.  Students would also learn safety and operation of an additional machine.</t>
  </si>
  <si>
    <t>JD</t>
  </si>
  <si>
    <t>O</t>
  </si>
  <si>
    <t>2 Hydraulic Trainers ($25,000 each)</t>
  </si>
  <si>
    <t>This request is for 2 hydraulic trainers.  Hydraulic trainers are used to teach the fundamentals of hydraulic principals.  Most if not all Ag and Construction equipment use hydraulics extensively and it is our goal to prepare students to be competent technicians when it comes to hydraulics.  The goal is to purchase two hydraulic trainers to reduce our large group sizes to enhance the student’s educational experience.  Currently students are working in 3 or 4 person groups which does not allow for every student to physically work through the lab.  By purchasing these trainers we will reduce the size of the groups so that each student will gain knowledge and confidence in the field of hydraulics.</t>
  </si>
  <si>
    <t>Q</t>
  </si>
  <si>
    <t>• PTO and Engine Dynamometer $60,000</t>
  </si>
  <si>
    <t xml:space="preserve">Dynamometers are used to measure engine and machine horsepower and torque output and are a standard diagnostic tool found at many dealerships.  A PTO dyno will measure both tractor horsepower and torque on live machines.  An adaptor plate is used with the same dynamometer to measure the power output of stationary engines.  One of the growing areas of expertise for graduating students is in the power generation division of larger companies, where dynamometers are used on a regular basis.  An on-site dyno will provide easy and immediate training for students.  </t>
  </si>
  <si>
    <t>N</t>
  </si>
  <si>
    <t>50 Ton Iron Worker</t>
  </si>
  <si>
    <t>This request is for a 50 ton Iron worker.  This machine is used to shear metal.  This would be a replacement machine for the one we currently have.  We have not been able to use our current machine for 2-3 years.  It has become obsolete and does not justify the repairs it would take to bring it back into safe operation standards.</t>
  </si>
  <si>
    <t xml:space="preserve">To employ the equivalent of 2 students part-time to work for the animal science program during the school year (2 students @ 10 hours/week @ 36 weeks @ $9/hr = $6,480).  Also, to employ 1 student full-time during the summer (1 student @ 40 hours/week @ 12 weeks @ $11/hr = $5,280).  </t>
  </si>
  <si>
    <t xml:space="preserve">1.2, 4.3, 4.4 </t>
  </si>
  <si>
    <t xml:space="preserve">Note:  Effective FY 2012-2013, student employees for the AGNR instructional areas are now funded through 270010.  A request for two part-time school year student employees and one full-time summer employee (the traditional number that has been approved for animal science) is being included here for the purpose of showing continued need and for linking to program review.  </t>
  </si>
  <si>
    <t>in 270010 combined budget</t>
  </si>
  <si>
    <t>Annual Purchase of instructional supplies (consumable and non-consumable) for the Animal Science program.</t>
  </si>
  <si>
    <t>1.2, 4.3</t>
  </si>
  <si>
    <t xml:space="preserve">A vast array of instructional supplies (consumable and non-consumable) are utilized for animal science instruction every year.  Consumable supply needs include livestock feed, hay, seed &amp; fertilizer for forage crops, bedding materials, artificial insemination supplies, environmental management supplies, veterinary pharmaceuticals, meat processing &amp; packaging supplies, equine supplies, safety supplies, sanitation supplies, pest control supplies, hardware items, plumbing supplies, etc.  Non-consumable supply needs include veterinary  instruments, show equipment &amp; grooming tools, meat processing tools, equine harware &amp; tools, artificial insemination hardware &amp; tools, sanitation hardware &amp; tools, pest control hardware, mechanical hardware &amp; tools, plumbing hardware &amp; tools, garden/landscaping tools, etc.  </t>
  </si>
  <si>
    <t>Annual Purchase of Replacement Livestock Panels &amp; Gates</t>
  </si>
  <si>
    <t xml:space="preserve">New portable panels and gates are needed to replace broken panels used for moving, handling, and housing of livestock (cattle, sheep, goats, swine, and horses) as well as for accomodating various livestock events hosted on campus.  </t>
  </si>
  <si>
    <t>Replace broken panels</t>
  </si>
  <si>
    <t>Farrier Supplies</t>
  </si>
  <si>
    <t xml:space="preserve">The equine program is growing as well and needs farrier supplies to upkeep the growing number of horses needing care. A farrier is not always able to come when called and can take up to a week. The program needs several pieces of equipment to perform emergency sho pulls, or hammer back on pulled shoes, shape custom shoes, etc. </t>
  </si>
  <si>
    <t>new program</t>
  </si>
  <si>
    <t>Other Supplies</t>
  </si>
  <si>
    <t xml:space="preserve">Purchase of construction supplies needed to construct heavy duty pipe fencing and shelters for breeding swine in the area directly east of the farrowing barn (aka "swine birthing center") and north of the Pavilion east sheep pastures.     </t>
  </si>
  <si>
    <t xml:space="preserve">1.2, 4.2, 5.6 </t>
  </si>
  <si>
    <t xml:space="preserve">Currently, no permanent facilities exist for the housing of the college's 10-sow swine breeding herd.  Some sows are housed in make-shift pens tied together with baling wire.  Other sows and the herd boars are housed in a barn that was designed to house horses, not swine.  This project has been planned for some time, but funds have not been available to start construction.  Supply needs include concrete, metal pipe, welding supplies, various hardware &amp; fasteners, fencing materials, paneling materials, posts, roofing materials, plumbing supplies, and other hardware &amp; building components.  The construction will be completed by AGNR faculty, staff, &amp; students (as has been done with the Pavilion East Sheep Pasture fencing project and other projects).  This project will result in sturdy, heavy-duty enclosures that will provide safe and secure housing for, and much improved management of, the Reedley College Swine Breeding Herd as well as improved teaching and learning in laboratory situations. </t>
  </si>
  <si>
    <t>Some of this request will be funded by "one time funding" this year</t>
  </si>
  <si>
    <t xml:space="preserve">Contract services for servicing and/or repair of instructional equipment. </t>
  </si>
  <si>
    <t>1.2, 4.2, 5.6</t>
  </si>
  <si>
    <t xml:space="preserve">The animal science program utilizes a number of equipment items that periodically require specialized servicing and/or repair.  These items are used by students for lab activities and include meats lab equipment (vacuum packaging machine, grinders, and saws), livestock handling equipment (hydraulic squeeze chute and scales), livestock grooming equipment (clippers, clipper blades, and blade sharpener) ultrasound machines, artificial insemination equipment, refrigerated veterinary storage equipment, feed mixer wagon, an autoclave, and others.    </t>
  </si>
  <si>
    <t>Has not been used in past</t>
  </si>
  <si>
    <t xml:space="preserve">Funding support for instructor participation in professional development conferences &amp; events (travel &amp; conference expenses). </t>
  </si>
  <si>
    <t>1.2, 3.3</t>
  </si>
  <si>
    <t xml:space="preserve">Professional development funding being requested to attend two statewide post-secondary professional events (Mid Winter Institute in December 2016 &amp; CATA Summer Conference in June 2017) and to attend the World Pork Expo in Des Moines, Iowa in June 2018.  </t>
  </si>
  <si>
    <t>Perkins! SupportJD</t>
  </si>
  <si>
    <t xml:space="preserve">Funding support for advisory committee meetings.  </t>
  </si>
  <si>
    <t>1.2, 4.1, 4.2</t>
  </si>
  <si>
    <t xml:space="preserve">Funds to support program advisory committee meetings (mainly meal expenses).  At least two meetings to be held annually.  </t>
  </si>
  <si>
    <t>ok</t>
  </si>
  <si>
    <t>Purchase of 4 Sheep/Goat Blocking Tables @ $500.00 each</t>
  </si>
  <si>
    <t xml:space="preserve">The existing blocking tables utilized by the program for various instructional purposes are becoming old and dilapidated and are of an older design.  New improved blocking tables are needed for instrutcional demonstration purposes, animal treatment, shearing, and for use by the livestock show team. </t>
  </si>
  <si>
    <t>Perkins alphabetical ranking is not included.  This should be created before the department chair ranking.</t>
  </si>
  <si>
    <t>replacement</t>
  </si>
  <si>
    <t>Support. JD</t>
  </si>
  <si>
    <t xml:space="preserve">Purchase of 1 Small Animal Livestock "Popper" Transport Unit </t>
  </si>
  <si>
    <t xml:space="preserve">A small animal hauling unit is needed for safe and secure transport of small animals both on and off campus.  A "Popper" livestock transport unit easily fits into the bed of a standard size pickup truck.  Such a unit would be used for hauling sheep, goats, and small pigs when a large trailer simply isn't needed. </t>
  </si>
  <si>
    <t>safety item</t>
  </si>
  <si>
    <t>Full Support. Essential piece of equipment. Affordable. JD</t>
  </si>
  <si>
    <t>Foal Alert System</t>
  </si>
  <si>
    <t xml:space="preserve">With the growing equine program and students involved in the reproduction class, being there when a foal is born is essential. A foal alert system will alert instructor and students when a mare is going into labor. These alerts are designed so that you never miss a birth. When students are allowed to witness foaling they learn necessary hands on experience, but it is also helpful to aid if there is a problem during birth. </t>
  </si>
  <si>
    <t>Purchase of Horse Trailer</t>
  </si>
  <si>
    <t xml:space="preserve">Horse trailer- A safe and suitable trailer is needed for the equine program. 4-5 horse slant preferred and with a dressing room or small living quarters. With the growing equine program a nicer trailer is needed to transport horses and equipment to the IHSA shows, but also promotional events such as parades and expos. The trailer needs to have a dressing room or small living quarters to allow students to change into show clothes (uniforms) during events. It will also assist in the health in students from potential exhaustion or overheating during events, by allowing them to have a proper place to sit, rest, and hold cold waters. </t>
  </si>
  <si>
    <t xml:space="preserve">New program has increased use of horse trailer-Safety </t>
  </si>
  <si>
    <t xml:space="preserve">Purchase of Portable X-Ray Machine </t>
  </si>
  <si>
    <t xml:space="preserve">Portable xray machine. This will allow us to call out any vet and be able to diagnose quickly any problems with the majority of our livestock including horses, without transporting to clinics. The instructors can also be trained to use xray and send screen shots to vets anywhere. This new technology will aid in the animals health, but also in reducing time and money before diagnoses to be made.  </t>
  </si>
  <si>
    <t>nice to have unit</t>
  </si>
  <si>
    <t xml:space="preserve">Purchase 1 new tractor with loader attachment.  </t>
  </si>
  <si>
    <t>1.2, 5.6</t>
  </si>
  <si>
    <t xml:space="preserve">Purchase of a new tractor with a loader attachment sufficient in reach to safely load the Kirby Feed Grinder/Mixer Wagon.  </t>
  </si>
  <si>
    <t>Equi GT 5K</t>
  </si>
  <si>
    <t>Replace front horse stall doors and panels</t>
  </si>
  <si>
    <t>1,2,5,6</t>
  </si>
  <si>
    <t>Rear doors and rear panels were replaced last year. Need to finish the project</t>
  </si>
  <si>
    <t>Project half finished</t>
  </si>
  <si>
    <t>Full Support. JD</t>
  </si>
  <si>
    <t>Paint inside of Pavillion</t>
  </si>
  <si>
    <t>Major paint peeling inside of pavillion</t>
  </si>
  <si>
    <t xml:space="preserve">major embarrassment, needs paint </t>
  </si>
  <si>
    <t>Need to set money aside to start the project. JD</t>
  </si>
  <si>
    <t>Horticulture courses are scheduled to be taught during the 2016-2017 year.  Supplies will be needed.</t>
  </si>
  <si>
    <t>Dual enrollment classes require the college to offer similar classes on campus</t>
  </si>
  <si>
    <t>Agreed. We offer a large number of EH classes in dual enrollment. FTES gain is about 22. JD</t>
  </si>
  <si>
    <t>Taxidermy Supplies, Wet Lab Supplies</t>
  </si>
  <si>
    <t xml:space="preserve"> 1, 3 </t>
  </si>
  <si>
    <t>1, 2, 3, 4</t>
  </si>
  <si>
    <t>The Program currently lacks basic supplies needed to teach the Taxidermy class. Supplies such as scalpel blades, wire, and dissecting kits are necessary for students to properly perform museum taxidermy techniques in the Wildlife Management Lab (NR 14). These items must be replaced on a regular basis.  The wet lab in FEM 8 currently lacks most of the supplies needed to be a functional lab. This includes glassware such as beakers and flasks as well as chemicals such as 95% ethyl alcohol for cromatography labs. This makes running effective labs difficult at best.</t>
  </si>
  <si>
    <t>College Forest Tree Planting- Conifer Seed, Soil Media, Fungicide, Herbicide, Seedling Containers, Seedlings, Tree Planting Bags, western Planting Tools (Hoedads), Irrigation Equipment</t>
  </si>
  <si>
    <t>Under a memorandum of understanding the  Reedley College Forestry Program is able to use the 800-acre YMCA Sequoia Lake property.  Students practice field studies on that site including timber culture.  The reforestation of a 19-acre timber unit is currently being accomplished by Reedley College.  The college is involved in propagating 6,000 seedlings and planting those at the college forest.  The LSH facility is being transformed into a forest tree nursery.  Supplies will be funded for this project.</t>
  </si>
  <si>
    <t>Great student project. Support. JD</t>
  </si>
  <si>
    <t>Operational Supplies</t>
  </si>
  <si>
    <t>Chainsaw Chaps (10), Boulder buster Cartidges, Chainsaw Chain, Lubicants,  Animal Packing Lash Rope, Chainsaw Fuel/Oil Containers, Rock Bars, Falling Wedges (50), Chainsaw Repair Parts, Hardware, Files,  Hand Tool Repair handles, Wedges Rasps, Drill Bits, Batteries, Paint, Fasteners, Labels Hearing Protection, Eye Protection, Gloves, First Aid Supplies,  Hazardous Materials Containers, Cleaning Supplies, Large Format Printer Ink Cartiges and Paper Rolls and Miscellaneous</t>
  </si>
  <si>
    <t xml:space="preserve"> 1, 3, 5</t>
  </si>
  <si>
    <t xml:space="preserve">Items in this category are necessary for the replacement of tools, replacement of equipment parts, lubricants, consumable products, and safety items that must be replaced to maintain the security ot students and staff in tree felling, trail construction and animal packing laboratories.  The Reedley College Forestry Program has an extensive inventory of tools, motorized equipment, on-road trailers, log processing and handling equipment, and a large shop and nursery facility.  The care of this inventory requires extensive maintenance on a routine basis in order that the value of equipment is not lost due to deterioration.  Investment in the upkeep of the program equipment is required as parameter of the Society of American Foresters accreditation standards of which Reedley College is recognized. </t>
  </si>
  <si>
    <t>support.JD</t>
  </si>
  <si>
    <t>Repair of Motorized Equipment and Machine Implements</t>
  </si>
  <si>
    <t>Equipment that requires professional mechanic service is repaired by technicians at daler and profession  service centers.  This includes safety inspections and major repair of equipement.</t>
  </si>
  <si>
    <t>• CATA Conference $4000
• Mid-Winter $1000
• Technical Training and Professional Organization Continuing Education events $4000</t>
  </si>
  <si>
    <t>2,5</t>
  </si>
  <si>
    <t>Instructors will attend the CATA Mid-Winter Institute in December and the CATA Summer Conference in June.  It is also the intent that all three instructors receive specific industry training pertaining to subject matter critical to student success. Society of American Foresters Accreditation requires District support of instructor continued education and participation in professional development.  The staff will participate in activities of organizations including the Society of American Forester and the Wildlife Society.</t>
  </si>
  <si>
    <t>Annual professional development</t>
  </si>
  <si>
    <t>Perkins.JD</t>
  </si>
  <si>
    <t>Professional Advisory meetings are required by the Perkins grant</t>
  </si>
  <si>
    <t>Dues and Memberships</t>
  </si>
  <si>
    <t>Memberships in Professional Societies (Association of Environmental Professionals, The Wildlife Society, American Fisheries Society)</t>
  </si>
  <si>
    <t xml:space="preserve"> 1, 2 </t>
  </si>
  <si>
    <t xml:space="preserve"> 3, 4 </t>
  </si>
  <si>
    <t xml:space="preserve">Membership in Professional Societies maintains a connection to industry through training opportunities and access to the most recent published literature. </t>
  </si>
  <si>
    <t xml:space="preserve">Accrediation </t>
  </si>
  <si>
    <t>Society of American Foresters Accreditation</t>
  </si>
  <si>
    <t>3,4</t>
  </si>
  <si>
    <t>Reedley College is the only two-year, forestry technician Society of American Foresters accredited college in California.  SAF collects an annual fee of $700 to maintain this accreditation.</t>
  </si>
  <si>
    <t>Need to continue this! Support.JD</t>
  </si>
  <si>
    <t xml:space="preserve"> Forest Measurement Tools •Topographic Map Navigation Instruments (Class Set) • Compasses (25), Clinometers (5)</t>
  </si>
  <si>
    <t xml:space="preserve"> 1,  3 </t>
  </si>
  <si>
    <t xml:space="preserve"> 2,  3,  4 </t>
  </si>
  <si>
    <t>Map navigation tools including Universal Transverse Mercator scales provide student training in the utilization of map measurement techniques and provide employment skills.  Courses requiring these tools include Introduction to Forestry, Forest Surveying, Wilderness Navigation Watershed Ecology and Forest Measurements.</t>
  </si>
  <si>
    <t>good equipment list</t>
  </si>
  <si>
    <t>Chainsaw Chain Grinders (2), Crosscut Saw Sharpening Tool Set, Chain Breakers (2)</t>
  </si>
  <si>
    <t>1,3</t>
  </si>
  <si>
    <t>Maintence of chainsaws is a routine task and curricular component of the Reedley College Forestry Program.  Chain grinders are essential for the sharpening of chainsaw chains.  Chain breakers are necessary to have students splice cutter chain.  Crosscut saw maintenance, which requires specialized tools, is a valuable employability skill for wilderness trail techicians.</t>
  </si>
  <si>
    <t>Storage Bins (7)</t>
  </si>
  <si>
    <t>Storage of Forestry Program laboratory equipment and supplies is accomplished by use of storage bins that can stacked and moved by a forklift.  This provides for better security, organization, and warehouse overhead shelf safety.</t>
  </si>
  <si>
    <t>X</t>
  </si>
  <si>
    <t>Hester Dendly Sampler 10 pack</t>
  </si>
  <si>
    <t>These samplers provide an artificial substrate for aquatic invertebrates. Understanding invertebrates assemblages is important in understanding watershed ecology and the effects of human activity. These kits would provide students with the knowledge and experience required to properly survey aquatic invertebrate species. The Program currently does not have any.</t>
  </si>
  <si>
    <t>Dendrometer Tree Basal Area Factor Scope (Lab Set of Four)</t>
  </si>
  <si>
    <t>Electronic Dendrometer Tree Basal Area Factor Scopes are the industry stanard equipment to measure upper stem diameter.  Forest bilogical monitoring is an integra part of the Reedley College forestry curriculum and is required for accreditation through the Society of American Foresters</t>
  </si>
  <si>
    <t>Aquatic Invertebrate Lab Kits</t>
  </si>
  <si>
    <t>The Program currently has no Aquatic Invertebrate Lab Kits. Students need to be able to identify various aquatic invertebrate species. These kits provide the basic tools necessary to effectively accomplish this task.</t>
  </si>
  <si>
    <t>x</t>
  </si>
  <si>
    <t>Forestry Compound Fence Gate Installation</t>
  </si>
  <si>
    <t>Access form the NR Wood Processing Yard to the Forestry Compound prevent the safe movement of logs and equipment between each area.  The installation of this gate will support laboratory activities in the Forest Products course.</t>
  </si>
  <si>
    <t>Water Quality Meters</t>
  </si>
  <si>
    <t>The Program currently has 2 water quality meters, 1 of which is obsolete. One new meter has been ordered as of 10/1/15.The Watershed Ecolgy class has a cap of 25. Two meters for a class of 25 is not enough. The purchase of 10 additional water quality meters will greatly improve the instruction of the class.</t>
  </si>
  <si>
    <t>Perkins! JD Full Support. Very essential item for students to get familiar with.</t>
  </si>
  <si>
    <t>Environmental Quality Monitiring Equipment</t>
  </si>
  <si>
    <t>The Program is currently in need of additional environmental quality monitoring equipment such as flow meters, soil moisture meters, and water nutrient testing kits. The Program currently has 2 flow meters and does not posses any other environmental quality monitoring equipment.</t>
  </si>
  <si>
    <t>Perkins. Support.JD</t>
  </si>
  <si>
    <t>Backpack electrofisher</t>
  </si>
  <si>
    <t>The Program currently has 1 backpack electrofisher. Adding an additional electrofisher will increase the amount of hands on time available to each student.</t>
  </si>
  <si>
    <t>Chainsaws - Arborist chainsaws, Stihl 880 Power Head, Pole Pruners, Tree Planting Augers</t>
  </si>
  <si>
    <t>Power chainsaws are the primary tool with which timber management objective are implemented.  Reedley College Forestry Program curriculum contains requirements for training in the maintenance and operation of a wide variety of these saws.  Additionally, the saws in this request are specialized to allow the limb removal of trees at the College forest in order provide for protection in the event of a catastrophic fire.  Currently, the college does not possess saws of appropriate sized for the safe beginning instruction of operation for small and physically impaired students or motorized equipment for the efficienct planting of tree seedling.</t>
  </si>
  <si>
    <t>Hydraulic Dump Trailer</t>
  </si>
  <si>
    <t>With the recent acquisition of a large capacity wood chipper the volume of chip byproduct is very large and difficult to collect and appropriately transport.  The new forest nursery production requires transport of bulk media, and the forest products laboratory requires equipment to transport processed material.  This hydraulic trailer will provide the ability to haul and unload material in a safe and practical manner as well as allow students to be trained in the operation of equipment that is typically used in their employment.</t>
  </si>
  <si>
    <t>Reedley College LSH 3 Woodshop Air Compressor</t>
  </si>
  <si>
    <t>The Reedley College Landscape Horticulture Shop, LSH 3, is extensively used primarily by the Forestry Program.  Thst shop is deficiently equiped for the needs of daily laboratory classes.  Of particular need is compressed air that should be used to power pneumatic tools and for  cleaning of chainsaws.  The most desirable solution for this need is to install a stationary industrial air compressor with appropriate manifold and distribution infrustructure to serve multiple station service.  This will involve facility modification.  Approved funding is required to initiate a SCCCD facility modification request.</t>
  </si>
  <si>
    <t>Drum Sander, Dust Collection System, Portable Stand, Extension Table, Reversing Kit, Accesory Kit</t>
  </si>
  <si>
    <t xml:space="preserve"> 2,  3,  4</t>
  </si>
  <si>
    <t>Processing of forest products is a curricular requirement of NR 21, Foreest Products.  Steady progress has been made toward aquiring the equipment that will allow for utilization of logs milled by the students.  In order of achieve the finish that will enable a saleable wood product a sander is necessary.  This machine is an industrial quality device.  It will be purchased with all of the modifications and accesories that will allow it to be moved as necessary and to be attached to a high quality, large volume dust collection system.</t>
  </si>
  <si>
    <t>Small mammal traps</t>
  </si>
  <si>
    <t>The Program currently lacks small mammal traps. These traps are necessary to teach proper trapping and small mammal handling techniques to Wildlife Management students .</t>
  </si>
  <si>
    <t>1.2,1.5</t>
  </si>
  <si>
    <t>Student labor is used in all phases of production of the almonds, olives, raisin grapes, wine grapes and oat forage blocks.  Work experience adds to the educational experience and to student success.</t>
  </si>
  <si>
    <t>Included in  labor budget</t>
  </si>
  <si>
    <t>3.2,3.5</t>
  </si>
  <si>
    <t>The Plant &amp; Soil Science Program provides a diversified group of courses that are delivered on the school farm laboratory (raisin and wine vineyards, oat forage blocks, olive, almond and nectarine orchards.  In addition, the Program offers traditional soils, and plant biology laboratory sections.  Replacement of laboratory and field equipment, reagents, hand tools and analytical equipment is a regular practice with required expenses.  An enology laboratory is currently be developed.</t>
  </si>
  <si>
    <t xml:space="preserve">add $3,000 </t>
  </si>
  <si>
    <t>appropiate supplies/ wine bonding fees</t>
  </si>
  <si>
    <t>Perkins Ranking with duplicate Alphabetical ranking should be modified</t>
  </si>
  <si>
    <t>Per Perkins requirements.</t>
  </si>
  <si>
    <t>Consultant Services</t>
  </si>
  <si>
    <t>Consulting Enologist:  Necessary for monitoring of campus wine and recommendations on treatment.</t>
  </si>
  <si>
    <t>3.2,3.5,4.1,4.3</t>
  </si>
  <si>
    <t>Oak wine barrels (8 @ $ 400) for fermentation of wine.</t>
  </si>
  <si>
    <t xml:space="preserve">Barrel Racks </t>
  </si>
  <si>
    <t>Used grape, raisin and olive harvester.  Korvan harvester to mechanically harvest continous tray raisins, dried on the vine raisins, wine grapes and olives.  Current harvests are done by hand with contract labor.  This results in higher production costs and missed opportunities associated with quality and educational experiences.</t>
  </si>
  <si>
    <t>Support/Perkins or other grant.JD</t>
  </si>
  <si>
    <t>Hand-move Sprinkler Pipe (200 Joints @ $75 each).  Plant &amp; Soil Science operates and maintains 30-50 acres of winter forage that is supplied to the Animal Science Program on an annual basis, free of charge.  Additional projects include seed onions and occasionally demonstrations/laboratory exercises.  The wells and irrigation systems are mainly surface systems: furrow or border strip.  The wells on the school farm are typically lower flow (100-200 gallons per minute) at the field.  These flows are too low for efficient water application.  The current high pressure hand-move sprinkler pipe inventory will cover only approximately 4 acres.  Doubling that capacity would conserve water, increase production, and improve farm water efficiency.</t>
  </si>
  <si>
    <t>Support, Perkins or other grant.JD</t>
  </si>
  <si>
    <t>D7</t>
  </si>
  <si>
    <t>1,2,3</t>
  </si>
  <si>
    <t>General supplies required to maintain the Ag Business Program</t>
  </si>
  <si>
    <t>Need better justifications</t>
  </si>
  <si>
    <t>D6</t>
  </si>
  <si>
    <t>D6/D7</t>
  </si>
  <si>
    <t>1,4</t>
  </si>
  <si>
    <t>Advisory meeting $400</t>
  </si>
  <si>
    <t>3,4,1</t>
  </si>
  <si>
    <t xml:space="preserve">1000 miles personal vehicle  </t>
  </si>
  <si>
    <t>E1</t>
  </si>
  <si>
    <t>4,5</t>
  </si>
  <si>
    <t>Support $1,250</t>
  </si>
  <si>
    <t>Charter Services</t>
  </si>
  <si>
    <t>Van rentals for student trips</t>
  </si>
  <si>
    <t>E1/E2</t>
  </si>
  <si>
    <t>4,6</t>
  </si>
  <si>
    <t>Support $500</t>
  </si>
  <si>
    <t>Industry relations</t>
  </si>
  <si>
    <t>4,7</t>
  </si>
  <si>
    <t>Advisory and industry contacts</t>
  </si>
  <si>
    <t>Support</t>
  </si>
  <si>
    <t>Shipping costs</t>
  </si>
  <si>
    <t>4,8</t>
  </si>
  <si>
    <t>Support. Perkins</t>
  </si>
  <si>
    <t>Printing &amp; Binding</t>
  </si>
  <si>
    <t xml:space="preserve">Flyers, </t>
  </si>
  <si>
    <t>1,2,6</t>
  </si>
  <si>
    <t>Promotions</t>
  </si>
  <si>
    <t xml:space="preserve">Promote student enterprises </t>
  </si>
  <si>
    <t>1,3,6</t>
  </si>
  <si>
    <t>DD5/D6.1</t>
  </si>
  <si>
    <t>2,3,4,6</t>
  </si>
  <si>
    <t>This sounds like a great idea, but I need to know more to fully support this. JD</t>
  </si>
  <si>
    <t>D6.3</t>
  </si>
  <si>
    <t>2,4</t>
  </si>
  <si>
    <t>Gary's budget?</t>
  </si>
  <si>
    <t>Excellent. Full Support.</t>
  </si>
  <si>
    <t>Table in AGR1 and Projector in AGR2</t>
  </si>
  <si>
    <t>Printers. Scanners. Handhelds, Tablets, Touchscreen Monitor, Net Cameras</t>
  </si>
  <si>
    <t xml:space="preserve">There is a Video Projector in AGR2 needs to be replaced </t>
  </si>
  <si>
    <t>Department office operation requires supplies.</t>
  </si>
  <si>
    <t>Safety and effective work by the AGNR technicians is greatly enhanced by the availability of cell phones which the Department now provides.</t>
  </si>
  <si>
    <t>Instructional Supplies</t>
  </si>
  <si>
    <t>General instructional supplies</t>
  </si>
  <si>
    <t>RC 11</t>
  </si>
  <si>
    <t>General supplies for the function of the program are needed.</t>
  </si>
  <si>
    <t>Yes. GTD</t>
  </si>
  <si>
    <t>yes.JD</t>
  </si>
  <si>
    <t>General office supplies</t>
  </si>
  <si>
    <t>Given the actuals, this should be reduced to 600. GTD</t>
  </si>
  <si>
    <t>Agree: 600</t>
  </si>
  <si>
    <t>Dues/Memberships</t>
  </si>
  <si>
    <t>Membership in ECTYC (English Council of California Two Year Colleges)</t>
  </si>
  <si>
    <t>RC/MC 8</t>
  </si>
  <si>
    <t>This membership links us to professional development with other California Collumity Colleges and allows us to receive the Teaching Composition in the Two Year College Journal.</t>
  </si>
  <si>
    <t>General Supplies</t>
  </si>
  <si>
    <t>No actuals for this to justify 900.  Reduce to 300.  GTD</t>
  </si>
  <si>
    <t>I suggest $700, because this is a large department. JD</t>
  </si>
  <si>
    <t xml:space="preserve">Computer SW Maint &amp; Lic </t>
  </si>
  <si>
    <t>Tuirnitin.com</t>
  </si>
  <si>
    <t>RC/MC 3</t>
  </si>
  <si>
    <t>2.3; 5.2; 5.6</t>
  </si>
  <si>
    <t>Turnitin.com is the most effective plagiarism checking source and is used widely, not only in our department but throughout the College and the District.  The program is also used for peer review and grading.  (shared with District)</t>
  </si>
  <si>
    <t>Absolutely. GTD</t>
  </si>
  <si>
    <t>1. College Readiness Forums stipend for faculty participation. $3,000  2. Professional development  professional development for teaching of basic skills, composition studies (including DE), research, literature, and creative writing. $3000</t>
  </si>
  <si>
    <t>1. RC 4; 2. RC/MC 8</t>
  </si>
  <si>
    <t>1.4; 3.3; 6.4</t>
  </si>
  <si>
    <t>1. Our College Readiness Forums have been revised for more high school faculty involvement.  We now are going to the high schools during their professional development hours, discussing transition to college, college composition expectations, norming papers, Common Core, etc.  This stipend will offset preparation and travel time.; 2. Continued professional development is needed in the areas listed to remain current in the disciplines and bring best practices to the College in the name of student success.</t>
  </si>
  <si>
    <t>Mileage for traveling to feeder high schools for the College Readiness Forums.</t>
  </si>
  <si>
    <t>RC 4</t>
  </si>
  <si>
    <t>This is a request for covering the milage for RC faculty to travel to and from feeder high schools as they participate in the College Readiness Forums.</t>
  </si>
  <si>
    <t xml:space="preserve">10 trapezoid tables for SOC 35 </t>
  </si>
  <si>
    <t>RC1</t>
  </si>
  <si>
    <t>1.4; 2.4; 5.6</t>
  </si>
  <si>
    <t>SOC 35 now has a new computer cart with 30 laptop computers.  These computers are used at the students' desks leaving no room to have books open, papers out, or writing space.  It also becomes a hazard as the computers can easily be bumped off the desks.  Having trapezoid tables (as substantiated in our program review cycle three report) will allow students space for proper use of the computers, decrease the likelihood of damage to the computers, and allow faculty to arrange seating in a variety of ways for different teaching and learning situations.</t>
  </si>
  <si>
    <t>Was this a one-time funding request? GTD</t>
  </si>
  <si>
    <t>Full support. There is no response on the one time funding requests as of yet (11-9-2015).The current tables are obsolete. JD</t>
  </si>
  <si>
    <t>Hourly Instr Aides-Students</t>
  </si>
  <si>
    <t>#2</t>
  </si>
  <si>
    <t>3, 4, 5, 6</t>
  </si>
  <si>
    <t xml:space="preserve">Note:  The college is considering funding expanded hours and additional tutors with Student Equity Money.  No decision was official upon the writing of this proposal, so this proposal is being forwarded as if Equity funds are not available to the Writing Center, but the budget committee should review how much was committed in Equity funds as they consider this proposal.  
Because of anticipated Equity money, the Writing Center expanded small group and walk-in tutoring services.  
Small Group Tutoring: This semester, we are on track to offer considerably more hours of small group tutoring.  One-third of the way through the semester, we have already tutored approximately 1700 hours (estimated based on number of weeks and number of tutees).  In comparison in Fall 2014, we collected 3515 hours total for the whole semester.  We anticipate an increase of approximatley 500 hours per semester.  
Walk-in Tutoring:  We have significantly grown walk-in tutoring hours.  Due to budget cuts, walk-in tutoring was signficiantly cut around 2009 and maintained at only a minimal level.  In Fall 2014 we began the semester with 23 half-hour sessions per week.  Fall 2015, we are beginnin with 59 half-hour sessions.  
I am on track to spend 59,000 this year.  I am requesting 62,000 that we might continue to grow as class offerings are expanded.  
If Student Equity money is not made available, the 2016-2017 budget will be necessary to maintain this growth.  </t>
  </si>
  <si>
    <t>Yes, although I would imagine Equity should cover this. GTD</t>
  </si>
  <si>
    <t>Full support as this expenditure is directly related to student success. JD</t>
  </si>
  <si>
    <t xml:space="preserve">Our 2012-2015 actuals do not seem to support the need for $750.  However, our biggest expense is printer ink.   Both years, the printer broke and had to be replaced; therefore, we got brand new cartridges with our brand new printers. Last year, I wrote "We do not anticipate the current printer breaking."  Well, we already have a new printer (which needed new ink) and it seems to need a new fuser.  I am unable to realistically predict this expensive and instead I am estimating a potential cost.  I encourage the budget committee to examine the costs associated with printers being replaced (with extra ink cartridges unused) and the practice of buying inexpneisve printers which break so easily. </t>
  </si>
  <si>
    <t>#7</t>
  </si>
  <si>
    <t>Cost of attending Northern California Writing Center Conference.  (Cost of registration for 15 tutors, 2 coordinators.)  Reedley College co-sponsored the event with SCCCD funds and organizational assistance from Clovis and Reedley.  Registration fees were waived for coordinators and tutors.</t>
  </si>
  <si>
    <t>Support/JD</t>
  </si>
  <si>
    <t>Cost of using 2 SCCCD 8-passenger vans to Sacramento (which is the 2013 location of the conference) is 682.20.  Northern California Conference has frequently been in or near Sacramento.  In 2015 it was at Fresno State and no travel funds were requested or used.</t>
  </si>
  <si>
    <t>Dues &amp; Memberships</t>
  </si>
  <si>
    <t>#8</t>
  </si>
  <si>
    <t xml:space="preserve">International Writing Center Membership for the Coordinator. This level of membership includes a subscription to the Writing Lab Newsletter and The Writing Center Journal, which are used in the tutor training.  </t>
  </si>
  <si>
    <t>1, 3</t>
  </si>
  <si>
    <t>#1.4 #3.3</t>
  </si>
  <si>
    <t>Clovis CC has been offering Film 2A and 2B for years…we have been working to pilot those courses at RC for the last year and hope to offer 2A in Fall 2016 and 2B in Spring 2017. This will require many additions to our current film library in order to offer these new classes which survey the history of film from its beginnings to 1960 then from 1960 to present.</t>
  </si>
  <si>
    <t>Printer cartridges for office and Communication Lab</t>
  </si>
  <si>
    <t>3.2, 2.3, and 1.4</t>
  </si>
  <si>
    <t>A significant amount of printing is done on the office and Communication lab printers for SLO assessment, program review, and curriculum.  In addition, many instructors use these printers to prepare and focus on their courses.</t>
  </si>
  <si>
    <t>Based on actuals, this should be reduced. GTD</t>
  </si>
  <si>
    <t>Heavy duty cases for Samsung tablets- to ensure protection</t>
  </si>
  <si>
    <t>5.6, 1.4</t>
  </si>
  <si>
    <t>Samsung tablets were purchased last year, but protective cases for the tablets were not.  This was approved on last years budget.  Unfortunately, with the transfer of one full-time instructor, a new instructor being hired, and an instructor out on sabbatical the covers were never purchased.  The tablets are used by students for projects and taping of speeches.  Protective cases are necessary to protect the investment in this technology.  We researched cases and this was our estimate with shipping and taxes.</t>
  </si>
  <si>
    <t>Gary S. purchased these out of his budget. GTD</t>
  </si>
  <si>
    <t>Contract Labor/Service</t>
  </si>
  <si>
    <t>Guest speakers for Conversations on campus</t>
  </si>
  <si>
    <t>1.3, 1.4, 6.4</t>
  </si>
  <si>
    <t>Seems high. Reduce by half. GTD</t>
  </si>
  <si>
    <t>Should be rolled into our Guest Speaker budget. JD</t>
  </si>
  <si>
    <t>Payment for Fresno State debate presentation</t>
  </si>
  <si>
    <t>1.3, 1.4</t>
  </si>
  <si>
    <t>Stipend for Fresno State Debate Team the Barking Bulldogs who put on a mock debate for our students in the fall.  In the past this has been funded through the Speakers Series.</t>
  </si>
  <si>
    <t>Fund again through Speakers Series. Support!</t>
  </si>
  <si>
    <t>Brochures, flyers, and pamphlets advertising the Communication Program</t>
  </si>
  <si>
    <t xml:space="preserve">  Brochures and flyers that will layout our certificate and transfer degree for students.  This will not only help with the advertisement of the program certificate and AA-T degree, but it will also clearly give students an idea of the necessary courses.  </t>
  </si>
  <si>
    <t>We should have a general budget line for printing and brochures. GTD</t>
  </si>
  <si>
    <t>Agree with TD</t>
  </si>
  <si>
    <t>Posters advertising Communication courses in classrooms</t>
  </si>
  <si>
    <t>Posters for the classrooms (Soc. 36 and 39) that will advertise the Communication courses available to students.</t>
  </si>
  <si>
    <t>Signage for the Communication Lab</t>
  </si>
  <si>
    <t>Many students do not know where the Comm Lab is located.  Proper signage outside the door would help students to better locate the lab.  It will also add some congruency with other places on campus like the Writing Center and Tutorial Center.</t>
  </si>
  <si>
    <t>We should have students in David Clark's area create these signs. GTD</t>
  </si>
  <si>
    <t>Signs have been ordered and will be paid for with Basic Skills money. JD</t>
  </si>
  <si>
    <t>Table cloth for Communication Program</t>
  </si>
  <si>
    <t xml:space="preserve">A table cloth with the Reedley College Communication Program logo on it would be useful.  It would be used at special program events like Conversations, Oral Interpretation Showcase, Speech Night, and Negotiations tournament.  It would also be utilized at all campus and community events such as new student orientation.  In realizing that this goal is not fully substantiated by the program review, the program did apply for a mini grant for this purchase.  The program does believe this purchase does fit in with the goal of signage for the program because it would provide marketing and proper recognition of the Communication Program at events. </t>
  </si>
  <si>
    <t>Bulletin Board for Communication Program</t>
  </si>
  <si>
    <t>A bulletin board specifically for the Communication Program located on the outside of the Social Science building near the Comm. Lab would help to advertise communication courses, events, and our certificate and AA-T degree.</t>
  </si>
  <si>
    <t>I don't find this justification very compelling. GTD</t>
  </si>
  <si>
    <t>I support this, as long as it is kept up nicely.. Low cost with a potentially high positive effect.JD</t>
  </si>
  <si>
    <t xml:space="preserve">Paper and Printer Cartridges </t>
  </si>
  <si>
    <t>Goal 3</t>
  </si>
  <si>
    <t>The increase in Paper and Printer Cartridges is to accommodate the increasing number of on-campus testing</t>
  </si>
  <si>
    <t xml:space="preserve">Computer SW Main &amp; Lic </t>
  </si>
  <si>
    <t xml:space="preserve">CELSA </t>
  </si>
  <si>
    <t>Per the Student Success Taskforce and AB 1456 the continued need for monies to be allocated into this area of assessment are mandatory.</t>
  </si>
  <si>
    <t>This is a mandatory expense</t>
  </si>
  <si>
    <t>Computer HW Main &amp; Lic</t>
  </si>
  <si>
    <t xml:space="preserve">Accuplacer Tests/ Lic Fees </t>
  </si>
  <si>
    <t>The majority of placement testing license fees and services are taken from  Matric funds. However the Reedley budget covers tests for all three sites. To purchase enough tests to cover RC/MC/OC  we spend between $26,000 and $29,000 in any given year. Currently matriculation funds only allow for a budget of $20,000 for assessment. For the last three years monies have had to be transferred from other accounts to cover this discrepancy. Test unit purchases for 2014-15 totaled $28675.00 . We are asking for an additional monies to cover the cost differential. Since the advent of SB1456 assessment mandates we have experienced a 39% increase in assessments over the past year. In addition to SB1456, the implementation of Common Core standards at the k-12 level also mandates that all seniors are deemed "college and career ready" -  a preferred method to show this "readiness" is by showing how many students have taken college placement tests. We currently service 13 feeder schools who are now requiring all seniors to take the RC placement test since it is free to the student and we go on campus to offer it. This means we will see an increase in tests used for the RTG process.</t>
  </si>
  <si>
    <t>We are increasing the availability of testing hours and days to students, as a result more units may be necessary</t>
  </si>
  <si>
    <t>Goal 5</t>
  </si>
  <si>
    <t>It is critical that RC assessment staff regularly attend conferences to gain implementable, cutting-edge educational training from experienced industry practitioners. Attendance will further develop staff's technical skills, and build knowledge around improving RC’s assessment practices while increasing student success.</t>
  </si>
  <si>
    <t>The touch-screen interface will reduce training time for test center staff and empower students to look up information and/or input necessary information for documentation purposes. It will be critical in accommodating users with physical issues that might make a traditional mouse and keyboard setup difficult to use. Users with arthritis, for instance, may have difficulty manipulating a mouse or typing on a standard keyboard, making traditional computing tasks difficult. Directly accessing icons on a screen, however, may be much easier for a user with physical challenges to enhance the interface. This equipment will help the Testing Center exceed ADA requirements.</t>
  </si>
  <si>
    <t>Goal 1</t>
  </si>
  <si>
    <t>The Testing Center has recently opened which changed the location of all Assessment testing. The signs would assist students in finding the Testing Center when they have to complete a Computer Placement Test or Computer Familiarity Test or when they have any questions regarding assessment etc. The sidewalk signs with changeable lettering will allow staff to change the message to regularly inform/update students on Test Center practices.</t>
  </si>
  <si>
    <t xml:space="preserve">                                          Game Management and maintenance of Physical Education/Athletic Event Facilities - Student Employees</t>
  </si>
  <si>
    <t>SP 1.4, 2.4, 4.2 ,4.3, 6</t>
  </si>
  <si>
    <t>Uniform Repairs</t>
  </si>
  <si>
    <t xml:space="preserve">Uniforms for all intercollegiate sport programs are used up to student athletes for competition up to 1 to 3 times per week. The uniforms provided for student athletes need to be repaired when torn, ripped, loss of buttons, etc…We currently work with a local vendor that will immediately attend to these types of repairs. The repairs for uniforms in a variety of sports programs may vary by type of repair. </t>
  </si>
  <si>
    <t>General Department Office supplies</t>
  </si>
  <si>
    <t>SP 2.3,2.4,3.4, 4.2,5.2, 5.5,5.6</t>
  </si>
  <si>
    <t>This request is for the Athletic Department general office supplies; ink for printers, folders, pens/pencils, markers, post notes, binders, poster board paper, labels for mailing, label maker, dry-erase pens, white out, tape, etc..All items are used for game-management personnel, AD personnel, and coaches. Funding for office and event supplies. All shipping and mailings for the Athletic Department to include all intercollegiate sport programs. Maintenance/Repairs on copier to include toner/ink.</t>
  </si>
  <si>
    <t>SP 2.3,2.4,3.4, 4.2,4.3 5.2, 5.5</t>
  </si>
  <si>
    <t>Washer/Dryer maintenance and repairs</t>
  </si>
  <si>
    <t>SP 2.3,2.4,3.4, 4.2,5.2, 5.5, 5.6</t>
  </si>
  <si>
    <t xml:space="preserve">As a result, we need to maintain our  washers and dryers for student uniforms and other on-campus department washing and drying needs; for example, our Athletic Department Equipment manager does the laundry (towels, mop heads, cafeteria table sheets, etc..) for on campus departments. The maintenance and repairs may vary due to the type of repairs needed. </t>
  </si>
  <si>
    <t>Laundry Supplies and Repairs</t>
  </si>
  <si>
    <t>SP 2.4,3.4, 4.2,5.2, 5.5,5.6</t>
  </si>
  <si>
    <t xml:space="preserve">This will be an ANNUAL request. According to our CCCAA/CVC and NCAA, students enrolled in Intercollegiate programs and competition must comply with the uniform guidelines. Uniforms can range from $8,000 to $15000, and  require specific liquids to maintain the longevity of the uniforms. Additionally, the industrial washers and dryers are being used by other on departments. This increases the maintenance of the washers/dryers and the use of soap products from other on-campus departments. </t>
  </si>
  <si>
    <t>Repairs/Maintenance/Parts for all intercollegiate sports equipment and trainer equipment.</t>
  </si>
  <si>
    <t>SP 2.3,2.4,3.4, 4.2,5.5,5.6</t>
  </si>
  <si>
    <t xml:space="preserve">Athletic equipment for all intercollegiate sports programs malfunction or breakdown due to the use of the equipment during practices and/or games. Athletic field equipment is used daily. We need to purchase parts and repair these types of items in maintaining a safe environment and/or replace parts for game-managment operating systems and or field equipment. </t>
  </si>
  <si>
    <t>Purchase an updated industrial washer/dryer for equipment room</t>
  </si>
  <si>
    <t xml:space="preserve">This is a One-Time request for purchaseing an industrial washer and dryer. According to our CCCAA/CVC and NCAA, students enrolled in Intercollegiate programs and competition must comply with the uniform guidelines. Uniforms can range from $8,000 to $15000, and  require specific liquids and have special intructions for washing and drying for the uniforms  to for several years. The current washers/dryers are used on daily basis for the intercollegiate sport teams and the repairs are costly for these old washers and dryers. The washers/dryers are about 15 years old and need to be replaced in meeting the Athletic Department program needs. Additionally, this a health and safety issue as it pertains to the sanitation of uniforms assigned to students and other uses for sanitation for the athletic trainer. </t>
  </si>
  <si>
    <t>Update all game management laptops</t>
  </si>
  <si>
    <t>Purchase of 5 new laptops for Stat Crew programs (football, softball, baseball), laptop -webcast with video streaming for football, laptop - PA/event music.</t>
  </si>
  <si>
    <t>CCCAA/CVC R1/R2 Compliance training (Fall semester)</t>
  </si>
  <si>
    <t>SP Goal 1.4, 2.2, 2.4, 3.3, 5.2, 5.5, 5.6, 6.1, 6.4</t>
  </si>
  <si>
    <t xml:space="preserve">According to the CCCAA it is mandated that all personnel associated with Athletics must pass the CCCAA Compliance Exam and receive compliance training. As a result, each college within the CVC has agreed to host a CCCAA/CVC Compliance Summit. Each college is responsible for paying the fees associated with the training. </t>
  </si>
  <si>
    <t>Annual CCCAA conference meetings - Voting rep. for RC regarding new/upcoming legistlation - Additional compliance training for AD's and colleges. (Spring semester)</t>
  </si>
  <si>
    <t>SP Goal 1.4, 2.2, 2.3, 2.4, 3.3, 4.2, 5.2, 5.6, 6.1, 6.4</t>
  </si>
  <si>
    <t xml:space="preserve">As the Athletic Director and game manager, it is required to participant on the CCCAA, CVC planning committees to network and stay up to date with on going regulations. This requires attendance at conferences and to provide training for instructors/coaches and any RC faculty/staff working with students participating in athletics. </t>
  </si>
  <si>
    <t>Athletic Director, Game Management staff</t>
  </si>
  <si>
    <t>SP 4.2,5.5,6.1</t>
  </si>
  <si>
    <t>Reimburse Game Management Special Event workers for traveling to</t>
  </si>
  <si>
    <t>Hosting officials/Game-Management</t>
  </si>
  <si>
    <t xml:space="preserve">Request funding for hosting officials at all home football games. </t>
  </si>
  <si>
    <t>Charter Service</t>
  </si>
  <si>
    <t>Van or  car</t>
  </si>
  <si>
    <t xml:space="preserve">Rental vehicle funding in the event the Athletic Director is required to attend an away event and attend CVC/Big 8/NCFC meetings. </t>
  </si>
  <si>
    <t>Memeberships</t>
  </si>
  <si>
    <t xml:space="preserve">California Community College Athletic Association </t>
  </si>
  <si>
    <t>SP 1.1,1.4, 2.1, 2.3,2.4,3.3, 3.4, 4.2,5.2, 5.5, 5.6,6.1</t>
  </si>
  <si>
    <t>According to our CCCAA/CVC guidelines, RC is required to annually pay $7000 to the California Community College Athletic Association to be participate under the urisdiction for the California Community College Athletic Association (CCCAA).The CCCAA governs and oversees all CA colleges with intercollegiate sport programs.</t>
  </si>
  <si>
    <t>Athletic Director Association</t>
  </si>
  <si>
    <t>SP 1.2,2.4,3.3,4.2,5.2, 5.5,5.6,6.4</t>
  </si>
  <si>
    <t>Commissioner Contracts for CVC and Big Conference. CVC Commissioner - $7600</t>
  </si>
  <si>
    <t xml:space="preserve">RC is mandated to operate under the direction of conference commissioners - Central Valley Commissioner ($7000 + $600 commissioner fees/insurance) who hires assignors/officials for all CVC participating sport programs: Softball, Volleyball, Men's Basketball, Women's Basketball, Baseball. Big 8  Conference Fees/Commisioner ($2000-fees) for hosting M/W Tennis and Golf, NCFA ($3,000) -football commissioner/conference dues) and football assignor/Game officials and responsible for ensuring that all students and instructors/coaches comply with competitive sport related rules imposed by the CCCAA/CVC and sport specific NCAA rules.                                                                                            </t>
  </si>
  <si>
    <t>Contract for using portable restrooms around the outdoor athletic facilities for student athletes and the public during practices or events.</t>
  </si>
  <si>
    <t>SP 2.4,4.2,5.2, 5.5,5.6</t>
  </si>
  <si>
    <t xml:space="preserve">This budget will be used for contracting and renting with a local company to provide us with portable restrooms during the fall and spring semesters. The contract includes weekly cleaning of the portable restrooms due to high use throughout the week of softball/baseball practices and games. The Athletic Director has taken on this responsibility due to the sport program events. In order to be ADA compliant and provide sanitation to the public, the budget needs to be added for compliance at our home contests. </t>
  </si>
  <si>
    <t>Contract for athletic website management software that includes technology for delivering intergrating schedules, stats, event/facility management, public relations</t>
  </si>
  <si>
    <t>Currently, Reedley College is behind with utilizing technology for recruiting prospective student athletes, updating our community, and stay abreast as a competitive college within the CCCAA organization. Many colleges are turning to Prestosports for recruiting and networking within their community. "Prestosports is the leading provider of athletic content management software to universities and colleges". Prestosports is a userfriendly software program and designed for colleges to work with a userfriendly website to enhance recruiting efforts and inform the surrounding communities with athletic updates. Additionally, it allows adversiting on the website so colleges benefit a return and can eventually pay for itself with advertisment. Clovis Community College, FCC are open to share the cost for the first year.</t>
  </si>
  <si>
    <t>Student-Athletic Insurance</t>
  </si>
  <si>
    <t>Student Athlete Insurance</t>
  </si>
  <si>
    <t>SP 1.3, 2.3,2.4,3.4, 4.2,5.5,5.6</t>
  </si>
  <si>
    <t xml:space="preserve">According to our institutional and CCCAA guidelines, colleges are required to have insurance coverage for students participating in Intercollegieate programs. Insurance rates can remain or increase to due the uncertainty of student athlete injuries per year in our 11 intercollegiate sport programs and up to 300 student athletes participating in RC intercollegiate sport programs. The cost for student insurance varies each year depending on the previous injury claims and may increase, staty the same, or decrease. </t>
  </si>
  <si>
    <t>Miscellaneous</t>
  </si>
  <si>
    <t>Event Staff Uniforms</t>
  </si>
  <si>
    <t xml:space="preserve">Purchase of Game Management Event Staff T-shirts to be used on game-day events only. Event staff can be immediately identified to handle any game related specific issues. </t>
  </si>
  <si>
    <t>waterproof Two way radios - game mangement</t>
  </si>
  <si>
    <t xml:space="preserve">Purchase of Two-Way Radios for Game Management events to increase security and will allow for quick responses between event staff, Athletic Trainer, Athletic Director, campus police, and coaches.  </t>
  </si>
  <si>
    <t>Replace PA speakers in the gym</t>
  </si>
  <si>
    <t>Purchase of a new speaker system to include the mounts and cable. They Public Announcer (Speakers) in the gym is used campus wide for events. The current system is old and the sound is unclear. The IT department has minor repairs and adjusted as musch as possible. IT's recommendation to replace.</t>
  </si>
  <si>
    <t>Equipment repair as needed</t>
  </si>
  <si>
    <t>SP 2.4, 3.4,4.2,5.2,5.5,5.6</t>
  </si>
  <si>
    <t>General maintenance is needed for all equipment used for maintaining safe practice and playing environment and is required by the CCCAA/CVC guidenlines.The 4 wheeler (quad) is used on a daily basis througout the year for maitaining a safe plalying surface and needs to be serviced 2X's per year. that we use to drag our field needs to be serviced twice a year so we avoid the cost of purchasing a new one. All safety screens need to be inspected and replaced as needed to avoid injury. Pitching machines need to be serviced and repaired as needed in order to be used and remain safe.</t>
  </si>
  <si>
    <t>Baseballs</t>
  </si>
  <si>
    <t>SP 2.4, 3.4,4.2,5.2,5.5</t>
  </si>
  <si>
    <t xml:space="preserve">The CCCAA ( NCAA)/CVC requires the use and provision of certified baseballs for each home contest.  Baseballs are used for many instructional drills on a daily basis and need to be replaced on regular basis for safety concerns. 45 dozen baseballs are needed each year for the off-season and in-season program. </t>
  </si>
  <si>
    <t>Gound Supplies</t>
  </si>
  <si>
    <t>Re-Seed/Turface/mound clay</t>
  </si>
  <si>
    <t>As per the CCCAA, the baseball playing surface is required to comply with the safety standards. The purchase of seed/Turface/mound clay is used in maintaining a safe  playing environment for instruction (practice ) and contests. Our playing surface and surrounding instructional areas( bull pens , hitting area) takes ongoing work and supplies  to keep free from ruts , holes , grass issues etc.</t>
  </si>
  <si>
    <t>Level and re-sod the Reedley College Baseball Infield and Foul territory, and 10 ft. into the Outfield.  Fix the existing irrigation system.</t>
  </si>
  <si>
    <t>Excavate approximately 21,000 square feet of existing turf. Cut and cap existing irrigation. Survey and set new grade points, rough and finish grade.  Import approximately 100 tons of sand.  Modify and install new lateral lines and rotor heads for irrigation.  Install Tifway overseeded with Rye 42" big roll.  Finish grade, nail drag</t>
  </si>
  <si>
    <t>SP 2.4, 3.4, 4.2, 5.5</t>
  </si>
  <si>
    <t>The NCAA, CCCAA, and CVC require all Baseball fields to meet specific requirements in regards to field dimensions and safety standards. The Baseball field (Infield and Foul territory) needs to be graded and level.  Lips have developed which has made the field not level and at times dangerous. The irrigation system needs to be modified to fit what a standard Baseball field requires.  The infield alone has 48 sprinkler heads when all it needs is 4 rotor heads between home and 1st base, 1st base and 2nd base, 2nd base and 3rd base, and 3rd base and home plate.  According to Glen Foth (Ground Services Manager), he believed the last time the field was graded was in 1992.  He is in agreement along with the Baseball Coach that this project is a top priority.  The Baseball Coach received a quote from Nish-ko Landscape out of Fresno for the project.  After gathering more information, a facility modification form is to be filled out along with getting 3 quotes since it is over $15,000.  The target date to begin this project would be approximately August 1, 2016.</t>
  </si>
  <si>
    <t>Field Paint</t>
  </si>
  <si>
    <t>As per the CCCAA/CVC baseball playing field guidelines, the field is required to prepared and lined for competition. We have an average of 15-18 home games in a given season and it is the host schools responsibility to provide preparation for home contests per CCCAA/NCAA playing guidelines.</t>
  </si>
  <si>
    <t>Hotel expenses</t>
  </si>
  <si>
    <t>SP 2.4., 4.2</t>
  </si>
  <si>
    <t>As per the CCCAA/CVC all colleges must comply with agreed schedule. Additionally, Cero Coso is joining conference in 2017 and there will be a hotel stay along with non-conference trip to Bay Area. The two overnights are for 30 student athletes and 4 coaches</t>
  </si>
  <si>
    <t>Meal stipend for away games</t>
  </si>
  <si>
    <t>SP 2.3, 4.2, 5.2</t>
  </si>
  <si>
    <t>District meal money allotment has slightly increased but so has cost to provide for meals on away contests, overnights and tournaments. Providing at least one meal for an all day contest is essential for proper energy levels and recovery. For overnight and tournaments it may be necessary to provide for more than one meal per day. The baseball roster consist of 30 student athletes and 4 coaches. 34 dinners at $15 for 18 away games ($9180)/34 lunches at $9 ($5508) for 18 away games.</t>
  </si>
  <si>
    <t>Bus/Vans</t>
  </si>
  <si>
    <t>SP 2.4, 4.2,5.2, 5.5</t>
  </si>
  <si>
    <t>The current costs for transportation have increased due to a change in district procedure. The increase is based on the number of away contests we have on an average basis. The baseball program in a given season usually travels to 15-18 contests that includes one to two overnight stays. We are a very competitive baseballl program and play the top teams in the state on a regular basis.</t>
  </si>
  <si>
    <t>CVC-Assignor/Officials/Umpires</t>
  </si>
  <si>
    <t xml:space="preserve">SP 2.3, 2.4, 5.2,5.5, 6.1 </t>
  </si>
  <si>
    <t xml:space="preserve">As per the CCCAA/CVC guidelines, the host college is responsible for paying for the assignor/officials: two or three officiating crew for home contests. </t>
  </si>
  <si>
    <t>Memebership</t>
  </si>
  <si>
    <t>CCCAA Baseball Association</t>
  </si>
  <si>
    <t>This is mandatory for all coaches in the CCCAA as representation for Reedley College to be a voting member on behalf of the Central Valley Conference.</t>
  </si>
  <si>
    <t>Uniforms/game jackets/bags</t>
  </si>
  <si>
    <t>SP 2.3, 2.4, 5.2, 5.5</t>
  </si>
  <si>
    <t xml:space="preserve">As per the CCCAA/CVC guidelines, each college is required to have uniforms for competition. Uniforms take it's normal wear during the seasons and need to be replaced on a 3 year basis. </t>
  </si>
  <si>
    <t>Micellaneous</t>
  </si>
  <si>
    <t>Practice uniforms/shorts/hats</t>
  </si>
  <si>
    <t>Annual purchase for practice gear and hats for the fall and spring semesters.</t>
  </si>
  <si>
    <t>Game/Practice Equipment/Helmets etc…</t>
  </si>
  <si>
    <t>SP 2.3 , 2.4</t>
  </si>
  <si>
    <t xml:space="preserve">The need for protective , safety gear is essential for the overall safety , health and welfare of our student athletes. It is also required and athletes can not practice or play without it per NCAA rules that govern our sport. This includes individual ( sanitary) protective batting  helmets and catchers gear ( full sets - mask , chest protector, shin guards ). </t>
  </si>
  <si>
    <t>pitching machine balls, team bats</t>
  </si>
  <si>
    <t>2.4,</t>
  </si>
  <si>
    <t xml:space="preserve">Purchase of "pitching machine baseballs" for baseball pitching machine. These baseballs are used on a daily basis during the fall and spring semester. As a result, new machine baseballs need to be replaced for safety purposes. The baseball program must comply with NCAA bats during in-season competition. </t>
  </si>
  <si>
    <t>Expand the bullpen fencing for the baseball facilities</t>
  </si>
  <si>
    <t>SP 2.4, 3.4, 5.5, 5.6</t>
  </si>
  <si>
    <t xml:space="preserve">ONE TIME request - Requesting funding to widen the bullpen's for the baseball pitching area and add additional fencing for storage to the baseball facilities. This will give the Intercollegiate course (PE 30B/D) more classroom space while instructing a group of pitchers with the fundamentals of pitching. The additional room will allow a hitter to stand in while pitchers are developing their location of pitches to a stand in batter. The current ballpen area(s) at the baseball facility is a major safety hazzard due to our lack of space for these instructional activities for student athletes. Baseballs are thrown by pitchers as high as 90 mph in a small confined area. Not only are our student athletes and coaches/instructors at risk but also spectators when/if errant balls leave the area. The Athletic Department has submitted a request to expand these designated areas since 2011-2011-2012 and submitted the budget request for this project for 2012-2013/2013-2014/2014-2015/2015-2016. There are also a number of safety concerns on the existing baseball fencing that are in need of repair or replacement since 2014-2015 request so additional funds are being requested to remedy this. Additionally, the baseball program's new portable cages (9,000) can be enclosed and locked. This is a safety issue as the previous portable cage was vandalized with adults and children standing, climbing, or jumping off the Portable Cage. Currently, the Portable Batting Cage is stored outside the baseball field. Additionally, enclosing the facilities keeps vandalism away from the outdoor classroom facility. </t>
  </si>
  <si>
    <t>Basketballs/game-practice gear, etc.</t>
  </si>
  <si>
    <t>SP 1.3, 2.3,2.4,4.2,5.5,6.1</t>
  </si>
  <si>
    <t xml:space="preserve">There are a total of 15 basketballs we used daily each year that need to be replaced every 12 months due to the wear and tear of practice and games.
Travel gear is generally purchased each year for unity and college recognition while travelling. Each student-athlete receives their gear and gets to keep them after the season if over as they have worn before and after games while travelling for 6 months. Travel bags purchased are collected and reused for 2-3 years.   </t>
  </si>
  <si>
    <t>Uniforms - One time expense every 2-3 years</t>
  </si>
  <si>
    <t xml:space="preserve">Every 2-3 years we will need to replace one set of uniforms. Uniforms are generally kept in great condition but do show signs of wear and tear from seaonal </t>
  </si>
  <si>
    <t>Cones, Ladders, agility and 
basketball training equiptment</t>
  </si>
  <si>
    <t>Meal stipend, Hotel expenses, etc..</t>
  </si>
  <si>
    <t>SP 2.3, 2.4, 3.4, 4.3</t>
  </si>
  <si>
    <t>Based on transportation for athletes and staff to single games and tournaments.Please see attachment for actual costs given through State Center Community College District transportation Services Department.</t>
  </si>
  <si>
    <t>Assignor/Officials</t>
  </si>
  <si>
    <t xml:space="preserve">SP 2.3,2.4,3.4, 4.2,5.5 </t>
  </si>
  <si>
    <t xml:space="preserve">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Men's basketball assignor/officials is $4,000 for 2016-2017 season. </t>
  </si>
  <si>
    <t>Memberships</t>
  </si>
  <si>
    <t>CCCMBA Membership fees have been increased to $325 each year and 
are manditory for every school in the state.</t>
  </si>
  <si>
    <t>Tournament Entry Fees</t>
  </si>
  <si>
    <t xml:space="preserve">Each year we are allotted 24 contacts (games). 12 of those contact games are used in league from January to March. Our preseason schedule can then be filled up with single games, which serve as one contact or with tournaments. If we play in a tournament we are allowed to possibly get three games, but they only count as two contacts. More games over the season maximizes the recruiting exposer for the student-athletes, as well as gives us a better power ranking based off of who we play, which is used to determine who goes to make the playoffs at the end of the season.  
I expect we will commit to 5 total tournaments total (10 contacts), all of which will require us to pay entry fees which range from 300 to 500 dollars.The tournament fees for 2015-16 totalled $2,500.00.
</t>
  </si>
  <si>
    <t>Baskeballs</t>
  </si>
  <si>
    <t>SP 2.3, 2.4, 3.4, 4.2</t>
  </si>
  <si>
    <t>Game balls and practice basketballs. Old basketballs are donated to PE classes.</t>
  </si>
  <si>
    <t>Game, Practice &amp; Travel attire</t>
  </si>
  <si>
    <t>Uniforms, travel gear and Practice gear.</t>
  </si>
  <si>
    <t>College Coaches on-line and HUDL computer programs</t>
  </si>
  <si>
    <t>This is computer software and data base we use to market our current players to 4 year universities to play basketball. Last year 5 of our players received athletic scholarships to play at 4 year schools. HUDL is $400 and College Coaches On-line is $100.</t>
  </si>
  <si>
    <t>Materials to use in office.</t>
  </si>
  <si>
    <t>Hotel Expenses</t>
  </si>
  <si>
    <t xml:space="preserve">Actual cost for our tournament overnight this year at San Mateo College Tournament is $1,970. Next year we are scheduled for two out of town tournaments. </t>
  </si>
  <si>
    <t>Meal stipend</t>
  </si>
  <si>
    <t>We have 22 Dinners and 6 lunches. We will have 17 players and 3 coaches @ the district stipend of $15/dinner ($6600) and $9/lunch ($1080).</t>
  </si>
  <si>
    <t>Membership</t>
  </si>
  <si>
    <t xml:space="preserve">CCCAA W/Basketball Association </t>
  </si>
  <si>
    <t xml:space="preserve">Cost of being a member with the Caliornia Junior College Women's Baketball Association. </t>
  </si>
  <si>
    <t xml:space="preserve">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women’s basketball assignor/officials is $4,000 for 2016-2017 season. </t>
  </si>
  <si>
    <t>Tourney Entry Fees</t>
  </si>
  <si>
    <t>3 tournaments at $400 per tournament for entry fees in 2016-2017 year.</t>
  </si>
  <si>
    <t xml:space="preserve">Driver </t>
  </si>
  <si>
    <t>SP 2.3, 2.4, 3.4, 4.2,5.5</t>
  </si>
  <si>
    <t xml:space="preserve">As the team has grown I have had to hire one of the team members to drive the second vehicle. This is more cost effective than hiring charter bus. </t>
  </si>
  <si>
    <t>gear equipment, entry fees, etc..</t>
  </si>
  <si>
    <t xml:space="preserve">All large purchases have been made. There are still small items needed to complete uniforms such as hats, belts, belt buckles, hat cans, and replacement of show clothes as they wear out for the riders. There are also small items that need to be bought for horses when going to away shows, (games,) such as nice blankets, halters, polo wraps, water buckets, etc. As of right now we are using personal or donated items. These are not uniform or new/clean, and thus does not represent the school in a positive manner.  </t>
  </si>
  <si>
    <t>Intercollegiate team marketing</t>
  </si>
  <si>
    <t xml:space="preserve">We are in need of a new banner for when participating in parades or attend other events or expos. Printing of team posters with schedule and sponsorship, a well as printing and sending of letters asking for sponsors for our home show as well as away travel. This money will also aid in advertising our fundraisers and our home show (game/tournament) </t>
  </si>
  <si>
    <t>Tournament supplies, rider replacement equipment</t>
  </si>
  <si>
    <t xml:space="preserve">With the growing team we are now hosting a show as per regional rules. We will have to rent a local facility to host at. Average is $500-$1000/day. Ribbons and prizes will need to be bought for each class. Judges will need to be paid at an average $500/per day. We will be hosting up to two day show by 2017. Money is need to feed and house volunteered horses for the night. Printed material is needed to give our show brochure, patterns, class list, and horse list to all incoming riders. New jackets for incoming team members. Misc. supplies or replacement of supplies for both rider and horses for practice or shows such as show saddle pads, spurs/straps, fly spray, medical supplies, show sheen, clean/new grooming supplies for away shows if needed. </t>
  </si>
  <si>
    <t>Meal stipdend, hotel expenses, etc..</t>
  </si>
  <si>
    <t xml:space="preserve">With change in district transportation to enterprise rental vans, amount needed has decreased. However 1-2 vans/rental cars are still needed per away show. </t>
  </si>
  <si>
    <t>Membership fees, dues, ambulance</t>
  </si>
  <si>
    <t xml:space="preserve">IHSA membership fee per rider $40/year @ 15 max riders. IHSA school membership $250/per year. Ambulance @$600 est. per home show hosted is needed as per IHSA rules. </t>
  </si>
  <si>
    <t>Show tournament fees</t>
  </si>
  <si>
    <t>Footballs</t>
  </si>
  <si>
    <t>1.2, 2.4</t>
  </si>
  <si>
    <t>NCAA approved footballs are required for all Inter-Collegiate Football</t>
  </si>
  <si>
    <t>Food/Meal stipend for away games</t>
  </si>
  <si>
    <t>1.4, 2.4</t>
  </si>
  <si>
    <t>Allowed according to By-Law-2/2.11.4/B-1 of the CCCAA Constitution.</t>
  </si>
  <si>
    <t>Sharpies, Expo Markers, erasers, pencils, pens, file folders, paper clips.</t>
  </si>
  <si>
    <t>1.2, 2.4, 5.6</t>
  </si>
  <si>
    <t>This will take care of all FB staff members supply needs</t>
  </si>
  <si>
    <t>Toner Cartrigdes for three (3) printers</t>
  </si>
  <si>
    <t>Very important for FB administrative and teaching resposibilites</t>
  </si>
  <si>
    <t>Video Tower cabling &amp; battery replacement, sled bags, agility bags &amp; blocking bag re-upholstering &amp; repair</t>
  </si>
  <si>
    <t>1.4, 2.4, 5.6</t>
  </si>
  <si>
    <t>The fore mentioned equipment is vital to our program and necessary to  provide our student-athletes with appropriate modalities to improve performance &amp; technique without constant physical contact. This budget item allows the FB Program to repair needed equipment instead of incurring costly replacement purchases.</t>
  </si>
  <si>
    <t>Building Room Rental</t>
  </si>
  <si>
    <t>RHS Stadium</t>
  </si>
  <si>
    <t xml:space="preserve">2.3,2.4,3.4,4.2,5.5,5.6 </t>
  </si>
  <si>
    <t xml:space="preserve">According per the CCCAA/CVC guidelines, RC is mandated to compete against other colleges on a football field that meets the standards  NCAA, CCCAA, CVC field regulations. Currently, RC rents the RHS football stadium for football scrimmages and home games. We no longer have an MOU in place with RHS regarding the exchange of facilities use: pool and RHS's Football stadium. Since the RC's pool has been shut down, we are now being charged for using the RHS's football stadium  with no augmentation to the Athletic Director's budget. </t>
  </si>
  <si>
    <t>NCFC Coaches Association</t>
  </si>
  <si>
    <t>2.3,2.4,3.4,4.2,5.5</t>
  </si>
  <si>
    <t>Required Annual Staff Membership dues.</t>
  </si>
  <si>
    <t xml:space="preserve"> </t>
  </si>
  <si>
    <t>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NCFC  commissioner is $2500 and cost for the football officials is $6000 for 2016-2017 season. A total  of $8500.</t>
  </si>
  <si>
    <t>Ambulance Services</t>
  </si>
  <si>
    <t>According to our CCCAA/CVC /NCFA  medical guidelines and the high risk injury of Intercollegiate football, RC is mandated to have an ambulance on site 30 minutes before the kick-off till the game is over. Annual cost is $2700</t>
  </si>
  <si>
    <t>Team Doctor</t>
  </si>
  <si>
    <t>According to our CCCAA/CVC /NCFA  medical guidelines and the high  risk contact  of Intercollegiate football, RC is mandated to have a Team  Doctor on site 30 minutes before the kick-off till the game is over. Annual cost is $2500.</t>
  </si>
  <si>
    <t>Game/Practice Gear/Helmets-</t>
  </si>
  <si>
    <t>2.4, 5.6</t>
  </si>
  <si>
    <t>Football Official remote playclock</t>
  </si>
  <si>
    <t xml:space="preserve">SP Goal 2.4,3.4,4.2, 5.6, </t>
  </si>
  <si>
    <t xml:space="preserve">ONE TIME requests for purchasing a remote device for the football official to control the play clock during the football game. Each year the Athletic Director has to hire inexperienced game-management personnel (student worker) and train to operate the play clock according to the CCCAA/NCFC/NCAA football playing rules. This is a challenging task due to the speed and scenarios that occur during a football game. The purchase of this device will give complete control to the football official as it pertains to the playing rules for the play clock. This will allow one less paid game-management student worker. Additionally, this remote device will save money and eliminate any play clock operating issues. Since we already pay officials to manage the football game on the field, they can operate the play clock on the field as well. </t>
  </si>
  <si>
    <t>Knee Brace replacements</t>
  </si>
  <si>
    <t>ONE TIME requests for purchasing and replacing Donjoy Playmaker Knee Braces at $190 each. (30 knee braces or 15 pairs). Student athletes participating in football use knee braces to avoid knee injuries while competing in football practice and games. Currently, the knee braces are 15 years old, constant repairs or mix matching parts for student athletes to use. This is a safety issue and items need to be replaced. Cost of shi</t>
  </si>
  <si>
    <t>Game/practice uniforms, etc….</t>
  </si>
  <si>
    <t>SP 2.3, 2.4, 3.4,4.2,5.5</t>
  </si>
  <si>
    <t xml:space="preserve">According to the CCCAA/Big 8 guidelines/supplements all teams must adhere to a strict dress code. Shirts with collars or mock neck shirts will be worn at all times.  Bermuda length shorts or long pants are appropriate. No denim jeans or shorts are allowed. Shoes must meet specifications. Only college or golf hats may be worn. </t>
  </si>
  <si>
    <t>Tournament Golf Balls</t>
  </si>
  <si>
    <t xml:space="preserve">As stated in the Big 8 Golf Supplement, each player must have one golf ball in his possession, and all other golf balls must be carried in his golf bag. All golf balls must meet CCCAA specifications. </t>
  </si>
  <si>
    <t>Meal stipend, hotel expenses, etc…</t>
  </si>
  <si>
    <t xml:space="preserve">According to the CCCAA/C.V.C. guidelines/supplements all teams must play atleast 10 Conference tournaments, including 5 Major tournaments.  All matches and tournaments must be played on Mondays and Wednesdays, with a maximum of 19 tournaments played.We have 19 Dinners/19 lunches/9 breakfeast. We will have 8 players and 2 coaches @ the district stipend of $15/dinner ($2850), $9/lunch ($1710), $7/breakfeast ($630). 3 overnight tournaments @ $1500 for hotel expenses. 
</t>
  </si>
  <si>
    <t>Vans/Suburban Vehicles</t>
  </si>
  <si>
    <t xml:space="preserve">According to the CCCAA/C.V.C. guidelines/supplements all teams must play atleast 10 Conference tournaments, including 5 Major tournaments.  All matches and tournaments must be played on Mondays and Wednesdays, with a maximum of 19 tournaments played. Vans/Suburban vehicles will be used for transportation. </t>
  </si>
  <si>
    <t xml:space="preserve">CCCAA Golf Association </t>
  </si>
  <si>
    <t>Membership with the CCCAA Men's Golf Association required for representation regarding legislation and playing rules.</t>
  </si>
  <si>
    <t>Golf Course Annual Fees (home course and practice course)</t>
  </si>
  <si>
    <t>According to the CCCAA/C.V.C. guidelines/supplements all teams agree to the financial terms for each venue and the fees to be paid for each Major tournament. Nominal fees of $25 per player are acceptable.</t>
  </si>
  <si>
    <t>Golf Tournament Green Fees - CCCAA Invitationals and scheduled tournaments</t>
  </si>
  <si>
    <t>According to the CCCAA/Big 8 guidelines/supplements all teams agree to the financial terms for each venue and the fees to be paid for each Major tournament. Nominal fees of $25 per player are acceptable.</t>
  </si>
  <si>
    <t>Game-Practice Uniforms</t>
  </si>
  <si>
    <t xml:space="preserve">According to the CCCAA/C.V.C. guidelines/supplements all teams (6-8 players) must adhere to a strict dress code. Shirts with collars or mock neck shirts will be worn at all times.  Bermuda length shorts or long pants are appropriate. No denim jeans or shorts are allowed. Shoes must meet specifications. Only college or golf hats may be worn. </t>
  </si>
  <si>
    <t>Tournament Golf balls</t>
  </si>
  <si>
    <t>As stated in the C.V.C. Golf Supplement, each player must have one golf ball in her possession, and all other golf balls must be carried in her golf bag.</t>
  </si>
  <si>
    <t>Meal stipend, hotels, etc…</t>
  </si>
  <si>
    <t xml:space="preserve">According to the CCCAA/C.V.C. guidelines/supplements all teams must play atleast 10 Conference tournaments, including 5 Major tournaments.  All matches and tournaments must be played on Mondays and Wednesdays, with a maximum of 19 tournaments played. We have 19 Dinners/19 lunches/9 breakfeast. We will have 8 players and 2 coaches @ the district stipend of $15/dinner ($2850), $9/lunch ($1710), $7/breakfeast ($630). 3 overnight tournaments @ $1500 for hotel expenses. 
</t>
  </si>
  <si>
    <t>CCCAA Women's Golf Association</t>
  </si>
  <si>
    <t>Membership with the CCCAA Women's Golf Association required for representation regarding legislation and playing rules.</t>
  </si>
  <si>
    <t>Golf Course Annual Fees (home course and practice golf courses)</t>
  </si>
  <si>
    <t>4 Student Employees</t>
  </si>
  <si>
    <t>Due to the fact we are an outside venue we have many needs to get our field properly maintained for instruction and  the health and safety of our players and opposing teams.  We are responsible for daily upkeep of the practice/game field and surrounding areas ( bullpens, hitting cages, dugouts etc. ) as well the preparation of the field for practice and contests. Our grounds crew does what it can but by no means is adequate for maintaining a safe environment. They mow and do our receding project, but they are not responsible for general upkeep and maintenance work. We have relied on student workers to assist us but have only been allotted 2 positions. We need more as not all workers schedules can provide help when needed. The NCAA ( our governing body- rules)has strict guidelines as to how a field is prepared for our fall non traditional contests as well as our spring traditional season contests. A lot of work goes into this preparation.</t>
  </si>
  <si>
    <t>Softballs: game/practice</t>
  </si>
  <si>
    <t>5.2,2.4</t>
  </si>
  <si>
    <t xml:space="preserve"> Our CCCAA ( NCAA) requires the use and provision of softballs for each home contest. We reuse these balls for practice but unfortunately they have a short shelf life. They need to be replaced on regular basis for safety concerns</t>
  </si>
  <si>
    <t>Ground Supplies</t>
  </si>
  <si>
    <t>Re-seed/Turface/Quick Dry</t>
  </si>
  <si>
    <t>4.2 , 2.4</t>
  </si>
  <si>
    <t>We are an outdoor venue therefore  we have additional requirements to maintain, up keep and provide a safe  playing environment for instruction (practice ) and contests. Our playing surface and surrounding instructional areas( bull pens , hitting area) takes ongoing work and supplies  to keep free from ruts , holes , grass issues etc. If this is not supplied with the adequate type and amount of materials our instructional /contest  area will simply be unsafe.</t>
  </si>
  <si>
    <t>Field Chalk/Field Paint</t>
  </si>
  <si>
    <t>It is mandatory  our field is prepared and lined for competition. We have an average of 12-15 home games in a given season and it is the host schools responsibility to provide preparation for home contests per CCCAA/NCAA playing guidelines.</t>
  </si>
  <si>
    <t>Service repair and upkeep of quad and field items</t>
  </si>
  <si>
    <t>2.4 , 4.2</t>
  </si>
  <si>
    <t>The equipment that we use to provide  a safe instructional area is an ongoing process to maintain. The  Quad that we use to drag our field needs to be serviced twice a year so we avoid the cost of purchasing a new one. The protective backstop on the field ( required ) needs to be inspected so  any holes or issues can be repaired or replaced. All safety screens need to be inspected and replaced as needed to avoid injury. Our current pitching machine requires yearly service and repair to remain safe. We also have a number of places on our existing instructional / playing field fencing that are in need of repair. This can be very dangerous as players can get seriously injured (and have been )when  coming in contact with the fence is unavoidable.</t>
  </si>
  <si>
    <t>Meal Stipend</t>
  </si>
  <si>
    <t>District meal money allotment has slightly increased but so has cost to provide for meals on away contests, overnights and tournaments. Providing at least one meal for an all day contest is essential for proper energy levels and recovery. For overnight and tournaments it may be necessary to provide for more than one meal per day. Our traveling party can fluctuate , but it is usually around 20 players /4 coaches. Away game cost for 12 games $15/dinner for 24 = $4320, 12 away games $9/lunch for 24 =$2592, 6 away games including breakfeast at $7/breakfeast = $1008.</t>
  </si>
  <si>
    <t>Hotels</t>
  </si>
  <si>
    <t xml:space="preserve">5.2 </t>
  </si>
  <si>
    <t>When it is necessary in our schedule to stay overnight ( including driver safety laws ) , there is a  need to provide hotel accommodations for driver , players and coaches . We have had to restrict the number of overnight stays due to budget constraints in the past. It would benefit our program to be able to add another overnight. We could play a double header contest on one day , stay overnight ( decrease our travel) so we could play another double header the following day. This  is a big factor when it comes to proper rest and fatigue when our athletes are in the midst of a taxing 40 game collegiate softball schedule. The cost for travel on two separate trips would be higher than the overnight scenario so it would also help cut costs due to transportation.</t>
  </si>
  <si>
    <t>The current costs for transportation have increased due to a change in district procedure. The increase is based on the number of away contests we have on an average basis. The softball program in a given season usually travels to 12- 15 contests that includes one to two overnight stays. We are a very competitive softball program and play the top teams in the state on a regular basis. Our ability to be competitive is a direct result of our schedule and we need to continue to be able to travel where needed to play the best competition.</t>
  </si>
  <si>
    <t>Assignor/Officials/Umpires</t>
  </si>
  <si>
    <t>5.2 , 2.3 , 2.4</t>
  </si>
  <si>
    <t>This is a requirement for assignment of officials to home contests</t>
  </si>
  <si>
    <t>CCCAA Softball Association</t>
  </si>
  <si>
    <t xml:space="preserve">Reqruiting information distribution of recruiting material and CCCAA/NCAA correspondance </t>
  </si>
  <si>
    <t xml:space="preserve"> Correspondance and distribute information on our school and program. </t>
  </si>
  <si>
    <t>Printing of softball calendar</t>
  </si>
  <si>
    <t xml:space="preserve">Recruiting is the lifeline for any succesful program. Correspondance and distribution of our yearly calendar acts as a recruiting tool as well as a way to distribute information on our school and program. </t>
  </si>
  <si>
    <t>2.3, 5.2</t>
  </si>
  <si>
    <t>Included in our schedule are tournaments. This allows us to play teams at a central location to avoid large travel expenses.</t>
  </si>
  <si>
    <t>Game/practice /helmets/catcher's equipment / bats</t>
  </si>
  <si>
    <t>2.3 , 2.4</t>
  </si>
  <si>
    <t xml:space="preserve">The need for protective , safety gear is essential for the overall safety , health and welfare of our student athletes. It is also required and athletes can not practice or play without it per NCAA rules that govern our sport. This includes individual ( sanitary) protective batting  helmets and catchers gear ( 2 full sets - mask , chest protector, knee guards ). We also have a very strict  list of very specific bats that we are allowed to use to comply with updated safety concerns in our sport. These can be and are very expensive. These restrictions are monitored each game and per NCAA rules all teams / players must be in compliance. </t>
  </si>
  <si>
    <t>Uniforms</t>
  </si>
  <si>
    <t>2.3 , 2.4 ,5.2</t>
  </si>
  <si>
    <t>The use of a uniform is required for competition. This item was submitted through the one time funding requests. In our sport we are very hard on the clothing that we wear. Uniforms in general usually last 3-5 years at the most - depending on the quality. We have had to use fundraising money in the past to provide for uniforms. Our uniforms are very old and have had to be mended along the way to get longer use out of them. I would like to have something in place in our budget that we can allow for new uniforms on a 3-5 year basis. That way we do not need to go so long trying to make due with what we have as a result of no funding. Our student athletes represent our team , program and school and we want them to look good in that representation and have pride in who/ what  they are playing for .</t>
  </si>
  <si>
    <t>Game / Practice Gear</t>
  </si>
  <si>
    <t>2.3 ,2.4 ,5.2</t>
  </si>
  <si>
    <t xml:space="preserve">It is imperative in our sport to wear the proper and protective clothing while practicing and playing. In our sport we constantly  run , dive and slide on dirt, grass and synthetic surfaces. In the past we have had to fund raise or have our athletes provide for themselves in this area. We would like to get to the point where we can provide the right attire for our athletes that  work hard and dedicate themselves to represent our team, program and school. These items include cleats, socks , protective sliding shorts, softball pants w/belt, shirt , batting gloves, visor / hat. We also practice and play in cold weather much of our season ( Jan - May) so warmer attire is needed to avoid injury , muscle soreness and fatigue. </t>
  </si>
  <si>
    <t>Field Supplies</t>
  </si>
  <si>
    <t>4.2, 2.4</t>
  </si>
  <si>
    <t>As an outdoor venue there is a need for supplies that help maintain a safe instructional facility. The need for rakes, hoses , nozzles , drags etc. facilitate and help us keep up with the ongoing needs of  maintaining  the field and provide for a safe environment. We also require 3 bases , home plate, pitching rubber ( mound and bull pens )on our field. Due to wear and tear we need to replace these items yearly. Some of these items have been purchased through other funding sources as well as our fundraising account.</t>
  </si>
  <si>
    <t>Protective Safety Screens</t>
  </si>
  <si>
    <t>2.4, 4.2, 5.2</t>
  </si>
  <si>
    <t xml:space="preserve">For our sport, protective safety screens are necessary for the health, safety and welfare of our athletes. Without them, needles to say, players can get seriously injured during instruction. While we don't always need to replace the framing, we regularly need to replace the netting to ensure screens remain safe.  These screens are used to protect our players from balls being pitched at them, thrown towards them, or errant balls that happens by the nature of our sport. </t>
  </si>
  <si>
    <t xml:space="preserve">Banners, Flag, Field, Misc. </t>
  </si>
  <si>
    <t>4.2</t>
  </si>
  <si>
    <t xml:space="preserve">This was also included as a one time funding request. Our Softball facility is in need of moderation and improvement. A relatively inexpensive way to upgrade and showcase what we do is through improving the existing facility using school colored flags while promoting our programs. We would like to space six flags on poles along the outside of the outfield fence with a flagpole outside of centerfield. The middle flag pole will elevate an American flag, California flag, as well as a Reedley College flag. In addition, attach two Reedley College vertical banners on each side of the backstop. It is important for collegiate athletes to play on a field that exemplifies institutional support and pride. We also want to pay respect and honor to our school, sate and nation during our contests. We want student athletes to be proud of where and who they represent. It also shows potential student athletes and recruits that our program has pride and we are supported by our administration. We want them to come to Reedley College and know they will be supported. </t>
  </si>
  <si>
    <t>Pitching Machine</t>
  </si>
  <si>
    <t>2.4</t>
  </si>
  <si>
    <t xml:space="preserve">This is also included as a one time funding request. Our softball program currently has one very old pitching machine. It has been repaired several times, but can be unpredictable and is borderline unsafe. It in on its "last leg". We are in need of a higher caliber machine that is safe to use while providing more advanced pitches and speeds for our hitters to develop As our game grows and advances, we need more instructional resources (pitching machine) to remain competitive. </t>
  </si>
  <si>
    <t>Game-practice gear, etc.</t>
  </si>
  <si>
    <t xml:space="preserve">SP 1.3, 2.3, 4.2, 5.2, 6.2 </t>
  </si>
  <si>
    <t xml:space="preserve">As per the CCCAA/Big 8 guidelines, colleges with Intercollegiate Tennis programs are to comply appropriate attire in representing the college for competition at the scheduled Big 8/Intercollegiate Tennis Association contests. </t>
  </si>
  <si>
    <t>Practice/Game Tennis balls</t>
  </si>
  <si>
    <t>SP 2.4, 3.3,4.2,5.5</t>
  </si>
  <si>
    <t xml:space="preserve">As per the CCCAA/Big 8 guidelines, all colleges with an Intercollegiate Tennis program are required to have the proper and approved sport equipment for practices, games, and matches. Approved equipment by the CCCAA/NCAA/Big 8/ITA are to be used during official contests and maintain equitable equipment during competition.                                                                                                                                                                         </t>
  </si>
  <si>
    <t>SP 1.3, 2.3, 2.4, 3.3,4.2,5.2, 5.5, 6.2</t>
  </si>
  <si>
    <t>As per the CCCAA/Big 8 guidelines, colleges are required to comply with competing at the scheduled contests set by the Big 8 conference. Reedley College men's tennis program is supported by student athlete enrollment and funding for operating expenses to pay for hotels, meal money for away games/matches.  8 student athletes and 2 coaches, 10 away matches includes 10 dinners at $15 for 10 away matches = $1,500 and 10 lunches at $9 for 10 away matches = $900 and 5 breakfeast at $7 for 5 away matches =$350.  3 overnights at $2500.</t>
  </si>
  <si>
    <t xml:space="preserve">As per the CCCAA/Big 8 guidelines, colleges are required to comply with fulfilling their participation at the scheduled contests set by the Big 8 conference. Since the tennis program is hosted by the Big 8, traveling safely to Northern California colleges to compete and represent RC requires funding for transportation expenses. </t>
  </si>
  <si>
    <t>CCCAA Tennis Association dues</t>
  </si>
  <si>
    <t>SP 1.4, 2.3, 3.3,4.2, 5.5, 6.1</t>
  </si>
  <si>
    <t xml:space="preserve">As per the CCCAA, colleges participating in tennis competition need to have coaches representation for their college regarding legislation/rules that may impact student athlete eligibility/decorum/playing rules. </t>
  </si>
  <si>
    <t>Big 8 conference dues</t>
  </si>
  <si>
    <t>According to our CCCAA/Big 8 guidelines, RC is mandated annually to pay the California Community College Athletic Association to be participate under the CCCAA/Big 8 conference rules. RC is hosted by the Big 8 Conference is mandated to operate under the direction of Big 8 Conference commissioner and conference supplement for all tennis playing rules. The Big 8 commissioner is responsible for ensuring that all students and instructors/coaches comply with competitive sport related rules imposed by the CCCAA/Big 8 and sport specific ITA/NCAA rules.   Big 8  Conference Fees/Commissioner - $1000 (split with women's tennis)</t>
  </si>
  <si>
    <t>Misceallaneous</t>
  </si>
  <si>
    <t>Tournament entrance fees</t>
  </si>
  <si>
    <t xml:space="preserve">Scheduled matches require min. entrance fees per team and player. </t>
  </si>
  <si>
    <t>According to our CCCAA/Big 8 guidelines, RC is mandated annually to pay the California Community College Athletic Association to be participate under the CCCAA/Big 8 conference rules. RC is hosted by the Big 8 Conference is mandated to operate under the direction of Big 8 Conference commissioner and conference supplement for all tennis playing rules. The Big 8 commissioner is responsible for ensuring that all students and instructors/coaches comply with competitive sport related rules imposed by the CCCAA/Big 8 and sport specific ITA/NCAA rules.   Big 8  Conference Fees/Commissioner - $1000 (split with men's tennis)</t>
  </si>
  <si>
    <t>Student workers</t>
  </si>
  <si>
    <t>SP 4.1, 4.2, 4.3, 5.3</t>
  </si>
  <si>
    <t xml:space="preserve">Maintain the functionality of the volleyball program in terms of office responsibilities, administrative responsibilitites, daily reporting and documentation requirements and use of the gymnasium and training room services. </t>
  </si>
  <si>
    <t>Plaques/awards/ Trophies</t>
  </si>
  <si>
    <t>Tournament and end of season Team awards and plaques</t>
  </si>
  <si>
    <t>Volleyballs/Practice-Game Gear</t>
  </si>
  <si>
    <t xml:space="preserve">Purchase of practice and certified game volleyballs as mandated by the CCCAA.The volleyballs are used daily each year that need to be replaced every 12 months due to the wear and tear of practice and games.
Travel gear is generally purchased each year for unity and college recognition while travelling. Each student-athlete receives their gear and gets to keep them after the season if over as they have worn before and after games while travelling for 4 months. Travel bags purchased are collected and reused for 2-3 years.   </t>
  </si>
  <si>
    <t>Coach's gear</t>
  </si>
  <si>
    <t>SP 1.4, 3.3, 4.2</t>
  </si>
  <si>
    <t xml:space="preserve">Purchased every other year for positive institutional image when representing at tournaments and matches </t>
  </si>
  <si>
    <t xml:space="preserve">Calenders, Kleenex, miscellenous items </t>
  </si>
  <si>
    <t>SP 1.4, 2.3</t>
  </si>
  <si>
    <t>Maintain functionality for student, athlete and parent conferences</t>
  </si>
  <si>
    <t xml:space="preserve">Maintenance of Athletic golf cart </t>
  </si>
  <si>
    <t>495?</t>
  </si>
  <si>
    <t>500?</t>
  </si>
  <si>
    <t>800?</t>
  </si>
  <si>
    <t xml:space="preserve"> SP 2.3, 2.4, 3.4, 4.2,  4.3 </t>
  </si>
  <si>
    <t>Cart is necessary for transporting potential recruits and parents during campus visits</t>
  </si>
  <si>
    <t>Computer HW Maint &amp; Lic</t>
  </si>
  <si>
    <t>Geek Squad Protection warranty</t>
  </si>
  <si>
    <t>5.1, 5.2, 5.6</t>
  </si>
  <si>
    <t>Insurance full coverage on our video camera</t>
  </si>
  <si>
    <t>Huddl video sharing membership</t>
  </si>
  <si>
    <t>SP 1.3, 1.4, 4.1, 4.2, 5.1, 6.1</t>
  </si>
  <si>
    <t>SP 1.3, 1.4, 2.4</t>
  </si>
  <si>
    <t>Over night tournament accomodations for safety, and to ensure the student athletes are reasonably rested prior to away competition for peak performance. (Includes the bus driver)</t>
  </si>
  <si>
    <t>Home Tournament Hospitality room</t>
  </si>
  <si>
    <t>SP 1.3, 1.4</t>
  </si>
  <si>
    <t>Necessary accommodations for all day events and team chemistry building functions for cohesive operation at home tournaments.</t>
  </si>
  <si>
    <t>Based on transportation for athletes and staff to single games and tournaments.</t>
  </si>
  <si>
    <t>CCCWVCA Volleyball Association/ AVCA</t>
  </si>
  <si>
    <t>1.1, 4.2</t>
  </si>
  <si>
    <t>CCCWVCA and AVCA membership fee for voting priviledges at the end of the season and All american eligibility</t>
  </si>
  <si>
    <t xml:space="preserve">SP 2.3,2.4,3.4, 4.2,5.5, 5.6 </t>
  </si>
  <si>
    <t xml:space="preserve">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women’s vollyeballl assignor/officials is $4,800 for 2016-2017 season. </t>
  </si>
  <si>
    <t>2.1, 2.3, 3.4, 4.2</t>
  </si>
  <si>
    <t xml:space="preserve">Entrance fees to compete in 4 Away Tournaments every season against Northern Cal community colleges. </t>
  </si>
  <si>
    <t>Volleyballs - 18 ct</t>
  </si>
  <si>
    <t>5.1,  5.6</t>
  </si>
  <si>
    <t>Old balls passed down to the PE classes</t>
  </si>
  <si>
    <t>Aluminum Volleyball poles and sleeves</t>
  </si>
  <si>
    <t>5.1, 5.6</t>
  </si>
  <si>
    <t>Safety concern due the outdated steel poles falling apart</t>
  </si>
  <si>
    <t>Volleyball cart (every 4 years)</t>
  </si>
  <si>
    <t>Equipment must be replaced due to wear and tear</t>
  </si>
  <si>
    <t>Equipment</t>
  </si>
  <si>
    <t>Volleyball Nets</t>
  </si>
  <si>
    <t>Replaced every 8 years</t>
  </si>
  <si>
    <t>Playoff T-shirts</t>
  </si>
  <si>
    <t>playoff t-shirts</t>
  </si>
  <si>
    <t>1.3, 2.3</t>
  </si>
  <si>
    <t>In support of the CCCWVCA playoff organization</t>
  </si>
  <si>
    <t>General Student Workers</t>
  </si>
  <si>
    <t xml:space="preserve">Athletic Training room and Athletic
event - Student Employees
</t>
  </si>
  <si>
    <t>SP 2.4, 4.2, 4.3</t>
  </si>
  <si>
    <t xml:space="preserve">4 student workers @ $9.00/hr for 10 hr/week with 15 weeks/semester  and 2 semesters (Fall &amp; Spring) = $2,700/student worker.
The Athletic Trainer manages all practices, hosted athletic events, and away football games in terms of health and safety. The Athletic Trainer is requesting funding for hiring student employees for assistance in maintaining a healthy and safe environment. This involves set-up and clean-up as well as other health and safety activities involving sanitation of equipment and facilities while under the supervision of the Athletic Trainers. The student employees are given opportunities to learn communication, time management, responsibility, organization, etc.
</t>
  </si>
  <si>
    <t>Anatomy models, Posters</t>
  </si>
  <si>
    <t>SP 2.3, 2.4, 5.2</t>
  </si>
  <si>
    <t>For Student Athletic Trainer and Athlete education about injuries, it is easiest to understand if a model/poster combination is used because many students learn visually.</t>
  </si>
  <si>
    <t>Locking file cabinets and ergonomic desk chair</t>
  </si>
  <si>
    <t>SP 2.4, 4.2, 5.6</t>
  </si>
  <si>
    <t>According to HIPPA regulations, medical files should be kept confidential. This means that they should be locked up unless they are being used. Many people have access to the Athletic Training Room Office, which means that having file cabinets that lock would decrease liability. • According to the IIPP training, the current desk chair for the Assistant Athletic Trainer is not ergonomically sound. The back falls off easily, there are no arm rests, it is difficult to adjust to the appropriate height, etc.</t>
  </si>
  <si>
    <t>Medical file folders</t>
  </si>
  <si>
    <t>It is legally required for accurate medical records to be kept for 7 years. The best way to keep these files organized is in a file folder per athlete. In 6 years, the amount of folders needed will decrease because as the 7 years ends, some of the folders can be reused. We currently are using this type of folder system.</t>
  </si>
  <si>
    <t>Printer/scanner/copier, ink, paper, various types of pens, etc.</t>
  </si>
  <si>
    <t>The printer for the Assistant Athletic Trainer is very old and does not have many necessary capabilities for aspects of the job that need to be done in a timely manner. The other option for this is to get wi-fi access in the athletic training facility. The other supplies are necessary for daily use.</t>
  </si>
  <si>
    <t>Software Non-Instructional</t>
  </si>
  <si>
    <t>Sportsware, ImPACT</t>
  </si>
  <si>
    <t>Grounds/Building Supplies</t>
  </si>
  <si>
    <t>Filters for ice machines</t>
  </si>
  <si>
    <t>SP 1.2, 4.2, 5.2</t>
  </si>
  <si>
    <t>In order for the ice machines to work properly, the filters should be changed annually. More than just the athletic population uses ice from our machines so it is difficult when they stop producing ice due to a build-up of debris.</t>
  </si>
  <si>
    <t>Trainer Supplies; tape, wraps, etc…</t>
  </si>
  <si>
    <t>Equip Repr &amp; Maint</t>
  </si>
  <si>
    <t>Calibration/Repair of E-Stim Machines</t>
  </si>
  <si>
    <t>According to the FDA's Quality System Regulation, it is required to calibrate medical equipment according to the guidelines from the manufacturer. The manufacturer for the electrical stim machine requires that they are calibrated annually. The Athletic Training Facility has 2 machines.</t>
  </si>
  <si>
    <t>Meal stipend, hotel expenses, etc… for Away Football Games and travel for CVC meeting/Conferences</t>
  </si>
  <si>
    <t>SP 3.3, 4.3, 5.6</t>
  </si>
  <si>
    <t xml:space="preserve">The RC Athletic Trainer/Seasonal Athletic Trainer/Student Athletic Trainers travel to the scheduled away football games. As per T &amp; C District meal expenses when traveling: Meal Money/Travel Away Game to Football - In season competitions - 2 Certified Athletic Trainers &amp; 2 student  = 4 lunch @ $15 + 4 dinner @ $30 for 5 away football games = $900. •  Athletic Trainer Conference expenses - $1300. Conference travel expenses for the CCCAA Athletic Trainer additional training and/or other conference training workshops.                                  </t>
  </si>
  <si>
    <t xml:space="preserve">Vans  </t>
  </si>
  <si>
    <t>SP 1.4, 2.3,2.4</t>
  </si>
  <si>
    <t xml:space="preserve">The CCCAA mandates that each college with intercollegiate programs has a certified Athletic Trainer (AT). Due to having football, the CCCAA/NCFA bylaws require the colleges to have their own Athletic Trainer/Seasonal Traniner/additional student trainers travel to and be at all scheduled games (home/away). In order to care for the safety and health of our student athletes participating in football which is a "high risk" sport, Certified Athletic Trainers travel with their needed equipment to attend to student athletes competiting at the football games. As a result, RC Athletic Trainers need to have their own transportation (vans) to transport their equipment (tables, table, water bottles, cruches/splint supplies, AED, etc... ). Additionally, AT's assist with transporting injured student athletes to and from specialized doctor appointments in Fresno.                                                                        </t>
  </si>
  <si>
    <t>CCCAA annual Athletic Trainer dues &amp; NATA dues/BOC recertification</t>
  </si>
  <si>
    <t>SP 3.3, 4.2</t>
  </si>
  <si>
    <t>The CCCAA annual Athletic Trainer dues is $25 and the NATA (National Athletic Trainers' Association) dues/BOC (Board of Certification) recertification fee is $269. Both of these provide some free CEU opportunities the .</t>
  </si>
  <si>
    <t>Medical Services</t>
  </si>
  <si>
    <t>Team Physician for Football Games and Ambulance Services</t>
  </si>
  <si>
    <t>SP 1.4, 2.4, 4.2</t>
  </si>
  <si>
    <t>The CCCAA requires that the home football team provide a Team Physician and ambulance due to the high risk for emergency situations associated with the sport. It is also required that there is an ambulance on site for all Equestrian Shows due to it being a high risk sport.</t>
  </si>
  <si>
    <t>Liab &amp; Prop Damage</t>
  </si>
  <si>
    <t>AED liability coverage</t>
  </si>
  <si>
    <t>SP 1.2, 2.4, 4.2</t>
  </si>
  <si>
    <t>The Athletic Training Room has 2 Automatic External Defibrillators (AED) as it is the central location for sports. Typically, one AED stays in the Athletic Training Room while the other is sent out to the home competition site or away football game. Liability coverage is necessary to keep record of all maintenence checks, facilitate training, and provide coverage in case an AED malfunctions during an emergency situation. It is required by law to have this for all AEDs. It is $120/year for each AED unless longer terms are bought (for example, the 8-year is $640 at one time, but ends up as $80/year).</t>
  </si>
  <si>
    <t>Printing services involving multiple copies</t>
  </si>
  <si>
    <t>SP 1.2, 1.4, 5.2</t>
  </si>
  <si>
    <t>We use the on campus printing services to make copies of physical forms and other medical papers for 250-300 athletes to fill out.</t>
  </si>
  <si>
    <t>Game Ready Unit &amp; attachments</t>
  </si>
  <si>
    <t>The Game Ready unit provides ice and compression for many athletic injuries. It reduces recovery time and increases long-term patient outcomes.</t>
  </si>
  <si>
    <t>Repl-Equip LT 5K</t>
  </si>
  <si>
    <t>Ultra Sound Attachments for Modality machines</t>
  </si>
  <si>
    <t>Ultra Sound provides deep heat to muscles and helps to break up scar tissue. It aids in faster return to play.</t>
  </si>
  <si>
    <t>Game Management and maintenance of Physical Education/Athletic Event Facilities - Student Employees and Non Student employees (PA, Stats, etc..). In the event any one intercollegiate program earns a playoff and RC is selected to host a Regional Playoff game/match.</t>
  </si>
  <si>
    <t>SP 2.3, 2.4, 3.4, 4.2, 4.35,5.2,5.5,6.1</t>
  </si>
  <si>
    <t xml:space="preserve">Post-season competition in any one of the 11 intercollegiate programs. </t>
  </si>
  <si>
    <t xml:space="preserve">Based on transportation for post season travel for RC's 11 intercollegiate programs transport student athletes and staff to regional/state playoffs/tournaments. </t>
  </si>
  <si>
    <t>various equipment and supplies for departments</t>
  </si>
  <si>
    <t>3, 5, 6</t>
  </si>
  <si>
    <t>3.2, 3.3, 3.4</t>
  </si>
  <si>
    <t>Due to growth in DIV B funds are being requested to support the additional growth which results in unexpected expenses. Funds will be used to offset these expenses and support 13 departments with over 40 faculty and staff.</t>
  </si>
  <si>
    <t>printer, file folders, pens, pencils, highlighters, dry erase markers, storage units, notepads, etc.</t>
  </si>
  <si>
    <t xml:space="preserve">3 ,5, 6 </t>
  </si>
  <si>
    <t>Due to growth in DIV B funds are being requested to support the additional growth which results in additional supplies for the office to service this growth. DIV B admin aide will need supplies to assist in keeping the division organized, maintained and to conduct daily duties and resposibilities associated with the job. DIV B services 13 departments with over 40 faculty and staff. Deans office is also in need of a new printer.</t>
  </si>
  <si>
    <t>tablet</t>
  </si>
  <si>
    <t>3.2, 3.3, 3.4, 4</t>
  </si>
  <si>
    <t xml:space="preserve">tablet is needed to be more efficient and effective when attending multiple required meetings. Working meetings are required and I need a functional tablet to do my work on. </t>
  </si>
  <si>
    <t>This will increase efficiency for the deans, who have very labor intensive jobs and decrease the number of print outs. 8 were requested through one time funding for all deans incl. Darin S. Full Support.JD</t>
  </si>
  <si>
    <t>ACAD - Hotel $228x5=$1,140, Registration $400, Food $300, Flight $600, Misc $200 = Total $2,640        Great Deans Program Hotel $200x2=$400, Tution $950 (meals included) milage $215, Misc $200 = Total $1,765</t>
  </si>
  <si>
    <t>n/a</t>
  </si>
  <si>
    <t>3.5,</t>
  </si>
  <si>
    <t>Funds will be used to attend the American Conference for Academic Deans. The theme changes every year but as an example the 2016 theme is "How higher education can lead-equity, inclusive, excellence, and Democratic renewal." Various sessions are offered to help support Deans. Another program for Deans is The Great Deans Program. This program focuses on faculty relations, personnel management, evaluations, enrollment management and budget management. Both conferences serve as professional development. My first choice is the Great Deans program but you have to get accepted into the program. If not accepted I would like to attend ACAD.</t>
  </si>
  <si>
    <t>I fully support PD for deans! JD</t>
  </si>
  <si>
    <t>3, 4, 5.2, 5.3, 5.4</t>
  </si>
  <si>
    <t>travel to and from all SCCCD sites for meetings/workshops</t>
  </si>
  <si>
    <t>5, 6</t>
  </si>
  <si>
    <t>1,2,3,4,5</t>
  </si>
  <si>
    <t>unexpected expenses due to new hires, breakdowns, shortage of supplies in areas, ect.</t>
  </si>
  <si>
    <t>This is a much needed contingency item. In this division with all its equipment $5,000 is a correct number.JD</t>
  </si>
  <si>
    <t>Two inverted metallurgical microscopes (AmScope ME1200TB-5MT)</t>
  </si>
  <si>
    <t>1.2, 3.2</t>
  </si>
  <si>
    <t>ENGR 4L is being offered for the second time during Fall 2015.  We have increased the amount of mechanical testing equipment for students compared to last year.  Now, we need to expand students' access to metallurgical microscopes.  There is currently one of these microscopes for use by the entire class.  In order for students to properly learn how to analyze metallurgical specimens, multiple microscopes are needed to allow lab groups ready access to the equipment.</t>
  </si>
  <si>
    <t>More students will receive hands-on learning opportunities which is very beneficial in engineering. Full Support.JD</t>
  </si>
  <si>
    <t>Basic office supplies, such as pens, markers, tape, staples, and other items, are necessary for teaching courses and running the program.</t>
  </si>
  <si>
    <t>Increase  to 50 for the most frugal teachers on campus: CSCI and ENGR</t>
  </si>
  <si>
    <t>Support $50.JD</t>
  </si>
  <si>
    <t>Annual SolidWorks renewal</t>
  </si>
  <si>
    <t xml:space="preserve"> 1.2, 3.2 </t>
  </si>
  <si>
    <t>Continued maintenance of SolidWorks subscription (paid along with manufacturing program)</t>
  </si>
  <si>
    <t>Essential. 100% Support.JD</t>
  </si>
  <si>
    <t>1.2, 3.2, 3.4</t>
  </si>
  <si>
    <t xml:space="preserve"> Office supplies are necessary organisational tools to ensure programs run smoothly. This includes basic office supplies such as board markers, pens, stapples, post-its, pens, etc as well as organisational tools/desk items needed on daily basis.  Office  supplies are essential to the operation of the program.  We have new instructors with new needs.   Supplies are used by 10 to 15 instructors teaching in this program- we have been trying to provide adjuncts with some supplies.  </t>
  </si>
  <si>
    <t xml:space="preserve">Software and Software license/membership renewal are essential in keeping Reedley College Math program competitive and academically current compared to other community colleges.  </t>
  </si>
  <si>
    <t>Increase not substantiated. 15-16 actuals may come out a bit higher.JD</t>
  </si>
  <si>
    <t xml:space="preserve">For the past 6 years, STEM has funded travel and conference expense.  On average around 5 teachers have been able to travel to major Math/Education/Technology Conferences.  This expense needs to be institutionalized. With  STEM being phased out, our instructors are having  a hard time getting funding to go to conferences as the impression is that STEM will fund it. The expense in the past has ranged from $6,000 to $8,200.  </t>
  </si>
  <si>
    <t>This amount is reasonable. Full support.JD Alternative: increase the college wide SD budget dramatically.</t>
  </si>
  <si>
    <t>Student assistants 22 hrs/week for the entire department; FALL 2016:  at $10/hr for 22hrs/week for 17 week is $3740 SPRING 2017: at $11/hr for 15 hrs/week for 17 weeks is $4114; TOTAL is $7854</t>
  </si>
  <si>
    <t>1.2, 3.4</t>
  </si>
  <si>
    <t>Propose increase. $8,500</t>
  </si>
  <si>
    <t>Well substantiated. Very beneficial for students. Full Support.JD</t>
  </si>
  <si>
    <t>There are aveage 15 to 30 students in the computer lab. Instructor cannot assist every student during the 2-hour lab period. Have one or two computer science major students help during the lab sessions reduced students frustration and increasd student success rate.</t>
  </si>
  <si>
    <t>Full Support. This is an intensive lab. JD</t>
  </si>
  <si>
    <t>controllers, sensors, connectors, cables, and wires for Arduino activities</t>
  </si>
  <si>
    <t>1.2 3.2</t>
  </si>
  <si>
    <t>There is increased activities using Arduino: (1) ENGR 40 requires lab components to program hardware, Arduino is used in Fall 2015 (2) Outreach activities to K-12 level students. The activities are conducted at RC UB, and RC Summer Camp. To create more activities using Arduino, sensors, motors, and some other devices are needed.</t>
  </si>
  <si>
    <t>General office supplies: Marker, paper, pen, pencil…etc</t>
  </si>
  <si>
    <t>Full support.JD</t>
  </si>
  <si>
    <t>Support. The Office of Instruction has proposed to use a general statement to justify instructional supplies.JD</t>
  </si>
  <si>
    <t>Reading: 1</t>
  </si>
  <si>
    <t>1.2, 3</t>
  </si>
  <si>
    <t>Supplies and materials are required to maintain and improve instruction and performance of professional responsibilities.  The 2016-2017 request exceeds the 2015-2016 requested and approved amount because there are two additional full-time instructors in the department.</t>
  </si>
  <si>
    <t>Contract Labor Services</t>
  </si>
  <si>
    <t>Sign language interpreters for the deaf are required by federal and state statutes.</t>
  </si>
  <si>
    <t>This should come out of the DSP&amp;S Budget. GTD</t>
  </si>
  <si>
    <t>DSPS budget will cover this. We DSPS will hire a pt SLI. JD</t>
  </si>
  <si>
    <t xml:space="preserve">Other Supplies </t>
  </si>
  <si>
    <t>RC/MC 7</t>
  </si>
  <si>
    <t>1.4; 6.4</t>
  </si>
  <si>
    <t>To foster community relations</t>
  </si>
  <si>
    <t xml:space="preserve">Contract Labor/Service </t>
  </si>
  <si>
    <t>In the past, the Speaker's Bureau has been exclusively the province of the English Department.  I would like to expand this to include all areas of Division A.  As an example, Bryan Tellalian needed money for a speaker during Constitution Week.  As such, I would also like to request more money, so as to bring even more speakers to Reedley College. G. Todd Davis</t>
  </si>
  <si>
    <t xml:space="preserve">Miscellaneous </t>
  </si>
  <si>
    <t xml:space="preserve">To cover misc. fees related to speakers. </t>
  </si>
  <si>
    <t>Student Employees (RC Honors Program Ambassadors)</t>
  </si>
  <si>
    <t>A main goal from the Honors Program Review is to recruit more students for the program.  Of the 25 freshmen admitted in Spring 2015, we lost 7 over the summer, and three from the sophomore class.  I would like to make up these numbers for spring 2016, and to have an even stronger applicant pool in the future, particularly from feeder high schools where we have not have many applicants in the past.  To that end, I need help reaching out to the local feeder high schools to advertise.</t>
  </si>
  <si>
    <t>Historically, support staff time was given to the Honors Program to help with mass mailings; as this time is no longer given and recruitment efforts in order to diversity student population are expected, we need to have on student workers to fulfill these essential services. Students would be charged with working with the Director of Outreach to get names and addresses of potential successful high school students, as well as collating packets to mail the information out. Students would also be charged with going out to the feeder high schools to staff booths at their college fairs, answer questions from students at application workshops, and present information about the Program to counselors, teachers, and students.</t>
  </si>
  <si>
    <t>Medals for graduation ($500); Materials for Applied Science Forum course (Honors 3A) to be piloted Fall 2016 ($1,000)</t>
  </si>
  <si>
    <t xml:space="preserve">Graduating seniors receive a special medallion at graduation for their successful completion of the Honors Program. Several STEM instructors have expressed support for offering Honors 3A (Applied Sciences) Forum class Fall 2016 as an alternative, research-based course to allow for STEM students to delve deeper into the curriculum of a STEM companion course of their choosing.  Several students may opt to do hands-on research projects for the course and will need materials to do so.  Materials could include arduino curcuit boards and other electronic supplies as well as building and mechanical supplies for their models.  </t>
  </si>
  <si>
    <t>Full support. JD</t>
  </si>
  <si>
    <t xml:space="preserve">Conference fees and travel expenses </t>
  </si>
  <si>
    <t>5, 10</t>
  </si>
  <si>
    <t xml:space="preserve">Especially since the Honors Program Coordinator is new to her position, it is important for her to attend conferences for the latest information. The Honors Transfer Council of California Conference is offered in California at University of California, Irvine each year. Students as well have the opportunity to attend and present their research competitively. </t>
  </si>
  <si>
    <t>3000 seems high to me.  I would cut this in half. GTD</t>
  </si>
  <si>
    <t>PD is essential should be supported. JD</t>
  </si>
  <si>
    <t>Transportation and admittance fees for field trips every semester</t>
  </si>
  <si>
    <t>Part of the "perks" promised to Honors students is a field trip every semester to an important museum, historical site, or university that the students have been studying about within a 300 mile range.</t>
  </si>
  <si>
    <t>This seems high to me as well. I would cut this in half. GTD</t>
  </si>
  <si>
    <t>I suggest 2000, due to increased admission.JD</t>
  </si>
  <si>
    <t xml:space="preserve">CCL Membership </t>
  </si>
  <si>
    <t>1.4,  2.4</t>
  </si>
  <si>
    <t xml:space="preserve">Membership to the Honors Transfer Council of California so that RC Honors students have opportunities to attend yearly conference, apply for HTCC scholarships, and have access to transfer agreements with HTCC designated private universities. </t>
  </si>
  <si>
    <t xml:space="preserve">Library Student Workers </t>
  </si>
  <si>
    <t xml:space="preserve">Library is significantly understaffed we rely on student workers to help with essential services. Due to the meticulous nature of our work we need to have skilled student workers or library material will be lost. Our students also run out of federal work study money towards the end of the semester when we get a surge of students needing library assistance we use these funds to keep our federal works study students working through the end of the semester.  The increase is due to the increase in the use of the laptop loan and iPad program. We had over 16,000 checkouts last year. We also had a mini grant last year to cover some of the cost of the student workers. This will also allow us to fund a summer student. </t>
  </si>
  <si>
    <t>Instr. Supplies</t>
  </si>
  <si>
    <t xml:space="preserve">Upgrade Calculator Checkout </t>
  </si>
  <si>
    <t xml:space="preserve">We need to upgrade our calculators for checkout. The old model we have been checking out does not have a specific functionality needed for Math 11. We purchased some this year but we still have demand for more and we need replace the old models with the new models. We also lost 6 this year to age. </t>
  </si>
  <si>
    <t>support</t>
  </si>
  <si>
    <t xml:space="preserve">Supplies </t>
  </si>
  <si>
    <t xml:space="preserve">Consumable library supplies to maintain the library and collection. The increase is due to the increase in supplies cost. We underestimated our need last year (see actuals) </t>
  </si>
  <si>
    <t>An increase seems appropriate given the actuals. GTD</t>
  </si>
  <si>
    <t xml:space="preserve">Outreach supplies </t>
  </si>
  <si>
    <t xml:space="preserve">Promotional supplies and materials for library outreach including events like Banned Book Week (October) and National Library Week (April) </t>
  </si>
  <si>
    <t>Could this be part of the printing services budget for the whole college? GTD</t>
  </si>
  <si>
    <t xml:space="preserve">Maintenance for Security Gates </t>
  </si>
  <si>
    <t xml:space="preserve">Accreditation standard IIB requires that the library provides adequate security for resources. </t>
  </si>
  <si>
    <t>No adjustments</t>
  </si>
  <si>
    <t>Is our system so antiquated that it needs yearly $7000?</t>
  </si>
  <si>
    <t xml:space="preserve">Integrated Library System </t>
  </si>
  <si>
    <t>2.3,5.4</t>
  </si>
  <si>
    <t xml:space="preserve">Standard IIB Accreditation Requirement that the library provide students access to resources regardless of location. It also requires us to have a way for students to access resources. Covers our Integrated Library System which allows students/staff to locate library materials and staff to check in and out materials. </t>
  </si>
  <si>
    <t xml:space="preserve">Conference </t>
  </si>
  <si>
    <t>2.3,3.3,5.6</t>
  </si>
  <si>
    <t xml:space="preserve">Due to the rapidly evolving nature of librarianship and information technologies it is important for RC librarians to attend conferences for the latest information. California Library Association and Internet Librarian Conferences are offered in California each year. Conference and meal costs have continued to increase. This will also give the opportunity to attend pre conference workshops. </t>
  </si>
  <si>
    <t>Given the actuals, the request shouldn't be more than the approved budget for 15/16. GTD</t>
  </si>
  <si>
    <t>Agree</t>
  </si>
  <si>
    <t>CCL Dues/Membership</t>
  </si>
  <si>
    <t xml:space="preserve">Membership to the CCL Consortium that negotiates our Library Database Licenses. </t>
  </si>
  <si>
    <t>Printing/Binding</t>
  </si>
  <si>
    <t xml:space="preserve">Repair of out of print but still relevant library materials.  </t>
  </si>
  <si>
    <t>Additional Laptops/ Replacements LRC 104</t>
  </si>
  <si>
    <t>3, 5</t>
  </si>
  <si>
    <t>2.3, 5.6</t>
  </si>
  <si>
    <t xml:space="preserve">Currently, we have 27 laptops in LRC for instruction and meetings. We would like to expand the number to 35 so that we can have enough laptops for an average size class. It is very important for information competency instruction to give student hands on experience working with the library resources. We would also use the funding to replace laptops that are not working. This room and laptops are used for Academic Senate and Curriculum. Both of these committees have been having difficulty with the current laptops. (REQUESTED ALSO IN ONE-TIME FUNDING) </t>
  </si>
  <si>
    <t>If this isn't funded through the one-time request, this would be important to approve here. GTD</t>
  </si>
  <si>
    <t>Agree with Dean comments. JD</t>
  </si>
  <si>
    <t xml:space="preserve">MacBook Pros for Laptop Checkout </t>
  </si>
  <si>
    <t>1.3, 5.2</t>
  </si>
  <si>
    <t xml:space="preserve">We have had a very successful laptop loan program (over 18,000 check outs last year)  and would like to expand it to include Mac  Books. Some of our students use Mac's at home exclusively. Art students also use it for projects. It is important for us to be able to serve these students and provide them the platform they need to complete their assignments. We often get asked by students if we have a Mac option. There is only one Mac Lab on campus and it is not an open lab.  This funding would purchase @5 MacBook Pro's for students to check out and use in the library. (REQUESTED ALSO IN ONE-TIME FUNDING) </t>
  </si>
  <si>
    <t>Go-Pro Cameras</t>
  </si>
  <si>
    <t xml:space="preserve">We have been very successful with our technology checkout at the library for calculators, iPads and Laptops. We would like to expand to other technology students can use to complete assignments. We would like to purchase Go-Pro cameras for students to checkout to use for student projects and to encourage collaborative learning. Many students use their  cell phones for making videos but these cameras provide better quality video for projects. These would also be available to students who do not have smartphones. (REQUESTED ALSO IN ONE-TIME FUNDING) </t>
  </si>
  <si>
    <t xml:space="preserve">Mini Pico projectors </t>
  </si>
  <si>
    <t xml:space="preserve">We have been very successful with our technology checkout at the library for calculators, iPads and Laptops. We would like to expand to other technology students can use to complete assignments. This would purchase small mobile projectors students/ faculty could checkout and use. This would promote collaborative learning. (REQUESTED ALSO IN ONE-TIME FUNDING) </t>
  </si>
  <si>
    <t xml:space="preserve">Library Books </t>
  </si>
  <si>
    <t xml:space="preserve">Library Books, Materials, Periodicals and Databases </t>
  </si>
  <si>
    <t>3,6,7,</t>
  </si>
  <si>
    <t xml:space="preserve">Standard IIB Accreditation Requirement that maintain and update our library collection. This will allow us to  maintain currency of collection.  and  that the library provide students access to resources regardless of location. The RC library purchases library databases for RC, MC, and OC, providing on and off campus students access to digital resources. </t>
  </si>
  <si>
    <t xml:space="preserve">Science Periodicals </t>
  </si>
  <si>
    <t xml:space="preserve">Science Periodical Funding needed to supplement the loss of STEM funding. We must purchase science journal in print due to industry embargos on electronic copies of journals. Most science journals are embargoed for 6 months to a year. In order for students to access the most current information it needs to be in print. </t>
  </si>
  <si>
    <t>Why was the STEM funding lost? GTD</t>
  </si>
  <si>
    <t>It was not budgeted in the last year of STEM (15-16). Funding is appropriate/ JD</t>
  </si>
  <si>
    <t>Based on actuals, this should be reduced to 1000. GTD</t>
  </si>
  <si>
    <t>Based on actuals, this should be increased to 2000.  We often purchase toner carts for faculty offices with this money, which are quite expensive.  GTD</t>
  </si>
  <si>
    <t>President Caldwell has given me the added assignment of International Education at Reedley.  As such, the conference expenses might be more extensive than in the past. GTD</t>
  </si>
  <si>
    <t>The actuals seem low considering the amount of mileage I've already accumulated this year traveling to Madera, Herndon, etc.  GTD</t>
  </si>
  <si>
    <t>My added misc. funds have proven quite useful so far this year. GTD</t>
  </si>
  <si>
    <t>Chris Buzo needs a new office chair.  Considering how much time she spends sitting in front of the computer, she should have an ergonomically-functional chair. GTD</t>
  </si>
  <si>
    <t>ELC Pr #1, CalWorks NC PR #3 Hire an OA--supports need for trained desk coverage; Tutorial PR #1</t>
  </si>
  <si>
    <t>1.3, 1.4, 2.3, 5.2</t>
  </si>
  <si>
    <t>Student desk workers are also essential to the smooth operation of any tutorial center; they complete multiple tasks: phone coverage, appt. making, checking students in and out, correcting tracking data, collecting assessments, and assisting students with our computer lab.  The amount requested funds one student worker each hour the ELC is open for lab access or tracking, which is 49 hours a week; the amount requested also covers one desk worker the week before and after each semester for prep and clean up assistance as well as one desk worker for the STEM center 20 hrs a week. A part-time OA I position was substantiated in our PR #1; student desk worker coverage is a less expensive (albeit less experienced) alternative.  1 worker @ 10$ an hr, 49 hrs a week (split up between more than one student of course) = $490 x 20 weeks = 9, 800 a semester x 2 = 19,600; 1 worker @ 10$ an hr, 20 hrs a week = $200 x 18 weeks = $3,600 a semester x 2 = 7,200</t>
  </si>
  <si>
    <t>Competitive salary costs for retaining experienced tutors and covering expanding tutorial needs</t>
  </si>
  <si>
    <t xml:space="preserve">ELC PR #5, 6, 8; RC Tutorial Pr #1, a-d; MC Comp PR #3; Chem NC PR bullet #7; Comm PR #2; ESL PR #12; Film MC PR 32; For.Lang. PR #2; Hist PR #1; NC &amp; RC Math PR #3; Phil PR #2 &amp; 4; PolSci PR 33 &amp; 6--support SLOs &amp; increased prereq w/BTC tutoring model; WC PR #2 &amp; 3 </t>
  </si>
  <si>
    <t>1.2, 1.3, 1.4, 2.3, 5.2, 5.6</t>
  </si>
  <si>
    <t>Tutors are essential personnel to the operation of a tutorial center.  The ELC serves all tutorial needs on the Madera campus and is the equivalent of RC's Tutorial Center, Writing Center, and Math Center combined.  We are requesting a large increase in order to reduce or phase out reliance on grant and FWS funding, especially since grant funding often restricts who can be served with those funds. We are losing several funding sources, such as C6, STEM/SSS, Basic Skills, Student Equity, Perkins, FH0, etc. Also, minimum wage will increase January 1st and our increased request is also to cover that cost. We also wish to expand the BTC program at Madera and increase our numbers of math and science tutors because of the added space in the STEM Center, a center under the umbrella of the ELC.  We are also expanding the embedded tutor program.  We need an increase in general funding to move away for the over-reliance on other funding, to decrease the number of volunteer tutors, and increase the number of paid tutors, enabling us to be more equitable with the services provided at the main campus.  There is also a need for tutor positions not connnected to being full time students, but what is the process for getting such positions? The amount requested funds 258 tutor hours weekly at $10 an hour (although experienced tutor pay is higher, so an extra 1,500 a semester is included), ranging from slower hours having possibly as little as two tutors up to busiest hours having 10 tutors working.  Hours are spread out over the 46 hours a week the ELC is open and include STEM Center coverage 20 hrs a week.  258 hrs x $10 an hr = $2,580 x 18 weeks = 46,440 x 2 = 92,880 + 3,000</t>
  </si>
  <si>
    <t>I want to ensure the ELC has equitable funding compared to all RC Tutorial Services. BSI funds has  been used to fund the ELC, moving forward, Madera Center allocation should be used to fund incremental success activities, not to fund the ELC.</t>
  </si>
  <si>
    <t>Ink Cartridges, Paper, and General Office Supplies to keep two high-traffic areas (ELC &amp; STEM Center) supplied to run smoothly</t>
  </si>
  <si>
    <t>ELC Pr # 7 &amp; 13,; RC Tutorial PR #1 a &amp; c; WC PR #6</t>
  </si>
  <si>
    <t>1.2, 1.3, 1.4, 2.3</t>
  </si>
  <si>
    <t>Ink Cartridges for the main printer used by students using the ELC computer lab as well as toner and paper for office machine use.  Please note that the high capacity laser printers being used by the campuses now need three components to keep running: toner cartridges, imaging units, and fuser-maintenance kits.  Copies of various instructional handouts to help students with individual learning needs and to aid all levels from basic skills through transfer.  Anticipate increase in supply needs due to adding BTC tutoring program, expanding embedded tutoring program, and supplying the STEM Center needs.  In addition, we have been purchasing our own paperclips, tape, pencils, binders, whiteboard pens, etc., and wish to include those within the supply budget.</t>
  </si>
  <si>
    <t>TutorTrac SW Maintenance (800); purhcase of the SurveyTrac module to facilitate SLO data collection (700); purchase of Tutorlingo videos for training purposes (1000)</t>
  </si>
  <si>
    <t>ELC PR #3, 13, and 14; for SLO data work, ELC PR #26 - 30; ELC PR #4, 17</t>
  </si>
  <si>
    <t>1.2, 1.3, 1.4, 2.3; 3.2, 3.3, 3.4</t>
  </si>
  <si>
    <t>Accurate data  tracking is essential in a Tutorial Center and we need to keep our new upgraded TutorTrac 4.0 running smoothly.</t>
  </si>
  <si>
    <t>Cost here is primarily for the paper to make copies in the Office of Instruction area.</t>
  </si>
  <si>
    <t>ELC PR #7; RC Tutorial PR #1 a &amp; c; WC PR #6</t>
  </si>
  <si>
    <t>Copies of forms used to enroll students and forms for tutors to track tutorial sessions for positive attendance regulations. We will try to seek printing through RC's printing dept. of glossy brochures to advertise the ELC and STEM Center.</t>
  </si>
  <si>
    <t>3 new laptops; I new multipurpose printer</t>
  </si>
  <si>
    <t>ELC PR #13, 14, 15</t>
  </si>
  <si>
    <t>5.6, 1.4, 2.3</t>
  </si>
  <si>
    <t>The desk computers and two of the printers in the ELC are old and in need of updating; in addition, the overflow room has only one computer so an extra laptop is needed.  We plan to ask for 3 laptops and 1 printer this cycle, and the same amount next budget cycle.</t>
  </si>
  <si>
    <t xml:space="preserve">Student Workers </t>
  </si>
  <si>
    <t xml:space="preserve">Library is significantly understaffed we rely on student workers to fulfill essential services. Due to the meticulous nature of our work we need to have skilled student workers or library material will be lost. Our students also run out of federal work study money towards the end of the semester when we get a surge of students needing library assistance we also use these funds to keep our federal works study students working through the end of the semester.  The requested increase is due to the increase in the need for student workers with the beginning of the MC Library Laptop Loan Program started in 15-16. We expect a significant increase in circulation and student use of the library </t>
  </si>
  <si>
    <t>Library Supplies</t>
  </si>
  <si>
    <t xml:space="preserve">Consumable Library supplies to maintain library and collection. Small cost increase from actuals due to need to support new Laptop Loan program but a reduction from last years request. </t>
  </si>
  <si>
    <t xml:space="preserve">Security Supplies </t>
  </si>
  <si>
    <t xml:space="preserve">RFID materials for library security of resources need annual supply </t>
  </si>
  <si>
    <t xml:space="preserve">Security System Maintenance </t>
  </si>
  <si>
    <t xml:space="preserve">Accreditation Standard IIB requires library security this would pay for the library book security system maintenance. </t>
  </si>
  <si>
    <t xml:space="preserve">Mileage </t>
  </si>
  <si>
    <t xml:space="preserve">Allows for librarians to visit other locations in the district to learn best practices </t>
  </si>
  <si>
    <t xml:space="preserve">mc will have FT librarian for first time and will be expected to go to OC on regular basis.  </t>
  </si>
  <si>
    <t xml:space="preserve">Mobile Charging Stations and Scanner </t>
  </si>
  <si>
    <t xml:space="preserve">Last year Madera adapted the RC best practice of the laptop loan program. We would like to also replicate the Quick Boost Pro purchases for standing mobile device chargers so students can charge their mobile devises in the library as for many this is their only computer. We would also like to purchase a scanning system to allow students to scan information and send it to their email rather than make a paper copy. This request would include 2 charging stations and 1 scanner. </t>
  </si>
  <si>
    <t xml:space="preserve">Elecronic Door for Library </t>
  </si>
  <si>
    <t>2.3, 5.2, 5.6</t>
  </si>
  <si>
    <t xml:space="preserve">Cost for a electronic door for the library. The current door is ADA compliant but is heavy and hard for our students, especially in wheelchairs, to open. This purchase would increase access to the library for students. Cost is approximate. Waiting for facilities  modification to work through system and get quote for how much it would cost. This issue was identified in the 2014 Library Program review </t>
  </si>
  <si>
    <t>Library Books</t>
  </si>
  <si>
    <t>3,7</t>
  </si>
  <si>
    <t xml:space="preserve">Standard IIB Accreditation Requirement that maintain and update our library collection. This will allow us to maintain the currency of our collection. The increase is due to the continual increase in the cost of periodicals. </t>
  </si>
  <si>
    <t>ASL Sign Interpreters</t>
  </si>
  <si>
    <t>Sign language interpreter provided by District DSPS and charged to campus.  Previously charged somewhere else.</t>
  </si>
  <si>
    <t>Classified workers</t>
  </si>
  <si>
    <r>
      <t>Addnl classified staff to help with set up of grounds and female custodian to staff restrooms (amount does not include benefits that totaled apprx $117.86) note, staff is brought from Clovis CCC and FCC,</t>
    </r>
    <r>
      <rPr>
        <b/>
        <sz val="10"/>
        <rFont val="Arial"/>
        <family val="2"/>
      </rPr>
      <t xml:space="preserve"> staff at MC is not paid for working commencement.  Previously charged somewhee else.</t>
    </r>
  </si>
  <si>
    <t>Cards for rehearsal, paper for flyers to advertise event</t>
  </si>
  <si>
    <t>Payment to RC bookstore for gowns for faculty/platform party, fflowers for president's dinner, Madera Trophy for student plaques, Madera Cleaners to press gowns for platform party, KSB Company for platform party stage decorations and additional $100 to upgrade decorations for reception and platform party stage -</t>
  </si>
  <si>
    <t>Equipment Rental</t>
  </si>
  <si>
    <t>Includes Walker Lewis chair rental apprx $1,800 for additional chairs this year per Dr. Caldwell for graduates, (she does not want us to use the blue chairs we have) and expo sound $1,128</t>
  </si>
  <si>
    <t>Refreshments for reception, dinner for platform party, increase amount to accommodate increase in students</t>
  </si>
  <si>
    <t>Proposed costs for having high school choral group perform, covers 
mileage costs for their bus rental, approx 150-200 for buss</t>
  </si>
  <si>
    <t>honorariums for Choral group, invocation, speaker. Payment for photographer for LVN to RN, RN and General Commencement programs (last year speaker was not elibigle to accept payment, so less money was spent.  We still need to budget $300 for speaker honorarium)</t>
  </si>
  <si>
    <t>Advertising</t>
  </si>
  <si>
    <t>Cost to have programs printed, last year paid $1,259.83.  Number of programs printed increase each year as student graduates increase.</t>
  </si>
  <si>
    <t>2.2, 5.2</t>
  </si>
  <si>
    <t xml:space="preserve">The Matriculation and Outreach Department main goal is to provide equitable services across all three college sites, Reedley College, Madera Center and Oakhurst Center.  Because of the program expansion there has been an increased amount of outreach/ in-reach requests.  Above the outreach/in-reach request the program continues to provide quality consistent Registration To Go services to our feeder partners, and campus tours.  The student Ambassador program plays a key role in providing Matriculation services and outreach events.  </t>
  </si>
  <si>
    <t xml:space="preserve">Office supplies paper, pens, notepades, etc. for the Matriculaiton and Outreach program to provide needed materas for Outreach representitves </t>
  </si>
  <si>
    <t xml:space="preserve">The Matriculaion and Outreach Program needs to purchase promotional iteams for the Outreach and Registration to Go events throughout the year. The Promotional items are used in marketing to the community and prospective students. </t>
  </si>
  <si>
    <t xml:space="preserve">The Matriculaiton and Outreach program will need to incrase its wireless internet access WiFi's.  The program has added a new Educational Advisor Position to provided additional services to the  High School Educational partners. The Outreach team needs internet access while out in the field to respond to emails, and communication with multiple campuses. </t>
  </si>
  <si>
    <t>Photocopier responibilites</t>
  </si>
  <si>
    <t xml:space="preserve">Fees for attending educational fairs and outreach events.  With the addition of the new Education Advisor these monies will be used for professioal development opportunites for outeach staff to increase knowledge and professional improvement. </t>
  </si>
  <si>
    <t xml:space="preserve">2.2 , </t>
  </si>
  <si>
    <t xml:space="preserve">The Matriculaitonn and Outreach Program is expanding services and adding an additional Education Advisor to help assits with service to our community schools. We need to increase the budget slightly to account for the additional milege used for tavel of the new postion and services. </t>
  </si>
  <si>
    <t xml:space="preserve">Table skirts and zip screens for one time purchase for Madera and Oakhurst Centers </t>
  </si>
  <si>
    <t xml:space="preserve">Presentation folders for outreach events </t>
  </si>
  <si>
    <t>Expand outeach to increase number of students served.</t>
  </si>
  <si>
    <t xml:space="preserve">The Matriculaton and Outreach Progam would like to purchase standing cabintes to secure their promotional and office items </t>
  </si>
  <si>
    <t>Student Activities office at the Madera Center only has one staff member and no support staff.  Student volunteers and student workers are needed to assist with the planning and execution of various student events throughout the year.</t>
  </si>
  <si>
    <t xml:space="preserve">General office supplies needed for office and for events.  Due an increase in events, more office supplies are needed throughout the year.  These supplies are used for marketing events and student engagement activities. </t>
  </si>
  <si>
    <t xml:space="preserve">Other supplies that are not covered under office supplies.  This usually consists of items purchased at Smart &amp; Final such as table covers, water and ice that is used at events for volunteers.  Other items purchased are paper supplies needed for various events on campus such cups for Inramural sport events.  </t>
  </si>
  <si>
    <t xml:space="preserve">Equipment rentals for special events throughout the year.  </t>
  </si>
  <si>
    <t>Royalties</t>
  </si>
  <si>
    <t>Standard yearly expense in order to play music at events.</t>
  </si>
  <si>
    <t>I would like to increase my contractual services to $1500.00 in order to have more talent come to the campus to engage students in regards to dance groups, musicians, poets and or other artists</t>
  </si>
  <si>
    <t xml:space="preserve">We do not have enough tables, chairs or canopies for larger events or for multiple events to be taking place on campus.  In order to start working on this I would like to purchase the following items for the next fiscal year:  1 pack of 22 tables that comes with a cart (Currently the list price at Costco is $1649.99 plus tax), 4- 10x10 canopies (Current list price at Costco is $299.00 each for a total of $1199.96 plus tax)  and 3 packs of 40  black folding chairs (Current price at Sams Club is $1992.00 plus tax)  All shipping is included. </t>
  </si>
  <si>
    <t>COLA</t>
  </si>
  <si>
    <t>Miscellaneouse</t>
  </si>
  <si>
    <t xml:space="preserve">Increase 10%. </t>
  </si>
  <si>
    <t>Student Help</t>
  </si>
  <si>
    <t>2.4, 5.2, 5.6</t>
  </si>
  <si>
    <t xml:space="preserve">19 hours a week for 50 weeks @ $10 per hour.  Student help is essential to adequately provide coverage for campus during normal operational hours and added events and activities.  CalWorks and FWS can not be relied upon to provide assistance.  </t>
  </si>
  <si>
    <t>Regular student help is required because FWS and CalWorks students have been proven to be unreliable.</t>
  </si>
  <si>
    <t>Custodial Supplies</t>
  </si>
  <si>
    <t>Daily operational supplies</t>
  </si>
  <si>
    <t>2, 4</t>
  </si>
  <si>
    <t>Supplies necessary to maintain a clean and healthy campus  - HEAD COUNT INCREASED 8%</t>
  </si>
  <si>
    <t>Other supplies as needed</t>
  </si>
  <si>
    <t>Purchase of supplies for campus to support the custodial department. GBS, Home Depot, Inrcease in student population by 8%</t>
  </si>
  <si>
    <t>Tires, Battries, Repair Equip</t>
  </si>
  <si>
    <t>To repair and maintain current custodial equipment like carts, vacuums, floor scrubbers etc. Increase student population</t>
  </si>
  <si>
    <t>Mat and Uniform Service</t>
  </si>
  <si>
    <t>Floor Mats, mops, towels, and uniforms to maintian a clean safe environment., Replace worn shirts for existing staff, increase mats/towels service  due to student population increase.  New cusotidan uniform needed also.</t>
  </si>
  <si>
    <t>Vacuum Cleaner</t>
  </si>
  <si>
    <t>2  4</t>
  </si>
  <si>
    <t>2 vacuum cleaners are need to replace old and poorly functing vacuum cleaner &amp; purchase addnl vacuum for new staff.</t>
  </si>
  <si>
    <t xml:space="preserve">Furniture </t>
  </si>
  <si>
    <t>For Equipment (desks, chairs, blinds, carpet, ect) for classrooms and offices as need, based on prioritization of needs assessment by the campus administration.</t>
  </si>
  <si>
    <t>1.2,2.2,2.3,3.1,3.4,4.1,5.1,5.5,6.1,6.26.4</t>
  </si>
  <si>
    <t>Office supplies for Director of Oakhurst Community College Center</t>
  </si>
  <si>
    <t>Conference on behalf of M.O.R.</t>
  </si>
  <si>
    <t>1.1,3.1,3.2,4.1,4.3</t>
  </si>
  <si>
    <t>At the request of MCCC VP and Dean of Instruction. CCCAOE etc.</t>
  </si>
  <si>
    <t>Director needs to attend</t>
  </si>
  <si>
    <t>Travel between campus sites and/or DO</t>
  </si>
  <si>
    <t>5.1,6.1</t>
  </si>
  <si>
    <t xml:space="preserve">District/College business and required attendance to meetings, training sessions at other SCCCD sites. </t>
  </si>
  <si>
    <t>Chamber of Commerces and Visitors Bureau membership dues</t>
  </si>
  <si>
    <t>4.3,6.3</t>
  </si>
  <si>
    <t>Crucial for continued community engagement and participation in North Fork($60), Bass Lake($100), Coursegold($120) and Oakhurst($200). Join all local chambers of commerce and visitors bureau($250).</t>
  </si>
  <si>
    <t>Sparklett's Water - open PO</t>
  </si>
  <si>
    <t>2.4,5.2</t>
  </si>
  <si>
    <t>Bottled water is required due to arsenic and uranium levels in Hillview Water Co. water supply.</t>
  </si>
  <si>
    <t>Postage costs allocated from District</t>
  </si>
  <si>
    <t>Postate costs allocated from District</t>
  </si>
  <si>
    <t>Miscellaneous and unanticipated expenses - requisitions reviewed by VP and MC budget manager.</t>
  </si>
  <si>
    <t>Sierra Star, Sierra News Online, MET Cinema, Mariposa Gazette</t>
  </si>
  <si>
    <t>1.3,2.2,6.4</t>
  </si>
  <si>
    <t>Print and online advertising for Fall 2016 and Spring 2017 semesters - Hospitality career pathway etc.</t>
  </si>
  <si>
    <t>Supplies for A&amp;R</t>
  </si>
  <si>
    <t>Supplies required by A&amp;R: pens, pencils, paperclips, notepads, general office supplies.</t>
  </si>
  <si>
    <t>Two 100-rolls of forever stamps. Oakhurst transacts most business through email, fax, phone and inter-district mail.</t>
  </si>
  <si>
    <t>News desktop computer for A&amp;R</t>
  </si>
  <si>
    <t>Current computer is a hand-me-down from MCCC and has crashed on occasion. One time purchase.</t>
  </si>
  <si>
    <t>BIO 2, 5, 10 and 20</t>
  </si>
  <si>
    <t>IV.B.2</t>
  </si>
  <si>
    <t>1.2,5.2</t>
  </si>
  <si>
    <t>Anicipated annual cost to run BIO program in Oakhurst as substantiated in program review. Critical to function of the program</t>
  </si>
  <si>
    <t>1.1,1.2,1.3,2.4,4.3,5.2</t>
  </si>
  <si>
    <t>Both the Chemistry and Biology programs in Oakhurst operate without instructional techs. Student employees provide much needed assistance to faculty along with additional lab experience to the qualified student.</t>
  </si>
  <si>
    <t>1.2</t>
  </si>
  <si>
    <t>The Chemistry lab requires re-order of chemicals and lab items on an annual basis. These are critical to the function of the program.</t>
  </si>
  <si>
    <t>Occassional repair of equipment (balances, hot plates, etc.)</t>
  </si>
  <si>
    <t>Shipping to sedn out equipment for repair.</t>
  </si>
  <si>
    <t>Replacement of worn out lab equipment at the end of its useful life.</t>
  </si>
  <si>
    <t>Install DI water system at Oakhurst Center</t>
  </si>
  <si>
    <t>8, 9</t>
  </si>
  <si>
    <t>1.1, 1.2, 2.4, 3.1, 3.3, 4.1,4.2, 5.2, 5.6</t>
  </si>
  <si>
    <t xml:space="preserve">In order to increase the breadth of classes, new equipment will need to be purchased.  We would like to expand the chemistry curriculum taught at Oakhurst Center.  A DI water system is necesarry for the completion of laboratory experiments performed within the advanced chemistry courses (such as 1A).  </t>
  </si>
  <si>
    <t>Install fume hoods at Oakhurst Center</t>
  </si>
  <si>
    <t xml:space="preserve">In order to increase the breadth of classes, new equipment will need to be purchased.  We would like to expand the chemistry curriculum taught at Oakhurst Center  Fume hoods are necesarry for the completion of laboratory experiments performed within the advanced chemistry courses (such as 1A).  </t>
  </si>
  <si>
    <t>New equip. purchase for PE class</t>
  </si>
  <si>
    <t>Purchase equip. to offer new PE class. Oakhurst currently offers only two(2) PE classes which may not be repeated. Potential equip. may support yoga, softball, badmiton, or other identified class.</t>
  </si>
  <si>
    <t>addl activity classes need to be offered</t>
  </si>
  <si>
    <t>Student Success Center supplies</t>
  </si>
  <si>
    <t>1.1,1.3,1.4,5.2</t>
  </si>
  <si>
    <t>Anticipated supplies for new Student Success Center in room OC-8 Fall 2016</t>
  </si>
  <si>
    <t>Initial year of operation should be $500</t>
  </si>
  <si>
    <t>Counseling office supplies</t>
  </si>
  <si>
    <t>1.1,1.3,1.4,2.2</t>
  </si>
  <si>
    <t>Counseling and student services are being planned for at least two days a week in 2016-2017 instead of the current one day a week.</t>
  </si>
  <si>
    <t>Goal is to get counselor coverage 3 days a week</t>
  </si>
  <si>
    <t>Royalities</t>
  </si>
  <si>
    <t>Royalty charges from DO</t>
  </si>
  <si>
    <t>Community engagement</t>
  </si>
  <si>
    <t>1.3,6.4</t>
  </si>
  <si>
    <t>Booth space at annual Oakhurst Fall Festival. Attendance 5000+.  Oakhurst Community College Center has particpated in 2014 and 2015.</t>
  </si>
  <si>
    <t>1.36.4</t>
  </si>
  <si>
    <t>Brochures, flyers and other collateral to promote and increase awareness at community events, local schools, and other local opportunities.</t>
  </si>
  <si>
    <t>Sierra Telephone</t>
  </si>
  <si>
    <t>1.2,2.2,2.3,4.2,5.6</t>
  </si>
  <si>
    <t>Funds the bandwidth required for distance learning, wireless network for classes, computer lab access, and general connectivity to SCCCD for staff, faculty and students.</t>
  </si>
  <si>
    <t>custodial supplies</t>
  </si>
  <si>
    <t>5.6</t>
  </si>
  <si>
    <t>Custodial supplies: floor wax, bathroom supplies, cleaning supplies etc.</t>
  </si>
  <si>
    <t>True Value</t>
  </si>
  <si>
    <t>Open PO with True Value. Because Oakhurst is remote, we sometimes need need an emergency item to help resolve an immediate need.</t>
  </si>
  <si>
    <t>2.4,5.6</t>
  </si>
  <si>
    <t>Door mats and mop service for Oakhurst classrooms. This is a very important service with all the rain and snow that Oakhurst receives during Fall, Winter, and Spring months. Safety concern</t>
  </si>
  <si>
    <t>student worker</t>
  </si>
  <si>
    <t xml:space="preserve">Student hours would work with and support the one(1) PT employee that maintains our buildings, grounds and provides janitorial service </t>
  </si>
  <si>
    <t>Two student employees</t>
  </si>
  <si>
    <t>2, 5</t>
  </si>
  <si>
    <t>1.1, 1.2, 2.4, 3.1, 3.3, 4.1, 4.2, 5.2, 5.6</t>
  </si>
  <si>
    <t>To achieve teaching effectiveness we need two student employees  to help in all areas from biohazard clean up to laboratory preparation. Requesting two 10 hour a week employees</t>
  </si>
  <si>
    <t>Dissection specimens, microbiological media, chemicals &amp; general lab supplies and cleaning products.</t>
  </si>
  <si>
    <t>Supplies and specimens for biology are needed to adequately run the labs. Student success is directly related to hands on in the lab. Dissection supplies are necessary to meet SLO's in biology labs. The use of microbiology supplies that are expendable are required to adequately perform labs. Microbiology supplies are very costly and we have seen the cost increase each year dramatically. For the current year, the biology department has 41 lab sections scheduled,. This fall we have over 580 students in biology. We expect to have the same amount in the spring. We have plans for add more sections in the 2016-2017 school year.  Note: the 2014-15 expenditures were understated by $7,802</t>
  </si>
  <si>
    <t>DI Water cartridges for Autoclave</t>
  </si>
  <si>
    <t>Autoclave has a DI water system that needs replaced cartridges</t>
  </si>
  <si>
    <t>Autoclave service contract</t>
  </si>
  <si>
    <t>All items in microbiology require sterilization by autoclave, and all waste must be autoclaved. Service contract ensures autoclave is running at all times. Contract has increased in price by approximately 4% per year</t>
  </si>
  <si>
    <t>Refrigerated swinging bucket  centrifuge</t>
  </si>
  <si>
    <t xml:space="preserve">A refrigerated swinging bucket centrifuge will allow for more complex labs to be performed and for students to complete research based learning in Bio 11A. </t>
  </si>
  <si>
    <t>3 Teaching microscope with wireless transmitter cameras</t>
  </si>
  <si>
    <t>Our teaching microscopes no longer function properly. Sometimes they work and sometimes we can not get them to display on the projector. New teaching microscopes are needed. Teaching microscopes are used in every classroom. The ones we are looking at have a wireless function that will allow students to download the image through an app on their smart phone. This will allow the students to save the image for later review at home and to aid the visually impaired students by allowing them to zoom into the image. This will meet the American with Disabilities Act and the Section 504 of the Rehabilitation Act for students with visual impairment</t>
  </si>
  <si>
    <t>Full classroom set of microscopes</t>
  </si>
  <si>
    <t>With the addition of biology classes this academic year, we have biology lab classes meeting in rooms without microscopes available. To serve the students in these labs we need a full set of student microscopes.</t>
  </si>
  <si>
    <t>6 Laptop computers</t>
  </si>
  <si>
    <t>Our computers for the physiology labs are very old and almost obsolete. We have labs in physiology that use transducers and various sensors to teach basic physiology concepts. We purchased new oxygen sensors which require a free upgrade in the software. Our current computers do not meet the minimum requirements. We need 6 new laptops to allow the use of the new oxygen sensors and continued use of the existing sensors and transducers.</t>
  </si>
  <si>
    <t>Specimens, specimen slides, and models for new  Bio11B class</t>
  </si>
  <si>
    <t>Bio 11B requires a variety of specimens, slides and models that are required for the curriculum, most of which are unique to this course.</t>
  </si>
  <si>
    <t>Replacement spectrophotometers</t>
  </si>
  <si>
    <t>We have broken spectrophotometers and need to replace.</t>
  </si>
  <si>
    <t>Double door media refrigerator</t>
  </si>
  <si>
    <t>Our media refrigerator is not holding the correct temperature and leaks water. Repair would be more expensive than replacing. We will need to replace soon.</t>
  </si>
  <si>
    <t>EKG and stand</t>
  </si>
  <si>
    <t>A EKG would allow bio 22 students to get real world experience and enhance the learning experience.</t>
  </si>
  <si>
    <t>Anatomy Models</t>
  </si>
  <si>
    <t>Our anatomy models are in various states of disrepair. Most are over 15 years old. Need to replace these models.</t>
  </si>
  <si>
    <t>19 hr./week student lab tech.</t>
  </si>
  <si>
    <t>1.1, 1.3, 2.4, 4.3</t>
  </si>
  <si>
    <t>The students can gain lab experience not given during their coursework, outlined in our program review (specifically PR #2)</t>
  </si>
  <si>
    <t>consumable chemicals and safety equipment</t>
  </si>
  <si>
    <t>Multiple lab classes that range from introductory chemistry to advanced chemistry are offerd by the department. The labs require a variety of chemicals and supplies. Chemicals are also becoming more expensive as they have increased around 10% annually and require hazard material shipping which adds to the cost.  Organic chemistry courses have been added to the chemistry curriculum offered at Madera Center.  The organic chemistry courses require the purchase of different chemicals and safety/hazard materials from the ones that are currently used in the general chemistry courses.</t>
  </si>
  <si>
    <t>toner, tape, sharpies, staples, folders</t>
  </si>
  <si>
    <t>Laser printers in lab, supplies to write on and label test tubes, beakers, flasks, ect.  The chemistry department will need increased funds for office supplies, as we now have two full-time faculty.  New courses have been added (e.g. organic chemistry) which will require additional office supplies.</t>
  </si>
  <si>
    <t>subscription to J. Chem. Ed, &amp; E. S. &amp; T.</t>
  </si>
  <si>
    <t>On-line journals provide cutting edge education research to instructors and topics for students research papers and independent research projects.  J Chem. Ed. ($95), ES&amp;T ($115)</t>
  </si>
  <si>
    <t xml:space="preserve">lab equipment repair and maint. </t>
  </si>
  <si>
    <t>The chemistry equipment (balances, hot plates, pH electrodes, etc...) occasionally break and need to be repaired or replaced.  We have also had some equipment recently come off of warranty (lab dishwasher for chemistry) that may need future repairs.</t>
  </si>
  <si>
    <t>D.I. water system for building</t>
  </si>
  <si>
    <t xml:space="preserve">Maintenance and service to the DI water system for the entire building AV-1. </t>
  </si>
  <si>
    <t>ACS or Pittcon or ED</t>
  </si>
  <si>
    <t>ACS meeting, Pitcon, or Educational conferences in CA</t>
  </si>
  <si>
    <t>Very important for instructional techs to attend and build relationships with suppliers</t>
  </si>
  <si>
    <t>meet in CA</t>
  </si>
  <si>
    <t>to ship equip. for repair</t>
  </si>
  <si>
    <t>To send pieces of equipment out for repair</t>
  </si>
  <si>
    <t>Organic glassware kits 4 @ $500</t>
  </si>
  <si>
    <t xml:space="preserve">Students occassionally drop and break glassware.  These funds would allo us to purchase replacemtn glassware for organic chemistry courses.  </t>
  </si>
  <si>
    <t>various lab equipment for current classes, hot plates, pH meters, spect. 20's, balances, ect.</t>
  </si>
  <si>
    <t xml:space="preserve">The chemistry equipment (balances, hot plates, pH electrodes, etc...) can be purchased to lower group size in labs.  </t>
  </si>
  <si>
    <t>Misc. Equipment</t>
  </si>
  <si>
    <t>May need additional equipment - offering new courses</t>
  </si>
  <si>
    <t>Continue to build CD advisory board</t>
  </si>
  <si>
    <t>4.1</t>
  </si>
  <si>
    <t xml:space="preserve">Requirement of the CTE programs. We are goiing to be holding two per year starting next year.  Last year we only held one. </t>
  </si>
  <si>
    <t>a</t>
  </si>
  <si>
    <t>CDC Student Staff</t>
  </si>
  <si>
    <t xml:space="preserve">An on-going goal is to eliminate the need for student staff by hiring permanent  a ECEA  in the classroom at the MCCC-CDC. Until this occurs, we must utilize student staff to fill in the gaps to meet licensing requirements. </t>
  </si>
  <si>
    <t>1.2, 1.3, 2.4, 3.1, 4.1, 4.2, 4.3</t>
  </si>
  <si>
    <t>As per Community Care licensing the Child Development Center must maintain mandated ratios of adult/child. We utilize student workers to meet these requirements. All student workers meet the state qualifications to be teachers in our classroom. According to NAEYC Accrediation standards, children benefit most when their teachers have high levels of education and specialized early childhood professional preparation. Teachers who have knowledge and skills in early childhood development and early education are  more likely to engage in warm, positive interactions with children offer richer language experinces and create higher quality learning enviornments. As a model program for future early childhood professionals, Madera Community College Center Child Development Center should be promoting and modeling the highest of appropriate practice as all times. This includes demonstrating proper child.adult rations as well as developing positive ongoing relationships with children, families and students. Increase in requested amount is to account for increase in state minimum wages.</t>
  </si>
  <si>
    <t>Plans for EDC A positions.  If approved, we'll be able to reduce the need for student staff</t>
  </si>
  <si>
    <t>Request 1 part time student</t>
  </si>
  <si>
    <t>Program Instructional Supplies</t>
  </si>
  <si>
    <t>To maintain accrediation equipment and materials required each year.</t>
  </si>
  <si>
    <t>As a model program and teaching lab for Child Development students, the  Child Development Dept. must remain up  to date with research, materials, equipment, videos, DVDs and demonstration materials for the lab school. Materials  include math manipulatives, health &amp; safety materials, infant/toddler curriculum materials, sensory intergration equipment, language and literacy materials diversity &amp; anti-baised curriculum materials, musci/movement materials and equipment to enhance student learning outcomes, These materials are also required to maintain licensing and NAEYC accrediation requirements. Requested in unit code 262035 last year</t>
  </si>
  <si>
    <t>Support Operational Needs &amp; Licesing Requirements</t>
  </si>
  <si>
    <t>As REQUIRED by licensing &amp; NAEYC as stated in PR goals. Required to maintain licensing regualtions &amp; NAEYC accrediation.</t>
  </si>
  <si>
    <t>1.2, 2.3, 2.4</t>
  </si>
  <si>
    <t>The CDC is REQUIRED to provide 2 healthy snacks per day to each child. With 12-15 children enrolled  at the MCCC-CDC snack is purchased from POs from Smart &amp; Final and SaveMart. As a licensed program the CDC is mandated to provide snack and maintain sanitary conditions for food prep. Snack items included but not limited to: milk, cheese, fresh fruit &amp; vegetables,  peanut butter, crackers, bread etc. Sanitary materials may include: wipes, bleach, spray bottles, papergoods, laundry soap, dish soap and kitchen supplies.</t>
  </si>
  <si>
    <t>Support Operational Needs</t>
  </si>
  <si>
    <t>N/A</t>
  </si>
  <si>
    <t>For printers and office supplies in the Child Development Center &amp; office. This includes 3 printers, 3 computers and office materials for the lab school for day-to- day operations.</t>
  </si>
  <si>
    <t>Support Operational needs</t>
  </si>
  <si>
    <t>Maintain ADA approved playgrounds</t>
  </si>
  <si>
    <t>Each year the bark &amp; sand at the lab school needs to be inspected and materials purchased to maintain safety standards. They play structure requires an annual inspection by a certified playground inspector and repairs are based on his/her findings.</t>
  </si>
  <si>
    <t>Support  for professional development of Lab teachers</t>
  </si>
  <si>
    <t>Continuing professional training and educations for faculty/staff</t>
  </si>
  <si>
    <t>As lab teachers of a licensed &amp;  NAEYC Accrediated program teachers are required to attend professionl development activities at least once a year. These activities vary in form from large conferences to small workshops and also vary in location. Requested in unit code 262035 in 2015-16</t>
  </si>
  <si>
    <t>Licensing &amp; Accrediation Fees</t>
  </si>
  <si>
    <t>Maintain  NAEYC Accreditation &amp; Licsening Regulations &amp; Manidates.</t>
  </si>
  <si>
    <t xml:space="preserve">The lab school is licensed with Community Care/Dept. of Social Services and has an annual fee of approx. $400. As an NAEYC accreditated program  we must complete an annual report of approx. $600. </t>
  </si>
  <si>
    <t>Program &amp; Classroom Equipment</t>
  </si>
  <si>
    <t xml:space="preserve">New and updated material for lab school and instructional classes </t>
  </si>
  <si>
    <t>4.1, 4.3,4.4</t>
  </si>
  <si>
    <t>Provide and maintain update equipment and materials as required by licesningregulations &amp; NAEYC accrediaition standards.</t>
  </si>
  <si>
    <t>New Infant/Toddler Portable Building</t>
  </si>
  <si>
    <t>Exapansion of lab school to include infant/toddler program.</t>
  </si>
  <si>
    <t>1.2, 1.3, 2.3, 3.1, 3.2, 3.4, 4.1, 4.2, 4.3, 4.4</t>
  </si>
  <si>
    <t xml:space="preserve">By having the addition of a Infant/Toddler program the exisiting preschool program will be able to increase enrollment, additional mentor and mentee sites that are a great need in the Madera area. As a department we would be able to offer CD 17A more consistantly as well as provide a lab placements on campus for students. </t>
  </si>
  <si>
    <t>This position was not in place during the PR period of 2009.</t>
  </si>
  <si>
    <t>Coordinator is over-seeing both Madera &amp; Reedley Child Development Lab Schools and travels between both campuses once a week and as needed.</t>
  </si>
  <si>
    <t xml:space="preserve">  </t>
  </si>
  <si>
    <t>Nursing NCLEX Software</t>
  </si>
  <si>
    <t>No PR goals</t>
  </si>
  <si>
    <t>1.4</t>
  </si>
  <si>
    <t xml:space="preserve">"NCLEX-4000" Software for questions students can practice in preparation for NCLEX examination. Site licenses $50 X 12 = </t>
  </si>
  <si>
    <t>HESI testing and support material</t>
  </si>
  <si>
    <t>HESI Mobility testing, Adaptive Quizzing, Clinical Skills Videos = $650 X 12 =7800</t>
  </si>
  <si>
    <t>Sim Baby Repair and Maint.</t>
  </si>
  <si>
    <t>x1.4</t>
  </si>
  <si>
    <t>Sim-Baby requires servicing and maintenance</t>
  </si>
  <si>
    <t>BRN Director's meeting  / Confer. in Fall and Spring</t>
  </si>
  <si>
    <t xml:space="preserve">No PR goals  </t>
  </si>
  <si>
    <t>x4.1, 3.5</t>
  </si>
  <si>
    <t>BRN requires Nursing Director and Assistant to attend BRN meeting (Fall). Nursing Director/ Assistant conference in the Spring (CO-ADN)</t>
  </si>
  <si>
    <t>Requires both Director and Assistant Director to attend conferences Recommend the budget be set at 7,000</t>
  </si>
  <si>
    <t>Travel to mandatory confr.</t>
  </si>
  <si>
    <t>x4.1</t>
  </si>
  <si>
    <t>Increase due to having three full-time RN instructors.</t>
  </si>
  <si>
    <t>Insurance</t>
  </si>
  <si>
    <t>Nursing Malpractice Insurance</t>
  </si>
  <si>
    <t xml:space="preserve">LVN/ RN student Professional liability / malpractice insurance for students attending off-site clinical (hospital) rotations. </t>
  </si>
  <si>
    <t>New Sim-Man Essential</t>
  </si>
  <si>
    <t>x1.4.</t>
  </si>
  <si>
    <t xml:space="preserve">Current Sim-Man classic purchased in 2009, will not be serviceable after Spring 2016. New Sim-Man "Essential" will replace. This will include Computer and Monitor, 1 day teaching session, discounted maintenance package </t>
  </si>
  <si>
    <t>Essential for operation of program</t>
  </si>
  <si>
    <t>Misc Other</t>
  </si>
  <si>
    <t>Updated resource materials</t>
  </si>
  <si>
    <t>NCLEX books, updated textbooks in skills lab</t>
  </si>
  <si>
    <t>Nursing supplies</t>
  </si>
  <si>
    <t xml:space="preserve">No P.R  goals at this time   </t>
  </si>
  <si>
    <t>Maintaining the instruction of the nuring program</t>
  </si>
  <si>
    <t>Instr Software</t>
  </si>
  <si>
    <t>Nursing software</t>
  </si>
  <si>
    <t>Software- Sim Operating System</t>
  </si>
  <si>
    <t>Required to maintain BRN requirements</t>
  </si>
  <si>
    <t>Nursing Advisory</t>
  </si>
  <si>
    <t>Hosting meetings</t>
  </si>
  <si>
    <t>Registered for nursing program</t>
  </si>
  <si>
    <t xml:space="preserve">required liability malpractice insurance for college.   </t>
  </si>
  <si>
    <t>Perkins-equipment enhancements</t>
  </si>
  <si>
    <t>Maintaining the instructional nursing program skill lab equipment</t>
  </si>
  <si>
    <t>Exercise equipment repair and parts replacements</t>
  </si>
  <si>
    <t>Equipment is aging and parts will need to be replaced</t>
  </si>
  <si>
    <t>ergonomic chairs</t>
  </si>
  <si>
    <t>-</t>
  </si>
  <si>
    <t>3.2, 5.6</t>
  </si>
  <si>
    <t xml:space="preserve">Old chairs purchased in 2004.  No longer adjust to accommodate to our students height. Our students are in
the classroom approximately 6 hours in a row.  Need comfortable supportive chairs.
Typing speed is dependent on proper chairs and equipment. </t>
  </si>
  <si>
    <t>Evaluated by furnigture replacement process</t>
  </si>
  <si>
    <t>flatbed scanner 96510</t>
  </si>
  <si>
    <t>OT 48 and OT 41 - scanning added to objectives of the course.</t>
  </si>
  <si>
    <t>Need on-going student tutoring for IS</t>
  </si>
  <si>
    <t>2-2.4, 3.1 -3.4,  5-5.6, 6.1 - 6.4</t>
  </si>
  <si>
    <t>Tutors help students to comprehend course concepts and support their academic needs.</t>
  </si>
  <si>
    <t>Not needed.  Students should be using ELC</t>
  </si>
  <si>
    <t>Instructional supplies needed.</t>
  </si>
  <si>
    <t>Intrsuctional supplies are needed to assist the instructor within the classroom.</t>
  </si>
  <si>
    <t>Supplies are provided throught the Office of Instruction</t>
  </si>
  <si>
    <t xml:space="preserve">Need software updates </t>
  </si>
  <si>
    <t>Software always evolves with new features and tools. These are needed wthin the classroom to enhance instruction.</t>
  </si>
  <si>
    <t>Standard office supplies needed.</t>
  </si>
  <si>
    <t>Need standard supplies for the classroom (e.g. - printer supples, like toner, developer, etc.)</t>
  </si>
  <si>
    <t>Equipment will break. Need funds for standard [on-going] repairs</t>
  </si>
  <si>
    <t>Equipment Repairs - Gary S.</t>
  </si>
  <si>
    <t>2-2.4, 3.1 -3.4,  5-5.6, 6.1 - 6.5</t>
  </si>
  <si>
    <t>As technology changes new equipment will be needed.</t>
  </si>
  <si>
    <t>Crime scene kits</t>
  </si>
  <si>
    <t>1.1,3.3,3.4</t>
  </si>
  <si>
    <t>To enhance student learning.</t>
  </si>
  <si>
    <t>Student Field Trips 2 x per year</t>
  </si>
  <si>
    <t>Bus cost for field trips (2x) to Valley State Prison</t>
  </si>
  <si>
    <t>Students have opportunities for field trips and internships at Valley State Prison.  These trips and internships are very important for their success.</t>
  </si>
  <si>
    <t>Faculty travel for COTR</t>
  </si>
  <si>
    <t>Mileage reimbursement for instructor</t>
  </si>
  <si>
    <t>One student each semester in CAM building</t>
  </si>
  <si>
    <t>1.2, 2.3, 5.2</t>
  </si>
  <si>
    <t>this satisfies MFGT 19V requirement for one student per semester, and helps instructors in the shop. 60 hrs x $10/hr x 2 semesters</t>
  </si>
  <si>
    <t>Tutors for manufacturing students</t>
  </si>
  <si>
    <t>3 hr/wk x 17 wk x $10/hr x 2 semesters</t>
  </si>
  <si>
    <t>Program instructional supplies for classes</t>
  </si>
  <si>
    <t>1.1, 1.2, 2.4, 3.1, 4.1, 4.3</t>
  </si>
  <si>
    <t>Maintain the programs</t>
  </si>
  <si>
    <t>Program office supplies</t>
  </si>
  <si>
    <t>Supplies and materials need to support the Center for Advanced Manufacturing operation</t>
  </si>
  <si>
    <t>Supplies and materials need to support the Center for Advanced Manufacturing operation.  Items used for  IT205 training handouts, mock interview materials, ear plugs, face shields, and other items for students.</t>
  </si>
  <si>
    <t>Minor equipment repairs</t>
  </si>
  <si>
    <t>milling machines, lathes, surface grinder, CNC's all need minor repairs every year after students use them</t>
  </si>
  <si>
    <t>Updated computer for the CAM classroom.</t>
  </si>
  <si>
    <t>While the computer has been updated with Windows 7, it has been in use for nearly 5 years without an upgrade.</t>
  </si>
  <si>
    <t>Purchase site license Solid Works software as recommended in program review. Automation Studio &amp; MACMMS renewal</t>
  </si>
  <si>
    <t xml:space="preserve">Solid Works is the most common CAD software used in the manufacturing environment. Students use it to create drawings of parts which are then machined on conventional or CNC machine tools, and 3D printing machines, the same process used in local industry. </t>
  </si>
  <si>
    <t>Haas CNC machine training</t>
  </si>
  <si>
    <t xml:space="preserve">CNC Mill and Turning Level I for Teachers x2 + travel; </t>
  </si>
  <si>
    <t>travel expenses</t>
  </si>
  <si>
    <t>travel to DeAnza College + frequent visits to Madera industry</t>
  </si>
  <si>
    <t>The manufacturing staff will host advisory committee meetings 2 times per year.</t>
  </si>
  <si>
    <t>Advisory Committee meetings once every semester. Food is generally provided.</t>
  </si>
  <si>
    <t>AWS Membership renewal</t>
  </si>
  <si>
    <t>This budget number may increase if Madera Center becomes a NIMS certified-facility as well as an AWS certified-facility.</t>
  </si>
  <si>
    <t>AWS certification testing</t>
  </si>
  <si>
    <t>32 students x $150/test x 2 tests/student; welding performed on-site; tested off-site  Previously funded with grant funding</t>
  </si>
  <si>
    <t>machine shop tooling</t>
  </si>
  <si>
    <t>machine shop tooling includes special tooling for CNC machines that will be "first purchases" to support each machine. These initial purchases are required to make these machines usable for class instruction</t>
  </si>
  <si>
    <t>Kent mill &amp; lathe</t>
  </si>
  <si>
    <t>These will be the last conventional machines needed to support full machine shop courses</t>
  </si>
  <si>
    <t>ESL Conference</t>
  </si>
  <si>
    <t>Participate statewide and regional ESL policy discussions</t>
  </si>
  <si>
    <t>Literature and Art Review</t>
  </si>
  <si>
    <t>Bring back a Literature and Art review book featuring student work</t>
  </si>
  <si>
    <t>Agree.  Important for our students</t>
  </si>
  <si>
    <t>PR doc. 5e</t>
  </si>
  <si>
    <t>3.1</t>
  </si>
  <si>
    <t>$500 for annual instructional supplies in studio art classes (drawing, painting, design). Demonstration supplies are used up each year and need replacement. Total dollars split between 3 instructors.$2000  per year is needed to buy paper and ink for computer art courses. Printing digital art works is part of the curriculum in courses: Art37A/B, Art 30A/B, Art 38.</t>
  </si>
  <si>
    <t>Update Corel Painter Software Lic</t>
  </si>
  <si>
    <t>PR doc. 5f</t>
  </si>
  <si>
    <t>3.1, 6.1</t>
  </si>
  <si>
    <t>Update three year old software, Corel Painter, to new version. Taught in Art 38.</t>
  </si>
  <si>
    <t>Tune piano</t>
  </si>
  <si>
    <t>Program instructional supplies</t>
  </si>
  <si>
    <t>2.3,5.2</t>
  </si>
  <si>
    <t>Support- Supplies and materials</t>
  </si>
  <si>
    <t>Increased renrollment requires more supplies</t>
  </si>
  <si>
    <t>Ray Morgan</t>
  </si>
  <si>
    <t>Adjunct Mileage Stipend</t>
  </si>
  <si>
    <t>2.3,3.3,5.2</t>
  </si>
  <si>
    <t>Music, Campus Events</t>
  </si>
  <si>
    <t>General music, campus events</t>
  </si>
  <si>
    <t xml:space="preserve">Have increased number of classes will need more supplies to be able to support.  Supplies are not budgeted in other separate instructional areas.  </t>
  </si>
  <si>
    <t>According to justification amount should be increased</t>
  </si>
  <si>
    <t>Supplies and materials need to support the Office of Instruction</t>
  </si>
  <si>
    <t>Supplies and materials needed to support the Office fo Instruction</t>
  </si>
  <si>
    <t>Conferences i.e CCCAOE, CTE related, RN and LVN Directors Conference Meetings</t>
  </si>
  <si>
    <t>Keeping updated on latest CTE development</t>
  </si>
  <si>
    <t>Conferences &amp; office campus meetings</t>
  </si>
  <si>
    <t>Outreach, Conference meetings</t>
  </si>
  <si>
    <t>Publish Materials/campus</t>
  </si>
  <si>
    <t>Support campus promotion</t>
  </si>
  <si>
    <t>Instructional Support-Dean</t>
  </si>
  <si>
    <t>Bad Debt</t>
  </si>
  <si>
    <t>folders, card stock, color printing</t>
  </si>
  <si>
    <t>Various #s: All areas of instruction address their needs for program promotion and promotion to Advisory Committees</t>
  </si>
  <si>
    <t>1.3, 4.1</t>
  </si>
  <si>
    <t>All program brochures/handouts need to be updated, if possible. These are used for outreach to the community including our Business Advisory Committees.</t>
  </si>
  <si>
    <t>CTE Institute (State Academic Senate) or other applicable CTE Conference</t>
  </si>
  <si>
    <t>Again, Department Chairs do not have Goals in Program Review.</t>
  </si>
  <si>
    <t>5.1, 5.2</t>
  </si>
  <si>
    <t>5.1 Employ internal and external scanning and report processes that support strategic planning and assessment to identify and address emerging trends and issues.
5.2 Supportive systems of learning, assessment and program improvement are used to increase the College’s effectiveness and ensure the integrity of programs and services.”
Since most of the Business Department is considered CTE, attending CTE conferences is in the best interest of our students for the reasons listed in these two Strategic Plan points.</t>
  </si>
  <si>
    <t>Support. Perkins.JD</t>
  </si>
  <si>
    <t>1, 5</t>
  </si>
  <si>
    <t>1.1 - 1.4, 2.1, - 2.3</t>
  </si>
  <si>
    <t>Needed to help set up labs, and breakdown displays.  Used for resumes and experience</t>
  </si>
  <si>
    <t>Student labor needed for IS pathway</t>
  </si>
  <si>
    <t>1, 9</t>
  </si>
  <si>
    <t>6.1, 6.2, 6.3</t>
  </si>
  <si>
    <t>OK</t>
  </si>
  <si>
    <t>Needed to teach virtualization, and multiple Operating Systems</t>
  </si>
  <si>
    <t>Needed to replace classroom consumables</t>
  </si>
  <si>
    <t>Training for IT instructors ro in order to teach the next generation of software, servers, networking, and computing changes</t>
  </si>
  <si>
    <t>3.1 -3.4, 6.1 - 6.3</t>
  </si>
  <si>
    <t>This is an important element to keep our ability to teach uptodate appication software, and networking. Technology changes significantly lesson plans, and instruction.  For instance Smart phones, online shopping, virtualization did not exist when I first started teaching at Reedley.  IT is not like math or english, IT advances quickly, and it is costly to learn new stuff.  Last Training cost one person 4700</t>
  </si>
  <si>
    <t>No conference identified but P D is needed?</t>
  </si>
  <si>
    <t>Identify what conferences. Perkins.JD</t>
  </si>
  <si>
    <t>Needs justification.JD</t>
  </si>
  <si>
    <t>1, 10</t>
  </si>
  <si>
    <t>appropiate equipment</t>
  </si>
  <si>
    <t>3.1, 3.3, 4.2</t>
  </si>
  <si>
    <t>Needed for IT support tech library replacements and main library replacements.</t>
  </si>
  <si>
    <t>E-Center becoming much more active.</t>
  </si>
  <si>
    <t>Contacted Eric again about priorities. No response.</t>
  </si>
  <si>
    <t>3.3, 4.1</t>
  </si>
  <si>
    <t>$1000 for each of three instructors</t>
  </si>
  <si>
    <t>No conference identified?</t>
  </si>
  <si>
    <t>Support. Perkins? JD</t>
  </si>
  <si>
    <t>e</t>
  </si>
  <si>
    <t xml:space="preserve">1.3, 4.1 </t>
  </si>
  <si>
    <t xml:space="preserve">Spring Business Conference is becoming more popular. </t>
  </si>
  <si>
    <t xml:space="preserve">2.2, 4.1 </t>
  </si>
  <si>
    <t>We would like to see upgrades in the classrooms, including painting, new chairs, cameras.</t>
  </si>
  <si>
    <t>Full Support. A major issue across the RC campus. BUS wing, SOC 31, and Forum 1 furniture and paint are in deplorable condition, unworthy of our college. JD</t>
  </si>
  <si>
    <t>other supplies</t>
  </si>
  <si>
    <t xml:space="preserve">4.1, 4.2 </t>
  </si>
  <si>
    <t>Form Labs 3D Printer and Resin</t>
  </si>
  <si>
    <t xml:space="preserve">4.1, 4.2, </t>
  </si>
  <si>
    <t>More students are requesting prototyping functionality in the E-Center. The Form Labs 3d printer is the most precise and easy to use desktop 3D printer on the market. It offers functionality we have not been able to offer before. We would like engineering students who take entrepreneurship classes to be able to have a physical prototype once they have completed their digital designs.</t>
  </si>
  <si>
    <t>New technology, excellent for hands-on learning. Full Support. JD</t>
  </si>
  <si>
    <t>Recording Equipment for Classrooms</t>
  </si>
  <si>
    <t xml:space="preserve">4.1 </t>
  </si>
  <si>
    <t>We would like to record our lectures to post on Blackboard. This will improve our online classes when we have both face-to-face and online sections of the same class. Additionally, this will improve our face-to-face classes because students can download actual lectures if they miss or would like to review a topic.</t>
  </si>
  <si>
    <t>No funding needed. JD</t>
  </si>
  <si>
    <t xml:space="preserve">We have contracted with Camtasia and Canvas has this feature built in. JD </t>
  </si>
  <si>
    <t>Vending Machine for E-Center</t>
  </si>
  <si>
    <t>We would like to replace the broken down vending machine we have in the E-Center. We use the vending machine as an example of generating "passive income." Additionally, we use it for small projects that teach students about demand, target marketing, inventory control, maintenance of systems, etc.</t>
  </si>
  <si>
    <t>OT44 and OT41 require the purchase of filing supplies in order for the students to aquire hands-on experience with these portions of our course outline.</t>
  </si>
  <si>
    <t>White board markers, erasers, pencils, pens, paper, paperclips, binders, file folders, staplers, staples, tape, tape dispensers, note pads, labels, page protectors, etc. as needed.</t>
  </si>
  <si>
    <t>Perkins not allowed. Support funding. JD</t>
  </si>
  <si>
    <t xml:space="preserve">National Business Education Association (NBEA) conference (March, 2016) and Pam is attending the Great Teachers' Conference (August, 2016). </t>
  </si>
  <si>
    <t>It was not a requirement of Program Review to list Faculty Development as a GOAL (2011); therefore, this request cannot be linked to our Program Review.</t>
  </si>
  <si>
    <t>Perkins SD. Support.JD</t>
  </si>
  <si>
    <t>Perkins mandated advisory committee meetings were not listed as a GOAL in our Program Review (2011) since Perkins provides the funds for these meetings. Now that Perkins funds are not owned by the Program that justifies them, we will have to justify our department receiving these funds.</t>
  </si>
  <si>
    <t>White markers etc</t>
  </si>
  <si>
    <t xml:space="preserve">I C </t>
  </si>
  <si>
    <t>SP 3.3</t>
  </si>
  <si>
    <t>Need instructional supplies</t>
  </si>
  <si>
    <t xml:space="preserve">QuickBooks for BE 49 </t>
  </si>
  <si>
    <t>Need to upgrade Quick Books for class</t>
  </si>
  <si>
    <t>Toner for Dell 2330</t>
  </si>
  <si>
    <t>I C</t>
  </si>
  <si>
    <t>Need toner for copier</t>
  </si>
  <si>
    <t>RC:2, RC:5, RC:6, RC:7,</t>
  </si>
  <si>
    <t>1.2,3.1,6.1,  7.1,7.2</t>
  </si>
  <si>
    <t>Print cartridges, toner, meeting  supplies such as markers, erasers, speciality papers, cellophane tape, masking tape, pens, pencils, manila folders, labels, binders, binder tabs, These items are required throughout the academic year to support IT department meetings and organization. (Increase in budget is do to increased costs and number of instructors)</t>
  </si>
  <si>
    <t>Needed for basic functions of each program.JD</t>
  </si>
  <si>
    <t>RC:6, RC:7,</t>
  </si>
  <si>
    <t>1.2, 3.1, 6.1, 7.1, 7.2</t>
  </si>
  <si>
    <t>Funds for tutors. C6 Grant has funded tutors for manufacturing which has greatly benefited our students. An increase is shown to account for increased hourly wages.</t>
  </si>
  <si>
    <t xml:space="preserve">Funds will be used for purchase of instructional supplies in the manufacturing program. (machine shop,  welding shop electric labs) </t>
  </si>
  <si>
    <t>Shop project materials (metals, plastics, and gases), cutting tools, fasteners, abrasive sheets and wheels, lubricants, measuring instruments, welding consumables, hand tools, machine tool holders and accessories, work holding tools and accessories, coolants, welding torch tips, electrical wire  These items are used daily in teaching machine and welding students and need replacement as students use or damage them to maintain their abilityfor practicing trade techniques. (An increase is shown to adjust for costs of goods)</t>
  </si>
  <si>
    <t>appropiate supply request</t>
  </si>
  <si>
    <t>Office supplies</t>
  </si>
  <si>
    <t>Print cartridges, toner, classroom supplies such as markers, erasers, specialty papers, cellophane tape, masking tape, pens, pencils, manila folders, labels, binders, binder tabs, These items are required throughout the academic year to support classroom teaching and organization. (An increase in shown to adjust for an increase in costs.)</t>
  </si>
  <si>
    <t>Support, but also requested 500 in DC budget. JD</t>
  </si>
  <si>
    <t>Equipment Repair</t>
  </si>
  <si>
    <t>Goals RC:2, RC:5, RC:6</t>
  </si>
  <si>
    <t>The Mfgt program relies heavily on complicated equipment in the delivery of our training. Often equipment can be repaired by staff, but sometimes it needs to be sent out for repair.</t>
  </si>
  <si>
    <t>Renewal of Mastercam software license as recommended on program review.</t>
  </si>
  <si>
    <t>This software is used as part of student CNC machine tool training and must be updated yearly to keep current with versions used in local industry. The software is used to create commands which the CNC machine follows to complete parts and is commonly used by local manufacturing employers. Student familiarity with this software will increase their chances of employment.</t>
  </si>
  <si>
    <t>Gary?</t>
  </si>
  <si>
    <t>Renew the Solid Works software license as recommended in program review.</t>
  </si>
  <si>
    <t>Professional Development</t>
  </si>
  <si>
    <t xml:space="preserve"> 4.1, 4.2, 5.6</t>
  </si>
  <si>
    <t>The manufacturing industry is constantly evolving as new technologies emerge and gain acceptance. As instructors, we need to keep our skills and knowledge of emerging technologies up to date. Our type of training likely involves travel, a week long session fee and associated hotel/meals expenses. By attending industry related training, we are able to maintain an effective, current, and competitive program.</t>
  </si>
  <si>
    <t xml:space="preserve"> AWS or NIMS conference</t>
  </si>
  <si>
    <t xml:space="preserve">The manufacturing staff will host advisory committee meetings 2 times per year. </t>
  </si>
  <si>
    <t>RC:2, RC:5, RC:6</t>
  </si>
  <si>
    <t>In order to gain insight into the local manufacturing work environment, it is necessary to get advice and opinions from local manufacturing employers on a regular basis. Understanding the local work environment is necessary for instructors to create courses of instruction relevant to  local needs. This is done through planned meetings where a lunch or dinner is provided to Advisory Committee members.  Advisory committee updates fill the Machining Program Review Short Term goals 1,A and Welding Program Review goals 1,A.</t>
  </si>
  <si>
    <t>Support. Perkins. JD</t>
  </si>
  <si>
    <t>Student recruitment</t>
  </si>
  <si>
    <t>RC:2</t>
  </si>
  <si>
    <t>Continue student recruitment with current program changes</t>
  </si>
  <si>
    <t>Building 30 Room 16 Air Conditioning (Machine Shop)</t>
  </si>
  <si>
    <t>Install 4 Air Conditioning units on building 30 room 16 machine shop</t>
  </si>
  <si>
    <t>RC:4</t>
  </si>
  <si>
    <t>2.4,4.2, 5.6</t>
  </si>
  <si>
    <t>An air-conditioned environment would improve student learning. Currently the shop reaches temperatures into the 90's reducing productivity. The large evaporative coolers currently being used create a large amount of noise making teaching difficult.</t>
  </si>
  <si>
    <t>Very hot environment to teach class</t>
  </si>
  <si>
    <t>Full Support. We should not teach (and work) in inappropriate environments.</t>
  </si>
  <si>
    <t>Purchase of new shop hand tools</t>
  </si>
  <si>
    <t>This will continue upgrading our tooling to current industry standards.  Our program review addresses this as a need to upgrade and increase the number of stations to increase student access.</t>
  </si>
  <si>
    <t>Appropiate equipment list</t>
  </si>
  <si>
    <t>Full Support. Perkins! JD</t>
  </si>
  <si>
    <t>Purchase of tooling for shop lathes and mills</t>
  </si>
  <si>
    <t>RC:2, RC:5</t>
  </si>
  <si>
    <t>Lathes and mills require tooling to perform the machining opperations. This tooling is required for new equipment and as  replacement tooling is needed on an ongoing basis as students accidentally damage parts while learning proper machine operation.</t>
  </si>
  <si>
    <t>Bevel Mill Model 8000 including extra carbid cutting inserts and cutting fluid.</t>
  </si>
  <si>
    <t>RC5</t>
  </si>
  <si>
    <t>1.2, 2.4, 4.1, 5.6</t>
  </si>
  <si>
    <t>Bevel Mill Model 8000 is used to bevel steel plate and pipe for welder certification testand other welding applications.  This will be used to teach students how to bevel plate without heat or distortion.   These machines are now common in industry and students should be trained and preared to use them when entering the work place.</t>
  </si>
  <si>
    <t>Trace-a-punch nibbler Model #3C</t>
  </si>
  <si>
    <t xml:space="preserve">This tool will be used in the Materials class to teach pattern and template design </t>
  </si>
  <si>
    <t xml:space="preserve">20 Replacment shop stools </t>
  </si>
  <si>
    <t>RC4</t>
  </si>
  <si>
    <t xml:space="preserve">This will replace 20 old lab stools that have partially or completely worn out.  Many existing stools are bent or have been repaired and do not sit level or wobble as the student sits on them.  This could even be considered a safety concern. </t>
  </si>
  <si>
    <t>WFN 1, WFN 2 WFN3 Pipe notchers</t>
  </si>
  <si>
    <t>RC:5</t>
  </si>
  <si>
    <t>Pipe notchers are used to cope and fit pipe from 1/4" to 2" diameter.  This equipment is necessary to train students to build hand rails and piping systems common to our area.</t>
  </si>
  <si>
    <t xml:space="preserve">Purchase of a new profile projector </t>
  </si>
  <si>
    <t>This will upgrade our inspection and measuring tools to current industry standards.  Our program review addresses this as the need to upgrade and increase the number of stations to increase student access.</t>
  </si>
  <si>
    <t>Purchase new CNC 5C Indexer</t>
  </si>
  <si>
    <t>A CNC Indexer is an accessory found in the local manufacturing industry. Having this as a teaching tool would allow students to gain valuable experience in this field prior to employment.</t>
  </si>
  <si>
    <t>Third party certifications</t>
  </si>
  <si>
    <t xml:space="preserve">RC 1.2, </t>
  </si>
  <si>
    <t>1.2, 4.2, 4.3</t>
  </si>
  <si>
    <t>In following with the C6 grant goals we look to continue some of the best practices which includes 3rd party student certifications. This had been grant funded in the past and funding is no longer available.</t>
  </si>
  <si>
    <t>industry certificates</t>
  </si>
  <si>
    <t>Consummable supplies used in the daily operation of the lab (hands-on) activities and training.</t>
  </si>
  <si>
    <t>1. Maintaining higher enrollment 3.Update methods</t>
  </si>
  <si>
    <t>1.2, 2.4, 4.2, 5.6</t>
  </si>
  <si>
    <t>Appropiate supply items</t>
  </si>
  <si>
    <t>Much needed tools and equipment to serve the increased ## of students.</t>
  </si>
  <si>
    <t>1. Maintaining higher enrollment</t>
  </si>
  <si>
    <t>Items such as staples, pens, dry erase markers, folder, binders, are used by instructors in completing job assignments.</t>
  </si>
  <si>
    <t>Opertional Supplies</t>
  </si>
  <si>
    <t>Aircraft fuel, lubricants</t>
  </si>
  <si>
    <t>Aircraft engines require specilized fuel and lubricants to run. Operating aircraft engines is part of the curriculum.</t>
  </si>
  <si>
    <t>Publications and Catalogs</t>
  </si>
  <si>
    <t>Aviation related publications</t>
  </si>
  <si>
    <t>Allows purchase of avaition related publications in order to stay current with industry trends. Used by both students and staff.</t>
  </si>
  <si>
    <t>Equipment repair</t>
  </si>
  <si>
    <t>1. Maintaining higher enrollment 4.Update/replace obsolete equipment</t>
  </si>
  <si>
    <t>The AMT program relies heavily on tools and equipment in the delivery of our training. Often equipment can be repaired by staff, but sometimes it needs to be sent out for repair.</t>
  </si>
  <si>
    <t>Regulatory Software</t>
  </si>
  <si>
    <t>3.Update methods 4.Update/replace obsolete equipment 5.Move to more electronic data</t>
  </si>
  <si>
    <t>1.2, 4.1, 4.2, 5.6</t>
  </si>
  <si>
    <t>FAA regulations regarding the Aviation Maintenance program requires the program have the research capability provided by aviation research related services/programs.</t>
  </si>
  <si>
    <t>Essential. Full support.JD</t>
  </si>
  <si>
    <t>The aviation industry is constantly evolving as new technologies emerge and gain acceptance. As instructors, we need to keep our skills and knowledge of emerging technologies up to date. Our type of training likely involves travel, a week long session fee and associated hotel/meals expenses. By attending industry related training, we are able to maintain an effective, current, and competitive program.</t>
  </si>
  <si>
    <t>Perkins. JD</t>
  </si>
  <si>
    <t>Advisory meetings</t>
  </si>
  <si>
    <t xml:space="preserve"> 3.1, 3,4.1,4.2, 6.1.6.4 </t>
  </si>
  <si>
    <t>Establish, maintain, and enhance partnership with educational institutions and business.</t>
  </si>
  <si>
    <t>Helps staff stay current with industry trends and standards, and helps maintain an effective and competitive technical education program.</t>
  </si>
  <si>
    <t>4.Update/replace obsolete equipment</t>
  </si>
  <si>
    <t>Needed to help maintian equipment in order to provide facility infrastucture in support academic success. Includes shop towels, cleaning rags, and uniforms cleaning service.</t>
  </si>
  <si>
    <t xml:space="preserve">Always important in helping to maintain a full compliment of sudents. </t>
  </si>
  <si>
    <t>Return equipment for repair.</t>
  </si>
  <si>
    <t>Needed to maintain equipment in order to provide facility infrastructure in support of academic success.</t>
  </si>
  <si>
    <t>Construction</t>
  </si>
  <si>
    <t>Replace exterior door</t>
  </si>
  <si>
    <t xml:space="preserve">4.Update/replace obsolete equipment </t>
  </si>
  <si>
    <t xml:space="preserve">The exterior entry/exit doors on the west side off of AER3 and AER5 are rusting through and need repair or replacement.  </t>
  </si>
  <si>
    <t>maintenance?</t>
  </si>
  <si>
    <t>Much needed maintenance. A disgrace this has not happened the last 5 years. JD</t>
  </si>
  <si>
    <t>Run electrical power to computer stations.</t>
  </si>
  <si>
    <t>The computer stations in the middle of the AMT laboratory area are currently connected to overhead power rails. These connections are made using extension cords which is not a good situation. These computer stations need to be hard wired into a circuit panel. Maintenance operations refuses to provide this service.</t>
  </si>
  <si>
    <t>one time funding?</t>
  </si>
  <si>
    <t>Essential improvement. Safety item! JD</t>
  </si>
  <si>
    <t>Ground adjustible propellers for new run-up engine stands</t>
  </si>
  <si>
    <t xml:space="preserve">3.Update methods 4.Update/replace obsolete equipment </t>
  </si>
  <si>
    <t>1.2, 4.1, 5.6</t>
  </si>
  <si>
    <t>Over the last several years, the AMT program has purchased two Light Sport engines. The staff has designed and built run-up stands for these engines, but the last major component to purchase are the propellers. The program currently does not have any ground adjustable propellers and adding the experience of adjusting blade angles to the propeller class will provide additional exposure to current small engine technology.</t>
  </si>
  <si>
    <t>100% support. JD</t>
  </si>
  <si>
    <t>Aircraft Sheetmetal Tools</t>
  </si>
  <si>
    <t>The aircraft structures subject requires substantial use of aircraft industry sheet metal working tools. Our current inventory of sheet metal tools are becoming worn out and need replacement.</t>
  </si>
  <si>
    <t>Video borescope</t>
  </si>
  <si>
    <t>Several subject areas; turbine engines, reciprocating engines, and non-destructive testing for example, require the use of a "borescope" to inspect interior components of an assembly or engine, without requiring prior major disassembly. Our current borescope is nearly two decades old and no longer articulates properly, does not provide a quality video image, and is becoming increasing expensive to repair.  Modern borescopes provide far superior resolution, flexibility, and the ability to project the image onto a large screen.</t>
  </si>
  <si>
    <t>This would improve classroom instruction dramatically. Support.JD</t>
  </si>
  <si>
    <t xml:space="preserve">Theilert deisel aircaft engine
</t>
  </si>
  <si>
    <t xml:space="preserve"> 1.2, 4.1, 5.6 
</t>
  </si>
  <si>
    <t>In the United States, the lead content of Avgas has increasingly become an issue with the EPA and internationally, the availability is becoming critical. Several electronically controlled diesel aircraft engines have been developed and certified for use in the aviaition industry. Diesel aircraft engines operate on Jet fuel, which is internationally available. Recently, complete, running but high time engines have become available, due to a manufacturing design change. This has led to the availibilty of a reasonably priced aviation deisel engine, including tooling and training, and is being offered exclusively to AMT programs. Implementing these types of engines into our program would allow student access to a relevant powerplant that is quickly entering the general aviation market.</t>
  </si>
  <si>
    <t>Student seating for lab (stools)</t>
  </si>
  <si>
    <t>1. Maintaining higher enrollment  4.Update/replace obsolete equipment</t>
  </si>
  <si>
    <t>5.6, 2.4</t>
  </si>
  <si>
    <t>Currently the AMT program is experiencing very high enrollment. This, combined with our restructured format, is placing unprecedented burden on the laboratory facility, its tools, and equipment. To provide a safe and comfortable environmet which is required for student success, the laboratory in the Aeronautics building needs new stools for studnets to use during class. The stools that are currently used by students are decades old and many have been broken and repaired numerous times. Many of these stools have uneven legs and sharp metal edges making them unsafe for further use. The total number of stools currently in the Aero building is less than the number of students who need to use stools. This request would allow the purchase of approxmatly 40 new stools to replace the inadiquate stools in the building and to bring the total number of functional stools up to the levels needed by the program.</t>
  </si>
  <si>
    <t>The Aero Lab still uses lab stools from 1960. 55 years old obsolete and irresponsibly unsafe furniture! This cannot continue! JD</t>
  </si>
  <si>
    <t>Aircraft replacement pieces and components</t>
  </si>
  <si>
    <t xml:space="preserve"> 5.6, 2.5 
</t>
  </si>
  <si>
    <t>Currently the AMT program is experiencing very high enrollment. This, combined with our restructured format, is placing unprecedented burden on the laboratory facility, its tools, and equipment. The success of the students in the AMT program is dependant upon the use of the various aircraft and aircraft components within the program. By the vary nature of their construction, general aviation aircraft are very lightweight and somewhat delicate. The process of learning includes making mistakes, but then using these mistakes as a learning experience. Unfortinately, these mistakes cause damage to the aircraft that must then be repaired by the students or the faculty. Many of our aircraft have been used in the program for many decades and are suffering from repeated abuse at the hands of our students as they develope their skills. This money is needed to replace or repair many of the small broken parts of these aircraft to ensure they are available for future students.</t>
  </si>
  <si>
    <t>Turbine engine tools and test fixtures</t>
  </si>
  <si>
    <t>Currently the AMT program is experiencing very high enrollment. This, combined with our restructured format, is placing unprecedented burden on the laboratory facility, its tools, and equipment. The turbine engines used in the AMT lab require special tools and test fixtures during maintenance. The fuel system in particular requires students to perform a fuel nozzle flow check by using a test rig and some specific adapters. The current flow test rig is suffering from severe corrosion which is not repairable. The loss of this critical piece of equipment has crippled the ability of the program to teach the skills needed to perform this maintenance task. This money would be used to replace the fuel nozzle test rig and adapters.</t>
  </si>
  <si>
    <t>Tutor for Auto 10 and Auto 11</t>
  </si>
  <si>
    <t>#2.2</t>
  </si>
  <si>
    <t xml:space="preserve"> Over the past two years we have proven that tutors have helped our students succeed. C-6 Grant was used for this expenditure. That Grant is now over, but we would like funding to continue supporting our students.Our GPA has risen with help from our tutors. The funds will allow students a better chance of success in our program</t>
  </si>
  <si>
    <t>Student success</t>
  </si>
  <si>
    <t>Priority 1</t>
  </si>
  <si>
    <t>This great practice should be supported with continued funding. JD.</t>
  </si>
  <si>
    <t>Gasoline, oil, gaskets, batteries, shop rags,nuts, bolts and automotive components that break or wear out</t>
  </si>
  <si>
    <t>The Automotive Department require consumable supplies for automotive education purpose. The cost of these supplies continue to rise. Examples of consumable are gasoline, oil, shop rags, batteries, and nuts and bolts</t>
  </si>
  <si>
    <t>appropiate supply list</t>
  </si>
  <si>
    <t>ink cartridges, hole punch, marker pens, high lighters, tape, permanent markers, notebooks</t>
  </si>
  <si>
    <t>Ink cartridges, staplers, and hole punches are examples of items the are used for instructors and student use.</t>
  </si>
  <si>
    <t>minor office supply,paper pens,staples,</t>
  </si>
  <si>
    <t>Minor office supply is always needed, examples are paper, staples, tape, pens, and permanent markers</t>
  </si>
  <si>
    <t>Gas/Diesel/Fuel</t>
  </si>
  <si>
    <t>Gasoline, oil, solvents</t>
  </si>
  <si>
    <t>Gasoline is needed to keep our fleet of vehicles operating for student use.</t>
  </si>
  <si>
    <t>Automotive computer software, Mitchell and Alldata, Scanner computer updates</t>
  </si>
  <si>
    <t>Automotive software ,(Mitchell and Alldata) is required for students to lookup specifications that will allow them to repair vehicles. Software update is also required for many of our scanners.</t>
  </si>
  <si>
    <t>Full, 100% support.JD</t>
  </si>
  <si>
    <t>California Automotive Teachers Conference meeting and training Extra training is required to meet NATEF Standards</t>
  </si>
  <si>
    <t>California Automotive Teacher Conference(CAT). CAT provides instructors with training on new automotive  technology and updates on new laws for the smog check program. Increase budget to allow instructors to attend National teacher's conference in the summer for more automotive training</t>
  </si>
  <si>
    <t>conference identified</t>
  </si>
  <si>
    <t>Perkins</t>
  </si>
  <si>
    <t>Meals for Advisory meeting</t>
  </si>
  <si>
    <t>#2.5</t>
  </si>
  <si>
    <t>Advisory meeting</t>
  </si>
  <si>
    <t>Laundry fee for shop rags and Foreman coats</t>
  </si>
  <si>
    <t>shop rags and forman shop coats are used by students during lab assignments.</t>
  </si>
  <si>
    <t>Support.JD.</t>
  </si>
  <si>
    <t>Misc</t>
  </si>
  <si>
    <t>Automotive lifts annual inspection fee</t>
  </si>
  <si>
    <t>.</t>
  </si>
  <si>
    <t xml:space="preserve"> Annual inspection of all lifts mandate by state of California</t>
  </si>
  <si>
    <t>Safety. Full Support.JD</t>
  </si>
  <si>
    <t>New Electric Forklift</t>
  </si>
  <si>
    <t>Replacement of outdated forklift to move student projects</t>
  </si>
  <si>
    <t>Perkins. Full Support.JD</t>
  </si>
  <si>
    <t>Paint interior of shop</t>
  </si>
  <si>
    <t>Paint is flaking and stained. The paint will not clean up anymore. Students should learn in a more professional setting.</t>
  </si>
  <si>
    <t>Full support. Approved through one-time funding. This is long overdue. JD</t>
  </si>
  <si>
    <t>1,2</t>
  </si>
  <si>
    <t>Basic Instructional Supplies such as markers, white board cleaners</t>
  </si>
  <si>
    <t xml:space="preserve">Basic Office supplies </t>
  </si>
  <si>
    <t>1.2, 1.4, 5.6</t>
  </si>
  <si>
    <t xml:space="preserve">Assisting departments when major pieces of equipment essential for student learning are breaking down unexpectedly. </t>
  </si>
  <si>
    <t>2,3 (augm)</t>
  </si>
  <si>
    <t>Conference and workshop visits regarding accreditation, institutional effectiveness and dual enrollment.</t>
  </si>
  <si>
    <t>5; 2,3 (augmented)</t>
  </si>
  <si>
    <t>1.4, 2.1, 2.4, 3.2</t>
  </si>
  <si>
    <t>Contingency fund. Hospitality. If MAA funds are used elsewhere basic hospitality, such as items provided by the cafeteria for meetings with adjunct faculty and new full time faculty can be reimbursed. Support faculty training of CAI, Canvas, DECT captioning and other ADA 508 requirements. Adjunct faculty stipends for opening day orientation and other pt-ft faculty meetings are paid from this budget as well.</t>
  </si>
  <si>
    <t>O. of I. added augmented PR goals to the 14-15 annual PR report</t>
  </si>
  <si>
    <t>Membership of CCCIO</t>
  </si>
  <si>
    <t>2.3,4</t>
  </si>
  <si>
    <t>Basic Instructional needs for all departments: printers, cartridges, paper etc.</t>
  </si>
  <si>
    <t>2,3(augm)</t>
  </si>
  <si>
    <t>Unexpected repair items of lab equipment, workshop equipment</t>
  </si>
  <si>
    <t>1,2,</t>
  </si>
  <si>
    <t>Mileage for workshop, conference visits, faculty visiting high schools</t>
  </si>
  <si>
    <t>Subscriptions, royalties for magazines</t>
  </si>
  <si>
    <t>Dual Enrollment</t>
  </si>
  <si>
    <t>Cost to offer dual enrollment classes at the high schools by VROP and qualified high school faculty. This is off-set by FTES generation ($4600 per FTES)</t>
  </si>
  <si>
    <t>1,2,5</t>
  </si>
  <si>
    <t>Fieldtrips (Forestry, Biology) are being charged back to the VPI budget</t>
  </si>
  <si>
    <t>The VPI supports many instructional developments that are not mentioned in Program Review of the Office of Instruction, hence no PR goal is indicated.</t>
  </si>
  <si>
    <t>Print cart, pens, paper,misc supplies</t>
  </si>
  <si>
    <t xml:space="preserve"> IV B3 </t>
  </si>
  <si>
    <t xml:space="preserve"> 2.4, 5.1, 6.4 </t>
  </si>
  <si>
    <t>Office supplies for entire Admin Services excl BSO</t>
  </si>
  <si>
    <t xml:space="preserve"> 1.4, 2.4, 3.4,5.1, 5.2,5.5 </t>
  </si>
  <si>
    <t>Fall &amp; Spring ACBO Conference to stay up to date on State funding issues $3K; State Budget Workshops $.5K; ACCCA Mentor Program to develop cross functional methods for moving the college forward and meeting goals$ 1.5K  Federal compliance conference for Acct/Auditor $1.5; additional request for Edgar Training for Rene $.5K who is new to Admin Serv</t>
  </si>
  <si>
    <t xml:space="preserve"> 5.1, 5.5, 6.1, 6.2 </t>
  </si>
  <si>
    <t>Mileage to District Meetings, Madera &amp; Oakhurst - VP, AA, Asst.</t>
  </si>
  <si>
    <t>wrtie off of bad debt A/R locally.  Not budgeting for grant overexpenditures or disalloweances.  Using historical amounts for request</t>
  </si>
  <si>
    <t>Shared HP Laser Printer</t>
  </si>
  <si>
    <t>To replace 12 yr old Laser printer that is shared between VP, AA &amp; Asst. We have been experienceing more down time with the printer, which is not cost effective to repair. IT has indicated that the printer has a short life now.  We requested this LY but were not funded.  New printer would allow for duplex printing, b/w only  Color copies cop to copier</t>
  </si>
  <si>
    <t xml:space="preserve">Budget Committee Contingency </t>
  </si>
  <si>
    <t>Emergency funding source for Programs</t>
  </si>
  <si>
    <t xml:space="preserve"> 1,2,3,4,5,6 </t>
  </si>
  <si>
    <t>Funds set aside by budget committee to help programs who encounter unforseen expenses that were not budgeted for.  This allows programs to submit one-time funding requests to the budget committee to agument their current budget for these unforseen emergency expenses.</t>
  </si>
  <si>
    <t>#1</t>
  </si>
  <si>
    <t>Provide services and activities that create opportunities for educational and personal growth.  (19x$10/hrx38)+(19x$10/hrx12)+(19x$10x12)=$11,780</t>
  </si>
  <si>
    <t>Students work at the window to assist other students.  This is good experience for the students to put on their resumes and stuents relate well with other students' needs at the window.  They also learn office skills within the BSO</t>
  </si>
  <si>
    <t>Printing cartidges, Staff Tiger One Cards</t>
  </si>
  <si>
    <t>Office Depot - printing cartridges (check writing to pay students and campus activities)and operating office supplies</t>
  </si>
  <si>
    <t>printing of Fin Aid checks, cost of tiger one cards for staff</t>
  </si>
  <si>
    <t>Security camera</t>
  </si>
  <si>
    <t>Security camera for front counters (security, campus safety). Campus police recommends security camera to discourage theft in the Business Services Office</t>
  </si>
  <si>
    <t>Headsets/Check writing machine signature plate</t>
  </si>
  <si>
    <t>#9</t>
  </si>
  <si>
    <t xml:space="preserve"> Headsets for front counter staff for more ergonimically correct. ($300)  This account also funds signature plates should there be change in Administrators</t>
  </si>
  <si>
    <t>Maintenance Agreements</t>
  </si>
  <si>
    <t>Maintenance Agreement for check writer and folding machine. $1500 Copier/printer charges(Ray Morgan) $2500  Increased cost due to new copier contract</t>
  </si>
  <si>
    <t>New contract with Copiers</t>
  </si>
  <si>
    <t>TigerOne License</t>
  </si>
  <si>
    <t>Used for Meal Plan, Library copies, Computer Lab printing, student and staff ids. Provide access to current technology, provide efficient work environments- purchased add'l equipment, Quote from vendor is $19,000</t>
  </si>
  <si>
    <t>Vendor charges % of cost of equipment</t>
  </si>
  <si>
    <t>3CDUG conference, Prof Dev</t>
  </si>
  <si>
    <t>2.2,5.6</t>
  </si>
  <si>
    <t>3CDug conferences ($800), professional development opportunities for the staff 4@$300 encouraged by manager</t>
  </si>
  <si>
    <t>used staff development funds in the past for staff workshops; 3CDUG is necessary for Linda</t>
  </si>
  <si>
    <t>Manager Meetings, Madera support</t>
  </si>
  <si>
    <t>5.1,6.2,6.4</t>
  </si>
  <si>
    <t>Increase college's effectiveness &amp; professional development. Mileage to Madera twice a month. Plus professional development opportunities for staff</t>
  </si>
  <si>
    <t>Purchase checks</t>
  </si>
  <si>
    <t>Printing for checks (Fin Aid, ASB, Co-Curricular, Refunds) provides students with necessary tools, books. Federal Regulations state that the students' authoriation is required to issue debit cards, thus it will still be necessary to print checks for students. Purchase Fin aid &amp; Co-Curr cks (22,500cks*$200/1000) enrollment is up, so the number of checks has increased over prior year.  also the cost of checks increased as we changed vendors</t>
  </si>
  <si>
    <t>Still working with DO to convert on a Debit Card for Fin Aide, but we would still cost of Co-curricular checks</t>
  </si>
  <si>
    <t>Armored Car</t>
  </si>
  <si>
    <t>Bank Deposit</t>
  </si>
  <si>
    <t>Deposits to Bank for BSO and Food Service (safe campus environment &amp; safety of facility) $437.51x12+10% anticipated cost increase</t>
  </si>
  <si>
    <t>Bank Fees (Rabobank)</t>
  </si>
  <si>
    <t>Acct analysis</t>
  </si>
  <si>
    <t>Rabobank is now charging for services. We are trying to mitigate the fees but there will still be charges. $1,250/mox12. Students with bad addresses cost $25 for stop payments</t>
  </si>
  <si>
    <t xml:space="preserve">Unsuccessful in negotiating rate decrease, but we will continue these efforts. </t>
  </si>
  <si>
    <t>2.2, 5.1, 6.1, 6.4</t>
  </si>
  <si>
    <t>Student worker to cover phones during lunch, meetings &amp; absences.  Use of FWS students whenever possible but needed for specific times. Also includes rate increase to $10 1/1/16, (Avg 65 hrs/mo * 12*$10=$7.8)</t>
  </si>
  <si>
    <t>Phone</t>
  </si>
  <si>
    <t>Phones and cell phones for entire RC campus</t>
  </si>
  <si>
    <t xml:space="preserve"> 2.2, 5.1, 5.6, 6.1, 6.4 </t>
  </si>
  <si>
    <t>AT&amp;T @ $4k + $1k/mo, Verizon @$1.3k/mo telephone cost for the entire college, including Vast Networks Data lines for networking @ $3k/mo and Pacific Telemanage Serv @$.2k/mo +$5k repair.  Cost per month based on July-Oct actual billings</t>
  </si>
  <si>
    <t>copier paper for entire campus</t>
  </si>
  <si>
    <t xml:space="preserve"> V B3, B4 </t>
  </si>
  <si>
    <t xml:space="preserve"> 1, 3, 6.1 </t>
  </si>
  <si>
    <t>Campus wide paper to support instruction.  Currently tracking $2.7/mo * 12=$32.4K  Increase students and sections in 16-17</t>
  </si>
  <si>
    <t>Limiting colored paper choices to keep costs down</t>
  </si>
  <si>
    <t>binding, plastic wrap</t>
  </si>
  <si>
    <t>Cost of Supplies to bind and wrap printing orders as requested.  Increase due to increased sections and students.  Currently actual expenses are $3.6 through Oct (3mos).  16-17 request base on current expenditures for 8mos (Dec &amp; May 1/2 mos)  (3.6/3mos)*8=9.6k</t>
  </si>
  <si>
    <t>currently tracking $3.6k spent through October</t>
  </si>
  <si>
    <t>Ricoh copier lease / repair costs for cutter &amp; sealer</t>
  </si>
  <si>
    <t xml:space="preserve"> V B3 </t>
  </si>
  <si>
    <t>Chargeback to Bookstore</t>
  </si>
  <si>
    <t xml:space="preserve">Copies created to be sold in bookstore to students - charges to offset total production costs    </t>
  </si>
  <si>
    <t>evaluate more to be sold in bookstore</t>
  </si>
  <si>
    <t>Campus letterhead and envelopes</t>
  </si>
  <si>
    <t xml:space="preserve">Campus letterhead and envelopes - Standard Register.  </t>
  </si>
  <si>
    <t>print more inhouse</t>
  </si>
  <si>
    <t>Baumcut 31.5 Paper Cutter</t>
  </si>
  <si>
    <t xml:space="preserve"> VB 6 </t>
  </si>
  <si>
    <t>1, 3, 6.1</t>
  </si>
  <si>
    <t>The paper cutter that is currently being utilized in the print shop is over 30 years of age and has been experiencing inconsistent and inaccurate cuts.  The costs to repair the machine have been covered by the annual maintenance agreement, but causes down time and inefficiencies in production times.  This paper cutter is used daily for such tasks as triming brochures, cutting tickets, preparing notepads, cards, and cutting off book bindings so they can be 3 hole punched for faculty.  We currrently have no alternatives except to use the small manual paper cutter, which only allows for 10 sheets at a time as compared to 500 sheets utilizing the automatic paper cutter.  A new paper cutter would be more precise and set ups could store multiple sizes of cuts resulting in greater efficencies and quality.  Although the cost of a new paper cutter is very expensive, it would most likely last another 30+ years.  That would equate to only $1,000 per year cost. Submitted for special one-time funding in 15-16</t>
  </si>
  <si>
    <t>A priortiy in one time requests.  Denied funding in LY budget worksheets.  Need for this department to remain effiecient</t>
  </si>
  <si>
    <t>Baum UltraFold 714XA Autofold</t>
  </si>
  <si>
    <t>The existing folder is 20+ years old and is all manual in set up and has no jam notification which causes waste.  A new folder would reduce static on paper, has an auto stop and jam detection notification and locator, includes all touch screen settings as opposed to mannually moving guides, and would increase accuracies and improve efficencies.  The folder is used bi-weekly for such items as brocuhures and letters. Submitted for special one-time funding in 15-16</t>
  </si>
  <si>
    <t>B priortiy in one time requests.  Denied funding in LY budget worksheets.  Need for this department now or in the near future</t>
  </si>
  <si>
    <t>Postage machine ink,  sealing tape misc office suppies such as pens, pencils, note books, file folders</t>
  </si>
  <si>
    <t>2.4, 5, 6</t>
  </si>
  <si>
    <t>Lease of a new postage machine in August, 2015.  No purchses of ink this year to date as machine came fully filled, however, we will need to fill later in the year.  We do not currently know what the yield per impression w/I the cartirage will be.  This cartariage has a larger capacity and the cost of the ink is higher.  Additionally, the college is scheduling more outreach postcards sent to students for the 16-17 year  which is the justification for the increase</t>
  </si>
  <si>
    <t xml:space="preserve">We will evaluate the costs and adjusts as needed.  </t>
  </si>
  <si>
    <t>Fork lifts, Campus delivery cart, Van Repairs</t>
  </si>
  <si>
    <t>Our equipment is aging and we need to make determination if it's more feasible to fix or replace, also for golf cart repair carts are used for pulling compactor carts increasing ware and tear. Cart need batteries (6) replaced @ 112.00 ea. x 6 =$672 and forklift annual maintenance cost at approximately $500. $200 for misc repairs</t>
  </si>
  <si>
    <t xml:space="preserve">We have already exceeded our budget for 2015-16 </t>
  </si>
  <si>
    <t>Lease of postage machine</t>
  </si>
  <si>
    <t>2.4,5.2, 5.6</t>
  </si>
  <si>
    <t>Yearly lease of postage machine, we just resign a new 4 year lease for a new improved machine at a lower lease cost to us. Qtrly rate $712.21 x 4=$2,848.84</t>
  </si>
  <si>
    <t>Pitney Bowes Postage Reserve Account</t>
  </si>
  <si>
    <t>Postage for campus wide maillings, post office has increasing first class postage rate every year, which is usually 1-2%.  More requests for mailings by outreach and PIO office</t>
  </si>
  <si>
    <t>Pending PO to fill the reserve acct</t>
  </si>
  <si>
    <t>Fuel</t>
  </si>
  <si>
    <t>Fuel for Biulding Services Van</t>
  </si>
  <si>
    <t>we utilize the building service van to transport bulk mail to the post office, pick-up emergency supply orders and a back up for food service, and athletics to transport athletes to doctors appointments. Athletics pays for their own fuel.</t>
  </si>
  <si>
    <t>LY fuel was paid by areas who borrowed the van.  Mail services was able to use the excess</t>
  </si>
  <si>
    <t>New Mail Transport Golf Cart</t>
  </si>
  <si>
    <t>The current mail cart was wrecked over 14 years ago by IT who had the cart originally.  It was pieced back together by Mail Services because IT no longer wanted the cart.  At this time the minimal repaires were made to the cart to make it usuable.  This cart is approx 20+ years old and has exceeded its life expetancy.  Current needed repairs are battery rails, lights, it has an electrical short, brakes, cab is beginning to leak in weather as seal are cracked, and seats are ripped and in need of repalcemnt. A new electric mail cart would allow for more capacity &amp; reliability for deliveries. A rebuilt cart could be purchased for approx $7,000 + cost to convert the back end to a cargo box of $1,000.  However, there woudl not be the warranty and when you purchase new we never know the life expectancy</t>
  </si>
  <si>
    <t>We will also check SJVAPC for possible grants</t>
  </si>
  <si>
    <t>Campus wide hazardous Waste; biohazardous waste, universal waste, parts cleaner service waste  Disposals</t>
  </si>
  <si>
    <t xml:space="preserve"> VB5 </t>
  </si>
  <si>
    <t>Campus wide hazardous waste disposal of medical, lightbulbs, Oils, etc.  Fluxtuates from year to year depending on the departments ability to clean out areas.  Currently actual expenses for 15-16 are tracking at $8k thru Oct, and we found Auto is going to cost an additional $5k to remove oil from that area increaseing the annual costs to $32K  (Darren)  vendors include:  All Valley Disposal, Hot tank Supply, CS &amp; FD Medical Waste</t>
  </si>
  <si>
    <t>2015-16 budget included $28k for Repatrionation costs</t>
  </si>
  <si>
    <t>Hazardous Waste Permits to Operate, and annual fees, containers</t>
  </si>
  <si>
    <t>Hazardous waste permits and annual fees are required to operate $1,100 for 2015-16. Increase by Fresno County, CA Dept of Public Health and Dept of Toxic Substance Control  Anticiapte increase for 16-17 $1.2      purchse containers for departments as needed $700    (Darren)</t>
  </si>
  <si>
    <t>Minor Construction</t>
  </si>
  <si>
    <t>Campus Safety Items</t>
  </si>
  <si>
    <t>Miscellaneous Safety projects as identified by Safety committee (ie: tree removal, carpet replace, grinding sidewalks, etc) Carpet replacements are on the increase.  Also small remodels may uncover asbestos which requires abatements.  In 2015-16 we have been required to abate two areas (AGR &amp; counseling office)</t>
  </si>
  <si>
    <t>I try to find alternate funding for projects whenever possible</t>
  </si>
  <si>
    <t>Office Depot Supplies</t>
  </si>
  <si>
    <t>2.4,5.2,5.6</t>
  </si>
  <si>
    <t>Supplies to felicitate the operations of the department, pens, writing tools, file folders, tape for labeler.</t>
  </si>
  <si>
    <t>Operation supplies</t>
  </si>
  <si>
    <t>Dailty Operations Supplies</t>
  </si>
  <si>
    <t>Cleaning supplies for daily operations of the campus, towels, toilet paper, soap. General custodial supplies will increase as we will be having more students and to cover inflation of $2k. Additional increase to change out of aged equipment/ change over to foam soap dispensers and better hand driers 15 @ $500ea to bring the standard up of $5K</t>
  </si>
  <si>
    <t>14-15 the full budget did not get spent as Mgr did not submit reqs in a timely manner.  We will be needing to spend additional in 2015-16 to "catch up"</t>
  </si>
  <si>
    <t>Equipment Repair and Maintenance</t>
  </si>
  <si>
    <t>Properly maintained equipment will have a longer functional life span and also be more productive in its operation which includes golf cart repairs.  The department utilizes six cart to accomplish the Building Services activities throughout the campus and with the addition of a trash compactor the use of carts has increased and has more wear and tear on equipment. Currently Jeff is repairing one cart in the current year at an estimated cost of $500.  Other carts are in need of repair by Jeff but we will be charged back for parts.  We would like to repair 4 carts in 16-17 $2000.  Additional funds are for repairs to Bldg Serv repairs such as scrubbers, Kai-Vac, vacuums, etc  Approx $500</t>
  </si>
  <si>
    <t>Budget Com did not fund any $ in 15-16 bc of the pending transportation contract &amp; to have repairs done internally</t>
  </si>
  <si>
    <t>Mileage Reimbursement</t>
  </si>
  <si>
    <t>2.4, 6.1</t>
  </si>
  <si>
    <t>Reimbursement for local conference and meeting travel cost.</t>
  </si>
  <si>
    <t>I have been sending new manager to more confernces for staff development</t>
  </si>
  <si>
    <t>Shredding/ Uniforms Cleaning</t>
  </si>
  <si>
    <t>shredding of department files that are stored in the warehouse from all departments. Cleaning of department uniforms per union contract.</t>
  </si>
  <si>
    <t>We currently have encumbrances of $4542</t>
  </si>
  <si>
    <t>2 New Kai-Vac Machines</t>
  </si>
  <si>
    <t>It's imperative to have clean disinfected restrooms on campus, 2 New Kai-Vac no touch restroom cleaning machine will help improve the way restrooms are cleaned and sanitized, as opping just moves the dirt around on the floor.   The Kai-Vac can wash and vacuum all in one unit. This machine also allows the Custodian to be more efficient &amp; effective in their cleaning.  We currently have 3 Kai-vac machines for 12 sets of large RR.  This machine is not able to be loaded &amp; transported across the campus without concern for breakage.   Cost each is $2,850</t>
  </si>
  <si>
    <t>It is important for safety, sanitation, and the overall appearance of our RR for students to have clean RR</t>
  </si>
  <si>
    <t>Steel Crowd Barricade</t>
  </si>
  <si>
    <t xml:space="preserve">We currently use PVC fencing repurposed from softball several years ago to use with campus events/graduation and signage on campus. They are old and have deteriorated beyond usefulness new steel ones will last a lifetime and have multiple functions for our campus activies. </t>
  </si>
  <si>
    <t>submitted for special one time funding</t>
  </si>
  <si>
    <t>New table and chairs for business wing</t>
  </si>
  <si>
    <t>The business wing has very old tables and chairs, some of the chairs are old wooden chairs and tables are loosing the laminate top. New tables and chairs wood allow a better learning environment and would be easer to clean.</t>
  </si>
  <si>
    <t>New table and chairs for SOC wing</t>
  </si>
  <si>
    <t xml:space="preserve">The SOC wing still has the old tablet are desk/chairs these are out dated, we can get more students per classroom with newer table and chair set-up and bring the campus up to current standards and inprove learning outcomes. </t>
  </si>
  <si>
    <t>Black folding chairs for events</t>
  </si>
  <si>
    <t>2.4, 5.2, 5.7</t>
  </si>
  <si>
    <t>Purchase an additional 50 black folding chairs (@ $33, incl tx)  used for events held across the campus.  We have gone from 250 to only now only 200 remaining. Wear and tear throughout the years have caused us to throw some away an dwe have some damaged chairs that need to be disposed of.  As we increase the amount of events on campus we need to have more chairs.  Currently we have been filling in with metal chairs when we have the need for more than we have.  This does not allow for a unifomr look which reflects on our college.  We would also need to purchase 2 bins for storage and mobility @$500 ea</t>
  </si>
  <si>
    <t>Events such as FFA Field Day, STEM green summitt, child Dev dinners, etc</t>
  </si>
  <si>
    <t>Furniture, blinds, carpet, &amp; fixtures replacement cycle plan</t>
  </si>
  <si>
    <t xml:space="preserve"> V B5 </t>
  </si>
  <si>
    <t xml:space="preserve"> 2.4, 5.6 </t>
  </si>
  <si>
    <t>Establish funds to begin the replacement cycle of aging furniture, blinds, carpeting,bathroom fixture projects that has been deferred for years.  Priority list established bu Bldg Serv Mgr  to determine order and condition of areas for replacement.    Our classroom furniture and facilties are in poor shape through-out our campus.  Our classrooms are very dated with old and mismatching furniture. Upgraded Classroom furnishings created an atmosphere of learing for stufent success. requested funding in special one time funds, but this is excluding those funds</t>
  </si>
  <si>
    <t>Electricity</t>
  </si>
  <si>
    <t>Charge of Electricity by DO</t>
  </si>
  <si>
    <t>District charges back %/sq ft of electricity costs forcampus to Food Services.  Currently tracking $13k for 3 mos</t>
  </si>
  <si>
    <t>Need to review to determine if 2015-16 will need a one time request</t>
  </si>
  <si>
    <t>annual Lease cost of Point of Sale Equipment to improve customer wait time and collect better sales data, for future decisions.</t>
  </si>
  <si>
    <t>What is the on going lease cost/year?   Should this ongoing cost now go to Fund 32 and adjust the loss to Fund 11</t>
  </si>
  <si>
    <t>replace Old and failing equipment</t>
  </si>
  <si>
    <t>Coffee Maker needs replaced.  In October the coffee machine was repaired.M&amp;O indicated that the heating elements will need to be replaced at a minimum</t>
  </si>
  <si>
    <t>Will only purchase if needed</t>
  </si>
  <si>
    <t>36" X 36" open flame Char Broiler gas Grill</t>
  </si>
  <si>
    <t xml:space="preserve"> 2.4; 4.3 </t>
  </si>
  <si>
    <t xml:space="preserve">Currently, food services utililizes an open grill that is 18" X 24".  This grill will only allow for 6 pcs of chicken to be grilled at one time.  With a larger grill, the volume of grilling space would allow for 20 pcs to be cooked at a time, which wouldl increase efficiencies, save time with reduced prep time needed.  This would also result in fresher food to the consumer, as it would remain in the warmer trays for less time.  This larger capacity grill is needed as the cafe has an increased volume in students daily and they have been successful in acquiring more catering events which requires larger quantities of food to be prepared. </t>
  </si>
  <si>
    <t xml:space="preserve"> This is also a high priority for the food services operations.  Requested in special one-time funding requests </t>
  </si>
  <si>
    <t>Equipt GT 5K</t>
  </si>
  <si>
    <t>Refrigerator under Griddle</t>
  </si>
  <si>
    <t>Place a large refrigerated chef counter drawer unit under the griddle in the kitchen to hold burgers in one drawer and condoments (lettuc, onion, tomatoes) in the other drawer.  This would replace an aging amaller refrigerator that currently only holds the burgers. Improved food safety with refrigerated condiments rather than in an ice bin which we currently use.  In the summer the kitchen temperatures avg 90 degrees which contributes to the problem.  This would also allow for faster customer service.  #2</t>
  </si>
  <si>
    <t>Freezer next to Cook Station</t>
  </si>
  <si>
    <t xml:space="preserve"> Freezer next to Cook station we currently use a freezer that belongs to an ice cream company and if they request the freezer back we will not have any thing to use, which will create longer customer wait times as we will have to access frozen items( French Fries, chicken strips, etc) from the freezer outside through 3 doors  #3</t>
  </si>
  <si>
    <t>Beverage counters for café serving area plus shipping</t>
  </si>
  <si>
    <t>Remodel Café serving area to be more flexible to changes in customer tastes. Modular systems allow for moving units about &amp; reconfiguring services area.  Units are constructed with commercial grade stainless steel.  Recently a salad bar unit was added which draws customers into the Cafe.  The current beverage counter was moved during the summer to repair damage in some plumbing in the floor.  Contractors identified rotting wood an a split in the middle of the counter, which will inhibit the counter from being moved again or risk it splitting in half.  Additionally, the proposed beverage couter would allow for storage shelves under the counter for cups, etc. which would provide more efficiency and better customer sevice.  Currently supplies are stored in back room. The new counter would be moved back against the wall to enlarge food service area.  New modular counters units would allow ability to move &amp; replace items as seasons change.  (ie ice cream and iced coffee in warmer seasons, cocoa in cooler seasons)</t>
  </si>
  <si>
    <t>The vision is to change the environment of the old cafeteria style to a more modern and desirable café atmosphere.  Modular counter top units will allow the flexiblilty to adjust food offerings during seasons and modernize to the café environment to increase customer volume and sales.  Requested as an A itme in special one-time funding requiests</t>
  </si>
  <si>
    <t xml:space="preserve">Serving Line Wells &amp; Counters      </t>
  </si>
  <si>
    <t>Functionality of current serving line does not allow tor communication with customer through the window.  Replacing the serving line with an updated look and functionality to meet changes in customer preferences and allow for exhibition cooking, to draw in customers. A new line would also allow for better flow of customers resulting in the ability to serve customers faster. 10 hot wells are not accessible for repairs and they are stainless steel, 2 of these wells are no longer working.  Currrent line is approximately 15 years old</t>
  </si>
  <si>
    <t xml:space="preserve"> Line will eventually rust out as it did at FCC </t>
  </si>
  <si>
    <t xml:space="preserve">Floor Repair and Replacement </t>
  </si>
  <si>
    <t>Replace flooring and repair where electrical outlets were removed, a safety issue and to improve the overall appearance of the cafe.  Concrete Flooring</t>
  </si>
  <si>
    <t xml:space="preserve">Remodel Dish Washing Area </t>
  </si>
  <si>
    <t>Remodel Dish washing area, currently pots and pans are washed by hand and this is a lot of labor being used (16hrs/wek X$10/hr/46 wks = $6,900) and sanitation of kitchen dishes in manual process vs machine.  Health &amp; Safety requirments are using 120 degree water, which is difficult to do by hand.  Old dish washing machine parts is no longer being used as parts are no longer available.  Dishes have been washed by hand for the past 5 years.  #1                      The lease of a dish machine that does not require a venting system is $525 per month (5 year lease) and they are working on a purchase price but the expected price is $40,000.  either would include an installation cost estimated at $5,000, but an FMR would be prepared for a more precise estimate from M&amp;O</t>
  </si>
  <si>
    <t xml:space="preserve"> Price of dish washing machine, replacing old plumbing &amp; any construction costs.  Look into leasing the dishwashing machine.  Water conservation as is reuses the hot water.  Energy efficiencies would result as well. </t>
  </si>
  <si>
    <t>Transfer to Cover Loss</t>
  </si>
  <si>
    <t>Loss of Revenues</t>
  </si>
  <si>
    <t xml:space="preserve"> 1,2,3 </t>
  </si>
  <si>
    <t xml:space="preserve"> 2.4, 5.2 </t>
  </si>
  <si>
    <t>High labor costs, with needing temporary labor to cover employees leaves.  Also included is the 1.5% COLA.</t>
  </si>
  <si>
    <t xml:space="preserve">Software, teaching materials, journals and updated DVDs </t>
  </si>
  <si>
    <t>Goal # 2  To provide Software, teaching materials, and journal for faculty and students</t>
  </si>
  <si>
    <t>1.2,1.3,2.4,3.1,4.1,4.2,4.3</t>
  </si>
  <si>
    <t xml:space="preserve">Updated materials and journals to inform students of trends and changes in the field as well as updated DVDs and teaching materials. </t>
  </si>
  <si>
    <t>Agree - MD</t>
  </si>
  <si>
    <t>Food and cleaning supplies required for demonstration</t>
  </si>
  <si>
    <t xml:space="preserve">Goal # 2 </t>
  </si>
  <si>
    <t xml:space="preserve">Demonstration of food and nutrional recipes required during lecture and in class activities.  Includes food, sanitation, and prep supplies.. </t>
  </si>
  <si>
    <t xml:space="preserve">Agree - MD </t>
  </si>
  <si>
    <t>Replace broken body composition analyzer machine</t>
  </si>
  <si>
    <t xml:space="preserve">This machine is used to determine BMI and body analysis as a requirement of this class.  The current machine used is 10 years old, out of date and doen't always work.  This machine, though expensive, only needs to be replaced every 10 years.  </t>
  </si>
  <si>
    <t>May be able to be shared with the Health classes if they have one.  (MD)</t>
  </si>
  <si>
    <t>The HLTH and FN classes both use this machine.  With  8 sections of classes utilizing this, a new / additional machine is required. (MD)</t>
  </si>
  <si>
    <t>Essential piece of equipment. Full Support.JD</t>
  </si>
  <si>
    <t>Office supplies, materials, curriculum, videos, resource materials and books to be used by instructors in courses to demonstrate up to date curriculum models for ED 10  students</t>
  </si>
  <si>
    <t>PR 2014 - continue to build resources and materials for instructor and  students</t>
  </si>
  <si>
    <t xml:space="preserve">As a course to introduce students to the field of Education and to demonstrate teaching methods and practices, the ED 10 course must remain up to date with research, materials, equipment, videos, DVDs, and demonstration materials.  This includes  Materials required include manipulatives ,health and safety materials, sensory integration equipment for children with special needs,  diversity and anti-bias materials, music and movement materials, STEM materials, and equipment to enhance student learning outcomes.   This would also include office supplies and classroom materials for instructional support. </t>
  </si>
  <si>
    <t>Agree with request MD</t>
  </si>
  <si>
    <t>Supplies, materials, curriculum, videos, resource materials and books to be used by instructors in courses to demonstrate up to date curriculum models to child development students</t>
  </si>
  <si>
    <t xml:space="preserve"># 11 Materials and supplies used in curriculum and lab classes. Fund include supplies needed to model appropriate curriculum to students. </t>
  </si>
  <si>
    <t xml:space="preserve">1.2, 1.3, 2.4, 3.1, 4.1, 4.2, 4.3, </t>
  </si>
  <si>
    <t xml:space="preserve">As a model program and teaching lab for Child Development students, the CHDEV department must remain up to date with research, materials, equipment, videos, DVDs, and demonstration materials for the lab school.  This includes training modules fir lab students to complete the work experience and lab requirements. Materials required include manipulatives ,health and safety materials, sensory integration equipment for children with special needs, infant/toddler curriculum materials, diversity and anti-bias materials, music and movement materials, STEM materials, and equipment to enhance student learning outcomes.  </t>
  </si>
  <si>
    <t>MD</t>
  </si>
  <si>
    <t xml:space="preserve">Office supplies for 4 full-time faculty and 3 CDC staff members </t>
  </si>
  <si>
    <t xml:space="preserve"># 11 </t>
  </si>
  <si>
    <t>1.2, 4.1, 4.1, 4.3, 4.4</t>
  </si>
  <si>
    <t xml:space="preserve">For printers and office supplies for 4 full time faculty, 8 adjunct, and 3 child development center staff. The faculty and center staff all share one printer. </t>
  </si>
  <si>
    <t>Computer programs for child assessment tools required in four courses.</t>
  </si>
  <si>
    <t># 12</t>
  </si>
  <si>
    <t>Maintain and update computer programs for instructional use to provide training to students in four courses in the DRDP, Foundations, and Common Core Standards Assessment tools</t>
  </si>
  <si>
    <t>Support.Jd</t>
  </si>
  <si>
    <t xml:space="preserve">Annual local and state conferences for 4 full -time faculty and 3 classified staff members. </t>
  </si>
  <si>
    <t>Continued professional development for facutly and staff within the department</t>
  </si>
  <si>
    <t xml:space="preserve">Professional Development and on-going training is required for staff and faculty members to stay abreast of on-going research and trends in the field.  With new changes occurring annually in the field of ECE, the faculty attends multiple conferences, workshops and trainings in all areas to increase knowledge base to share with students. </t>
  </si>
  <si>
    <t xml:space="preserve">Advisory committee meetings </t>
  </si>
  <si>
    <t>Not in PR but requied of CTE programs</t>
  </si>
  <si>
    <t xml:space="preserve">Advisory committee meetings are held each semester to meet the California Code of Regulations, Title 5, Education Article 1, Vocational Education contracts and regulations of CTE programs. This committee includes faculty, staff, community partners, service providers, district colleagues and counterparts, and programs which recruit from our student population for future employment.  This committee supports the program by reviewing the necessary courses and program improvement needed to meet the needs of the employment field and service agencies.  This committee helps identify the relevant and current skills, knowledge and outcomes, that should be included in the program. </t>
  </si>
  <si>
    <t>Full Support. Perkins. JD</t>
  </si>
  <si>
    <t xml:space="preserve">Student Staff for Child Development Center. </t>
  </si>
  <si>
    <t xml:space="preserve">An on-gong goal is to elimate the need for student staff by hiring permanent ECES and ECEA in each classroom in the CDC.  Until this occurs, we must utlize student staff to fill in the gaps to meet licensing requirements.  </t>
  </si>
  <si>
    <t xml:space="preserve">1.2,1.3,2.4, 3.1, 4.1, 4.2, 4.3 </t>
  </si>
  <si>
    <t>This is  REQUIRED and MANDATED need to run the child development center. Without the support of our student staff, we are not able to meet the requirements of the state.  It is a safety violation to not meet ratios.</t>
  </si>
  <si>
    <t>Please, invite Marcy Davidson to the Budget Committee meeting to explain this. It is an essential cost. We can decrease this if PT-ECE specialists are approved by PC. Until then, full support.JD</t>
  </si>
  <si>
    <t>Instructional materials for lab and practicum course.  These materials are used by the lab school and students to demonstrate appropriate curriculum models for teaching young children.</t>
  </si>
  <si>
    <t xml:space="preserve">As a model program and teaching lab for Child Development students, the CHDEV department must remain up to date with research, materials, equipment, videos, DVDs, and demonstration materials for the lab school.  This includes training modules for student staff and lab students to complete the work  experience and lab requirements. Materials required include manipulatives, health and safety materials, sensory integration equipment for children with special needs, infant/toddler curriculum materials, diversity and anti-bias materials, music and movement materials, STEM materials, and equipment to enhance student learning outcomes.  These materials are also required to maintain licensing regulations and NAEYC Accreditation requirements.  Includes health and safety materials as mandated. </t>
  </si>
  <si>
    <t>MD approve</t>
  </si>
  <si>
    <t xml:space="preserve">Snack and Supplies for Child Development Lab School </t>
  </si>
  <si>
    <t>As required by licencing and NAEYC as stated in PR reivew goals.</t>
  </si>
  <si>
    <t xml:space="preserve">To use as needed to repair equipment and materials. </t>
  </si>
  <si>
    <t xml:space="preserve"># 10  Sand and wood chips for fall zones and materials to access both playgrounds for ADA compliance.
</t>
  </si>
  <si>
    <t xml:space="preserve">Play-structure and outdoor equipment needs to be maintained annually to keep it in good working order and safe for children to use.  Don't have specific detials of what is needed at this time, but each year we have to inspect and repair worn and damaged items. </t>
  </si>
  <si>
    <t xml:space="preserve">MD approve </t>
  </si>
  <si>
    <t xml:space="preserve">Mileage reimbursement for coordinator to travel to/from Madera/Reedley to oversee both programs.  </t>
  </si>
  <si>
    <t xml:space="preserve">For coordinators as needed to drive between Reedley and Madera.  </t>
  </si>
  <si>
    <t xml:space="preserve">MD </t>
  </si>
  <si>
    <t>Student Insurance</t>
  </si>
  <si>
    <t xml:space="preserve">As required by SCCCD. Fees increased in 2015.  </t>
  </si>
  <si>
    <t>100% Support.JD</t>
  </si>
  <si>
    <t>NAEYC fee $750 is contained herein? (JD)</t>
  </si>
  <si>
    <t>5.1, 5.2, 6.6</t>
  </si>
  <si>
    <t>Increase had been approved last year, under VTEA.  This is not supported by VTEA funding</t>
  </si>
  <si>
    <t>Full Support.Jd</t>
  </si>
  <si>
    <t>DVD/VHS</t>
  </si>
  <si>
    <t>New technology, need some new DVD's for the information to get to students clearly.</t>
  </si>
  <si>
    <t>Fees and licenses for computers and software have gone up.</t>
  </si>
  <si>
    <t>5.2, 5.2, 5.6</t>
  </si>
  <si>
    <t>Prices of the conference have gone up, hotels and travel. This is our yearly CADAT Conference. Update teaching methods and requirements for the RDA Examinations.</t>
  </si>
  <si>
    <t>Required. Perkins funded, at least partially. Full Support.JD</t>
  </si>
  <si>
    <t xml:space="preserve">Hosting Events </t>
  </si>
  <si>
    <t>Advisory Board Meetings - required to have at least one annual, but we have 2 per year.  No increase</t>
  </si>
  <si>
    <t>Perkins fudned.JD</t>
  </si>
  <si>
    <t>Ultrasonic machine, aids in the sterilization of instruments.  Ours is out of date and needs to be replaced</t>
  </si>
  <si>
    <t>Essential! Full Support. Perkins.JD</t>
  </si>
  <si>
    <t>EKG Stand - a rolling cart that will secure the EKG machine so that it can be moved from operatory to operatory without falling</t>
  </si>
  <si>
    <t>Facebows - 2 each - Minimum state requirement per student for equipment, we have one now which is being used but the knobs are broken and the ratio required to have at least 2 that are working properly</t>
  </si>
  <si>
    <t>5.1,5.2</t>
  </si>
  <si>
    <t>Darkroom processor. Needs to be replaced rollers are old and leaving streaks on x-ray.</t>
  </si>
  <si>
    <t>Need precise quote. Perkins? Support. JD</t>
  </si>
  <si>
    <t>Poles for the typodont models.  Typodonts are not secure difficult to work on the models</t>
  </si>
  <si>
    <t>We have no brochures, need to update pictures, and the website. Not been done for approximately 5 years. No increase</t>
  </si>
  <si>
    <t>4.3, 2.4</t>
  </si>
  <si>
    <t>Required by the State Dental Board to check offices during internship - at least weekly.  Increase because rental cars will cost more.</t>
  </si>
  <si>
    <t>This is for van use. Support.JD</t>
  </si>
  <si>
    <t xml:space="preserve">Equip GT 5K </t>
  </si>
  <si>
    <t>Sterilization area is unsafe for the students.  Due to multiple students needing access at the same time. The area does not function as a professional dental office.  There are hot sterilizers and instruments; currently it is  very difficult to have more than 2 students in the area with 1 instructor.</t>
  </si>
  <si>
    <t>Support! Was not this funded through a 1x funding request, recently? JD</t>
  </si>
  <si>
    <t xml:space="preserve">Supplies and material required of program such as alcohol swabs, gloves, first aid materials, CPR materials, </t>
  </si>
  <si>
    <t xml:space="preserve">Program Reivew not completed during cylce 3. Recommendations from cycle 2 include on-going funding for supplies. </t>
  </si>
  <si>
    <t xml:space="preserve">As  a demonatration program, students are learning the skills to work with geratic patients and have to practice skills each week. Materials used are required in the field and students need these materials to develop and practice for course success.  </t>
  </si>
  <si>
    <t>This is a state mandated requirement for this course.  (MD)</t>
  </si>
  <si>
    <t>Essential. 100% support.JD</t>
  </si>
  <si>
    <t xml:space="preserve">White board markers, printer paper, tape, stapler/staplers, and binders for instructors.  </t>
  </si>
  <si>
    <t xml:space="preserve">This program is located at Palm Village and doesn't have daily access to RC for materials. Instructors have been using their own materials and paying out of pocket for the past four years. </t>
  </si>
  <si>
    <t>Much needed supplies!JD</t>
  </si>
  <si>
    <t xml:space="preserve">For RC faculty/dept chair to work with dual enrollment high school faculty. </t>
  </si>
  <si>
    <t xml:space="preserve">Dual Enrollment did not exsist during the previous program reivew cylces. </t>
  </si>
  <si>
    <t xml:space="preserve">RC faculty need to spend time at Palm Village and local high schools to evaluate, promotes, and mentor high school instructors.  </t>
  </si>
  <si>
    <t>$100 is way too low</t>
  </si>
  <si>
    <t>SB 1070 funds should cover this expense.JD</t>
  </si>
  <si>
    <t xml:space="preserve">office supplies for chair including binders, copies, folders, printer ink, and meeting materials. </t>
  </si>
  <si>
    <t xml:space="preserve">N/A </t>
  </si>
  <si>
    <t xml:space="preserve">To enable the department chair to maintain files, support programs, organize systems for CHDEV, PE, HLTH, DAT, FN, NAT, HCI departments. </t>
  </si>
  <si>
    <t>Agree MD</t>
  </si>
  <si>
    <t>Essential. Support.JD</t>
  </si>
  <si>
    <t xml:space="preserve">Instr Supplies PE 14 </t>
  </si>
  <si>
    <t>Antennas, ball carts, flipper scoreboard</t>
  </si>
  <si>
    <t># 1</t>
  </si>
  <si>
    <t>5.2</t>
  </si>
  <si>
    <t>Replecment of  worn out equipments</t>
  </si>
  <si>
    <t>Support $925</t>
  </si>
  <si>
    <t xml:space="preserve">Instr Supplies PE 13 </t>
  </si>
  <si>
    <t>Badminton racquets and shuttlecocks</t>
  </si>
  <si>
    <t xml:space="preserve">Equipment for badminton classes include racquets and shuttlecocks. Equipment requirements need to keep an ongoing supply as equipment needs to replace with continuous classroom use. </t>
  </si>
  <si>
    <t>Weight room Floor exercise mats(class set 50)</t>
  </si>
  <si>
    <t>Protective floor padding is needed for floor based activity and instruction. This is also necessary for sanitation purposes</t>
  </si>
  <si>
    <t xml:space="preserve">For 8 FT faculty and 3 PT faculty </t>
  </si>
  <si>
    <t>Paper, pens, office supplies for faculty offices</t>
  </si>
  <si>
    <t xml:space="preserve">Maintanance on all equipment in weight room and field. </t>
  </si>
  <si>
    <t xml:space="preserve">REQUIRED to maintain weight room on-going repairs. </t>
  </si>
  <si>
    <t>Essential. Full Support.JD</t>
  </si>
  <si>
    <t>Instructional Video</t>
  </si>
  <si>
    <t xml:space="preserve">Updated DVDs </t>
  </si>
  <si>
    <t>Health Related Resource</t>
  </si>
  <si>
    <t xml:space="preserve">Goal #3, Pg. 20
of HE Program
Review Doc
</t>
  </si>
  <si>
    <t>5.2 , 5.6</t>
  </si>
  <si>
    <t>MD agree</t>
  </si>
  <si>
    <t>Support. Use the speakers budget in DIV A for guest speakers.JD</t>
  </si>
  <si>
    <t>classroom/office supplies</t>
  </si>
  <si>
    <t>general supplies for classroom  and office use. Dry erase pens , paperclips etc</t>
  </si>
  <si>
    <t>Lump in with PE/Health instructors supply biudget.JD</t>
  </si>
  <si>
    <t xml:space="preserve">DVD's  and software - Medical Terminology Dictionaries </t>
  </si>
  <si>
    <t>Goal # 1</t>
  </si>
  <si>
    <t xml:space="preserve">Materials and books needed for instructors to use in class to demonstrate techniques, terminology and skills in the field. </t>
  </si>
  <si>
    <t xml:space="preserve">Supplies for two instructors </t>
  </si>
  <si>
    <t xml:space="preserve">The HCI coordinator must have needed office supplies to maintain program, write letters and certificates, and use during classroom instruction. </t>
  </si>
  <si>
    <t xml:space="preserve">Two instructors to attend annual Health Care Interepeter Conference </t>
  </si>
  <si>
    <t>Goal # 5</t>
  </si>
  <si>
    <t xml:space="preserve">This program has not received funding for the past five years and instructors have not been able to attend the annual HCI conference. This conference helps them keep abreast of trends and changes in the field to help better prepare students for employment. </t>
  </si>
  <si>
    <t>Conference funding for adjunct instructors needs to be supported, because they run an entire program.JD</t>
  </si>
  <si>
    <t>Student Worker</t>
  </si>
  <si>
    <t>6) A student assistant is needed to help prepare labs, analyze samples, clean chemical benches (custodians refuse to do this), tutor and do inventory.</t>
  </si>
  <si>
    <t>1_2 and 2_4</t>
  </si>
  <si>
    <t xml:space="preserve">Currently the STEM grant funds a student laboratory assistant for 10 hours a week, for 36 weeks at $9 an hour. We need to continue funding this essential student worker when the STEM grant expires in 2016. The student gains valuable experience preparing labs, taking inventory, and analyzing students products and help the department so we can offer 27 lab sections a year. </t>
  </si>
  <si>
    <t>Instructural Supplies</t>
  </si>
  <si>
    <t>Chemicals</t>
  </si>
  <si>
    <t>4) Additional modernization of technologies is needed, as well as annual repair and replacement of glassware and equipment.</t>
  </si>
  <si>
    <t>The Chemistry Department currently runs the following Lab classes
1. Chem. 10 (2 sections)
2. Chem. 3A (13 sections)
3. Chem. 3B (1 section)
4. Chem. 1A (4 sections)
5. Chem. 1B (4 sections)
6. Chem. 29A (1 sections) (2 sections in 2016)
7. Chem. 29B (2 sections)
With the variety of lab classes that we run the consumption of chemicals varies. While over the years there has been a 10% increase in chemical from year to year we now have to pay for hazardous material shipping which also increases out cost to purchase chemicals. Even though we are switching to micro-scale chemistry in 29A/29B the chemical cost will still fluctuate due to the fact that these are new labs and chemicals that we don’t have on hand will have to be purchased. The other labs continue to grow in size also resulting in purchasing larger quantities of chemicals. We have used STEM to help offset the costs however the grant is expiring 9/31/16</t>
  </si>
  <si>
    <t>no goal at this time</t>
  </si>
  <si>
    <t>For 3 full-time faculty members and 1 staff member in the department, plus 2 part-time faculty. We cannot rely on STEM funding as the grant ends on 9/31/2016</t>
  </si>
  <si>
    <t xml:space="preserve">Gas chromatogram mass spectrometer, fourier transform infrared spectrometer, liquid chromatography mass spectrometer, nuclear magnetic resonance spectrometer etc. </t>
  </si>
  <si>
    <t>1_2; 2_4</t>
  </si>
  <si>
    <t xml:space="preserve">The Chemistry Department currently has the following equipment 1. 1-GC/MS(Gas Chromatography/ Mass Spectrometer)
2. 1-LC/MS(Liquid Chromatography/Mass Spectrometer)
3. 2-FTIR (Fourier transform infrared spectroscopy)
4. 1-NMR(Nuclear Magnetic Resonance)
5. 1-ICP(Inductively coupled plasma absorbance)
6. 3-UV/VIS(ultraviolet-visible spectrophotometry)
7. 2-Refractometers
8. 1-Polarity Meter
These machines have been integrated into the lab and students are using them more and more. As we continue to grow the organic program the machines will continue to grow in usage. As the usage adds up the likely hood of repair will increase. It is imperative that we have the funds to cover any repairs to the equipment so that the students will have continued access and usage of the equipment.  The maintenance for these machines is costly but the reward for the student far exceeds that cost. </t>
  </si>
  <si>
    <t>I suggest to increase this to $15,000 (from 12,500) based on the actuals. If we obtain another STEM grant we will have money to cover the costs, but that would be a later decision.</t>
  </si>
  <si>
    <t>Chemistry conferences</t>
  </si>
  <si>
    <t xml:space="preserve">5) Continued support of faculty attending conferences and training to keep up to date with the chemistry field. </t>
  </si>
  <si>
    <t>3_3</t>
  </si>
  <si>
    <t xml:space="preserve">The faculty need to be able to travel to at least one conference a year for staff development to keep up to date with the latest technology and research in chemistry. Bill Blanken would like to attend the Pitcon conference, Kurtis Thiessen the American Chemical Society Conference, and V. Cornel the Two Year College Chemistry Consortium conference. Conferences have been funded in the past with STEM funds, but that grant is ending 9/31/2016 </t>
  </si>
  <si>
    <t>Either we approve this or increase the budget for SD college wide dramatically</t>
  </si>
  <si>
    <t>Meetings (hiring, evaluation, collaboration) and sharing equipment</t>
  </si>
  <si>
    <t xml:space="preserve">The faculty and lab Technician may have to travel to Madera Campus for meetings. </t>
  </si>
  <si>
    <t>Shipping</t>
  </si>
  <si>
    <t>Used to send various pieces of equipment out for repair</t>
  </si>
  <si>
    <t>Balance replacement, Vernier probes, stirring mantle replacement, hot plate replacement</t>
  </si>
  <si>
    <t xml:space="preserve">4) Additional modernization of technologies is needed, as well as annual repair and replacement of glassware and equipment.  </t>
  </si>
  <si>
    <t>The Chemistry Department currently runs the following Lab classes
1. Chem. 10 (2 sections)
2. Chem. 3A (13 sections)
3. Chem. 3B (1 section)
4. Chem. 1A (4 sections)
5. Chem. 1B (4 sections)
6. Chem. 29A (1 sections) (2 sections in 2016)
7. Chem. 29B (2 sections)
The classes use a range of equipment from analytical balances, Vernier’s hand helds, heating and stirring mantles and hotplates.  With the high volume of usage on these pieces of equipment it is a constant cycle to replace any broken equipment. The cost of these pieces of equipment is well above $200 which the District deems equipment. Every year we are replacing balances that are no longer usable or able to be recalibrated. Also this year we need to replace vacuum pumps. Our house vacuum pumps do not pull addequate vacuum and therefore need to be replaced by larger pumps. We have never done this before however it needs to be done to pull a sufficient vacuum. We have used STEM to help offset the costs however the grant is expiring 9/30/16</t>
  </si>
  <si>
    <t>I propose to approve $12,500. When the new STEM grant is approved we could shift some funds, but that will need to be decided later. JD</t>
  </si>
  <si>
    <t xml:space="preserve"> 1.2, 5.2, 3.2 </t>
  </si>
  <si>
    <t>The Biology Department strives to offer instructional programs that provide basic  skills and transfer preparation in the Allied Health fields and  the pre Med transfer.  We include many levels of measurement of the necessary skills in each class.  WE insure that each student has sufficient supplies to complete each lab.  We have seen a 5-15% increase per year in the purchase of our supplies.</t>
  </si>
  <si>
    <t>Increase to $12,000</t>
  </si>
  <si>
    <t>Based on projected growth in 16-17. Full Support.JD</t>
  </si>
  <si>
    <t>We have a fifth full time instructor and 6 adjuncts who all have office supply needs.</t>
  </si>
  <si>
    <t>There are formally 4.5 FTE in biology.</t>
  </si>
  <si>
    <t>I suggest the BC proposes based on the number of FT faculty an amount that is reasonable. JD</t>
  </si>
  <si>
    <t>Microscopes</t>
  </si>
  <si>
    <t xml:space="preserve"> 1.2, 5.2 </t>
  </si>
  <si>
    <t>The use and understanding of microscopy is essential for all Biology classes and is considered a basic skill in Biology.</t>
  </si>
  <si>
    <t>Full Support</t>
  </si>
  <si>
    <t>Sterilizer - Getinge</t>
  </si>
  <si>
    <t xml:space="preserve"> 4.2, 5.2, 5.5, 2.4 </t>
  </si>
  <si>
    <t>We have purchased a Getinge Sterilizer to meet the growing needs of the Biology Department  and the increasing amounts of Biohazard Material.  We will enter our second year of use and now have maintenance  required to meet Safety Standards in the use of the sterilizer.</t>
  </si>
  <si>
    <t>Computer SW Maint &amp; Lic</t>
  </si>
  <si>
    <t>We have instructor and student computers that need repair.</t>
  </si>
  <si>
    <t xml:space="preserve"> Fix SP Goal </t>
  </si>
  <si>
    <t>No $$</t>
  </si>
  <si>
    <t>This should be covered entirely by CS</t>
  </si>
  <si>
    <t xml:space="preserve">We have an instructor who attends conferences every year and uses the information to update lectures and labs. </t>
  </si>
  <si>
    <t xml:space="preserve"> Added </t>
  </si>
  <si>
    <t>One instructor only? SD funds should be increased to cover this expense, when there is no STEM funding available.JD</t>
  </si>
  <si>
    <t xml:space="preserve"> 1.4  , 2.3, 4.3 </t>
  </si>
  <si>
    <t>We have expanded our course offerings to 28 sections and an on line Biology 10.  The student aides have been paid through the STEM grant and prior to the grant by work study.  The skills that this student learns ( for example: microbiological sub culturing, the use of an autoclave, etc) has positively enhanced their ability to get a job.  Secondly, by working Biology Preparation they help the students have greater access to well prepared ancillaries and lab materials.</t>
  </si>
  <si>
    <t xml:space="preserve"> Priority ranking needed for each item (corrected). Can't use PR goal #3 (unsubstantiated) .   </t>
  </si>
  <si>
    <t>SP goals verified and one added.</t>
  </si>
  <si>
    <t xml:space="preserve">1.3) Increase students’ campus and community engagement in order to facilitate persistence and completion rates for all students. </t>
  </si>
  <si>
    <t xml:space="preserve">4) The availability of general supplies for instruction. Funding should be provided for the purchase of printers, videos, the participation in conferences, and desk maps for in-class tests </t>
  </si>
  <si>
    <t>Desk maps ($250), videos ($100), overhead projector ($250)</t>
  </si>
  <si>
    <t>100% Support JD</t>
  </si>
  <si>
    <t xml:space="preserve">White board markers, printer ink, staples etc. </t>
  </si>
  <si>
    <t>3.3 Provide and support  opportunities for faculty development that foster innovation</t>
  </si>
  <si>
    <t xml:space="preserve">2) The development of distance-learning versions of all geography courses. </t>
  </si>
  <si>
    <t xml:space="preserve">The adjunct instructors and the MC/OC FT instructor should be allowed to attend conferences for staff development. </t>
  </si>
  <si>
    <t>Suggest $3,000</t>
  </si>
  <si>
    <t>SD is needed in this area! If the Budget Committee proposes to increase the total amount of SD for the entire campus then this increase here can be ignored.JD</t>
  </si>
  <si>
    <t>Goal # 3</t>
  </si>
  <si>
    <t>Goals # 1,3.2,3.4</t>
  </si>
  <si>
    <t>There are two faculty members in Physics. Our physics offerings have increased (across MOR even) and we have purchased more equipment to support students to be successful. The lab set ups are more complicated and the part-time instructional technician needs assistance of competent student aides. This is also very beneficial and invaluble experience for the students who serve as aides.</t>
  </si>
  <si>
    <t>1,3.2,3.4</t>
  </si>
  <si>
    <t>The lab and lecture equipment is essential for student learning of difficult topics within the study of physics. Without the use of equipment, the required  lab portion of the class to achieve articulation is not possible.</t>
  </si>
  <si>
    <t>Added priority, PR goal and SP goals</t>
  </si>
  <si>
    <t>There is a printer in the classroom to allow the printing of lab results and other pedagogically important documents.  Toner and paper needs to be purchased every term.  The toner cartridges are about $100 each, and we need about 3 a year. In addition, white board pens, staples and other miscellaneous items are required to present lessons in a meaningful manner to the students</t>
  </si>
  <si>
    <t>3 Maintain equipment funding and repair commensurate with the STEM funding</t>
  </si>
  <si>
    <t>1.3 and 2.4</t>
  </si>
  <si>
    <t xml:space="preserve">Chemicals, glassware, labware </t>
  </si>
  <si>
    <t>Printer ink, white board markers</t>
  </si>
  <si>
    <t>Support JD</t>
  </si>
  <si>
    <t>1 and 3.2 and 3.4</t>
  </si>
  <si>
    <t>2 student workers as proposed under Physics are sufficient for the Physics/Astronomy program to serve two faculty and the part-time IT.JD</t>
  </si>
  <si>
    <t>added priority, PR and SP goals</t>
  </si>
  <si>
    <t>Physics is mentioned here, while this is meant for Astronomy. Approach Physics/Astronomy as one program regarding this busget item. JD</t>
  </si>
  <si>
    <t>2.3,3.2,3.3,5.6</t>
  </si>
  <si>
    <t>Amount requested is based on a Student Aide II salary (36 weeks x 19 hours maximum per week = 684 hrs x $11 = $7,524.  In addition student will be utilized during the summer months as well (29 days x 8 hours per day = 232 hrs x $11 = $2,552).  Due to the absence of our Account Clerk, Admin Ass't duties have increased.  Student will provide lower level clerical support such as filing, photocopying, scanning of documents, answering phones, general clean up of offices, checking supply inventory, etc.</t>
  </si>
  <si>
    <t>1.1, 1.4, 5.1, 5.2, 5.5, 6.2</t>
  </si>
  <si>
    <t>Ed Code and Title IX publications</t>
  </si>
  <si>
    <t>Requesting increase because of the additional use by the Dean of Students' office</t>
  </si>
  <si>
    <t>1.1, 1.3, 1.4, 2.4, 3.3</t>
  </si>
  <si>
    <t>Class Climate Scan Station</t>
  </si>
  <si>
    <t>5.1, 6.1, 6.2, 6.3</t>
  </si>
  <si>
    <t xml:space="preserve">Attendance at CSSO and HACU conferences; Title IX training </t>
  </si>
  <si>
    <t>Monies needed to purchase promotional items for Sexual Violence Awareness Campaign</t>
  </si>
  <si>
    <t>1.1, 1.3, 2.2, 2.4, 5.1, 5.2, 5.5</t>
  </si>
  <si>
    <t>Currently in development.</t>
  </si>
  <si>
    <t xml:space="preserve">5.1, 5.2, 5.5, 6.2, 1.1, 1.4 </t>
  </si>
  <si>
    <t>There is now a full time permanent Dean and full time permanent Admin aid in the Dean's area. Given the huge amount of files, meetings, and ongoing projects/daily tasks, supplies are in great demand for this area. There is no way to maintain an effective deans office without an adequate supply budget.</t>
  </si>
  <si>
    <t>The Dean is responsible for overseeing 9 major student services departments in addition to being the student conduct officer. This requires ongoing professional development for the Dean and Admin aid. These funds will cover non sssp related expenses such as student conduct training, behaviroal intervention and safety efforts, strategic planning and leadership development on behalf of the college.</t>
  </si>
  <si>
    <t>6.1, 6.2, 6.3, 6.4, 5.1</t>
  </si>
  <si>
    <t xml:space="preserve">The Dean is required to travel constantly to Reedley, Madera, and Oakhurst on a consistent basis in order to provide direct administrative oversight to student services at all three locations. In addition, there are other regional meetings and community events that occur on a regular basis that require the Dean to be an active particpant on behalf of the college and student services. The admin aid has to travel with the dean as well on ocassions.  </t>
  </si>
  <si>
    <t xml:space="preserve">Curently in development </t>
  </si>
  <si>
    <t>5.1, 5.2, 5.5, 1.1, 1.3, 2.2, 2.4</t>
  </si>
  <si>
    <t xml:space="preserve">Wih the responsibility of overseeing half of the student services areas, multiple immediate items must be addressed that require a need for immediate funding throughout the year. These funds will be used to address the Dean's needs as well as the needs of the multiple areas that the Dean is responsible for. Also, the has been a significant increase in the number of staff members and new programs added under the dean's purview. Since there is now consitent leadership, a huge emphasis will be placed on streamlining policies, procedures and processes. It will prove impossible to do this without having these funds. The funds for 15-16 will be completely exhausted over the next 3-4 months as the funds have already been allocted for, given the new direction student services is headed. </t>
  </si>
  <si>
    <t>Tutor salaries.  This the what was actually spent based on the hours logged in SARS for '14-'15.  This ammount may not have come out of this account.</t>
  </si>
  <si>
    <t>1.4, 2.3</t>
  </si>
  <si>
    <t>9214 (hours of regular tutoring from 2014/15) plus 3564 (BTC hours: 9 BTC leaders x 11 hours per week x 36 weeks) multiplied by $10.50 (average hourly pay) equals $134,169  **As the tutorial center gradually moves from  high cost per student, one-on-one based tutoring services and focusses more on BTC and group study sessions we project a decreas in the number of regular tutor hours for future years and a modest increase in BTC hours.  One-on-one tutoring will still be offered as it is a compliment to full service tutoring center that meets the needs of a variety of learners.  A move to emphasize BTC (Supplemental Instruction) and research based techniques for group study sessions will allow us to eventually slightly decrease the number of hours in which we are requesitng funding.  But it is too early to project for this reduction for the 16/17 year.</t>
  </si>
  <si>
    <t>10 tutor training text books at $80 each.</t>
  </si>
  <si>
    <t>1.4, 2.3, 3.1</t>
  </si>
  <si>
    <t>In order to continue rigorous and contemporary tutor training we need a set of textbooks to use for trianing new tutor hires.  This text is recommended by the College Reading and Learning Association and therefore will be helpful to have if we pursue tutor certification with that organization. 10 text books multiplied by $80 equals $800</t>
  </si>
  <si>
    <t>Student assistant at desk: 1440 hours per year (8 hours per day, 5 days per week, 36 weeks per year) multiplied by $10 per hour equals $14,400.  Student workers perform tasks such as answering phones, filing paperwork, distributing materials and cleaning boards and tables.</t>
  </si>
  <si>
    <t>3.4, 4.2</t>
  </si>
  <si>
    <t>Each year the Tutorial Center must purchase pringer toner, paper, pens/pencils, paper clips, staples, white out, rubber bands, white board makers (this is a huge expense as these are used very frequently), white board cleaner, and various other office supplies.  Without these basic supplies the Cetner could not opperate efficiently.</t>
  </si>
  <si>
    <t>3.4,4.2</t>
  </si>
  <si>
    <t>The Tutorial Center maintains a copier that is used for making copies of texts and materials for tutors, tutees and permanent staff.</t>
  </si>
  <si>
    <t>3.3,</t>
  </si>
  <si>
    <t>In order to foster continuous, quality improvement and keep up-to-date on the latest in learning strategies for academic learning centers (tutorial) used worldwide, it is imperative to attend several conferences on a yearly basis.  There are three very worthwhile conferences each year including the College Reading and Learnign Association, the International Supplemental Instruction Yearly Conference, and the Association of Colleges for Tutoring and Learning.  It is not necessary to attend all three fo these each year, but depending on location it would be good to attend two. One conference, depending on location can cost in total $2000 to $2500.</t>
  </si>
  <si>
    <t>For occasional travel to and from FCC/Madara/Oakhurst for project collaboration.</t>
  </si>
  <si>
    <t>The Tutorial Center produces training material for tutors and produces instructional materials for tutees.  This number is based on recent expenditures.</t>
  </si>
  <si>
    <t>Printer cartridge for DELL B3460dn (replacement cartridge could not be identified through the Office Depot website, so price was obtained through manufacturer website at http://accessories.us.dell.com/sna/productdetail.aspx?c=us&amp;l=en&amp;s=bsd&amp;cs=04&amp;sku=331-9807)</t>
  </si>
  <si>
    <t>"Department Chairs" does not constitute a "program," thus no program review and no substantiated goals. Working under the assumption that Department Chairs are some quasi-agent of the Office of Instruction, this request contributes to goals 2 and 5.</t>
  </si>
  <si>
    <t xml:space="preserve">1.2, 3.3, 3.4, 5.1, 5.2, 6.2, </t>
  </si>
  <si>
    <t>Printing of materials to be used for departmental purposes.  This printer is shared with an office mate.</t>
  </si>
  <si>
    <t>Obviously, the department chair finds this to be an appropriate request.</t>
  </si>
  <si>
    <t>Based on actuals, this should be increased. GTD</t>
  </si>
  <si>
    <t>student employee for ceramics</t>
  </si>
  <si>
    <t xml:space="preserve">1.3, 1.4, 2.3, 2.4, 4.1, 4.3, </t>
  </si>
  <si>
    <t>The ceramics lab and general operations generates a minimum of 20 hours a week of skilled labor (loading/unloading kilns, mixing glazes, recycling clay, other misc.) beyond normal prep and teaching time. Having a student worker assigned benefits the demands of the ceramics program and provides a work-learning opportunity for students.</t>
  </si>
  <si>
    <t>None</t>
  </si>
  <si>
    <t>This job should be done by the Instruction Technician. GTD</t>
  </si>
  <si>
    <t>Agree with the Dean. JD</t>
  </si>
  <si>
    <t>Maintainence of the program (inherent in all substantiated Program Review substantiated goals)</t>
  </si>
  <si>
    <t>1.2, 1.4, 2.3, 2.4, 3.2, 4.2, 5.6</t>
  </si>
  <si>
    <t>Maintain operation of a viable and transferable arts program.</t>
  </si>
  <si>
    <t>3500 is reasonable. 14-15 academic year is not over yet.JD</t>
  </si>
  <si>
    <t>Material Fees</t>
  </si>
  <si>
    <t>1.2, 1.4, 2.3, 2.4, 4.2, 5.6</t>
  </si>
  <si>
    <t>Materials consumed by students for the completion of their assigned projects.</t>
  </si>
  <si>
    <t>Needs a justification. GTD</t>
  </si>
  <si>
    <t>kiln and wheels parts &amp; repair service</t>
  </si>
  <si>
    <t>RC/NC 6</t>
  </si>
  <si>
    <t>Due in large part to the lack of sufficient covering over the kiln area, parts, service and repairs are needed to maintain necessary equipment.</t>
  </si>
  <si>
    <t>A new kiln is being purchased. GTD</t>
  </si>
  <si>
    <t>$2000 is needed if the approved cover over the kiln area is not finalized.JD</t>
  </si>
  <si>
    <t>Miscellaneous software licenses</t>
  </si>
  <si>
    <t>RC 1</t>
  </si>
  <si>
    <t>1.1, 1.2, 1.3, 1.4, 2.1, 3.1, 3.2, 3.4, 4.2</t>
  </si>
  <si>
    <t>These software licenses are required to offer some of the courses that contribute to the AA-T degree in Studio Arts.</t>
  </si>
  <si>
    <t>?</t>
  </si>
  <si>
    <t>We need further justification and evidence for this. GTD</t>
  </si>
  <si>
    <t>Full support. The licenses are essential for the AA-T degree in Studio Arts.JD</t>
  </si>
  <si>
    <t>As this experience may contribute to increased student interest and increased success--both in terms of individual SLOs and course level success--this request is inherent in the very purpose of the Program Review process and the mission of Reedley College.</t>
  </si>
  <si>
    <t xml:space="preserve">1.3, 1.4, 2.2, 3.3, 6.2, 6.4, </t>
  </si>
  <si>
    <t>Ceramics instructor and Reedley students attend the annual conferrence in Davis, CA where students exhibit works completed in their ceramics studies at Reedley College</t>
  </si>
  <si>
    <t>Funding for the annual Art student field trip</t>
  </si>
  <si>
    <t>electric kiln</t>
  </si>
  <si>
    <t>The electric kilns are essential to instruction and have a limited life-span, shortened significantly by the lack of adequate protection (covering over the kiln area) and therefore need a replacement cycle schedule.</t>
  </si>
  <si>
    <t>A new kiln is on its way.JD</t>
  </si>
  <si>
    <t xml:space="preserve">Roof Covering over the kiln area outside the ceramics classroom to protect the kilns and other ceramics equipment </t>
  </si>
  <si>
    <t>Over $100,000 in essential equipment are exposed to rain, dust and summer heat, resulting in the premature deterioration of this equipment which includes 9 kilns, air compressor, electric grinder, and spray booth with an exposed electric fan. This presents an electrical and a slip hazard for students utilizing this area of the classroom and a waste of valuable equipment for the college.</t>
  </si>
  <si>
    <t>I was under the impression that the Office of Instruction had agreed to cover this cost.  However, since it is my understanding that no actual progress has been made on this project, I encouraged the instructors in the Art program to resubmit this request.</t>
  </si>
  <si>
    <t>This was approved by PC.  Money was allocated to get this done. The Maintenance Dept. needs to follow through. If more money is needed then the extra $25,000 requested here is justified.JD</t>
  </si>
  <si>
    <t>Pens and markers</t>
  </si>
  <si>
    <t>This should provide an ample supply of markers and pens for one full-time and five part-time faculty members for one year</t>
  </si>
  <si>
    <t>Advisory Board meeting supplies</t>
  </si>
  <si>
    <t>#1.1</t>
  </si>
  <si>
    <t>Advisory boards are crucial for the RC Criminology program to stay relevant in the criminal justice field</t>
  </si>
  <si>
    <t>Perkins funded. JD</t>
  </si>
  <si>
    <t>#1.2, 1.5, 4.1</t>
  </si>
  <si>
    <t>Continuing career development is vital to the success of the Criminology Program</t>
  </si>
  <si>
    <t>Support. Perkins funded.JD</t>
  </si>
  <si>
    <t>1.2,1.3,1.4</t>
  </si>
  <si>
    <t>student aide is needed to help sort and file music</t>
  </si>
  <si>
    <t>I don't find this justification compelling. GTD</t>
  </si>
  <si>
    <t>Music &amp; Supplies</t>
  </si>
  <si>
    <t>1.2,1.3,1.4,3.2,5.2</t>
  </si>
  <si>
    <t>New Music needs to be added to the Band, Orchestra, Choral, and Chamber Ensemble library each year to keep up with new trends and to develop student skills.  Other supplies such as strings, reeds, cork grease, slide oil, valve oil, swabs are needed to maintain current instruments inventory.</t>
  </si>
  <si>
    <t>I would need further justification and evidence for this huge increase. GTD</t>
  </si>
  <si>
    <t>500. Agree. JD</t>
  </si>
  <si>
    <t>New Choral Music</t>
  </si>
  <si>
    <t>There has been no new music added to the Choral music library in over ten years.  The choral library is very outdated and needs a large amount of upgrading.</t>
  </si>
  <si>
    <t>equipment repair/piano tuning</t>
  </si>
  <si>
    <t>1.2,1.3,1.4,3.2,5.6</t>
  </si>
  <si>
    <t>Several electronic Keyboards in piano lab and several instruments need repair.  The keyboards are used for several classes (Mus 3, 7a, 7b, 20, 21, 22, 24).  The acoustic pianos in Mus 170, and Forum 1 need to be tuned at keast twuce a year, and the ones in the music office and Forum 10 need to be tuned once per year.  Each piano tuning is $75-$100 - a total of $450-$600.</t>
  </si>
  <si>
    <t>Agree.JD</t>
  </si>
  <si>
    <t>ACDA conference</t>
  </si>
  <si>
    <t>Approximate conference fee for the Western Division of the American Choral Dircetors Assn. - an opportunity to learn new techniques and literature to enhance the choral experience for students.</t>
  </si>
  <si>
    <t>Recording Lab Equipment</t>
  </si>
  <si>
    <t>1.2,1.3,1.4,3.1,3.2,5.2,5.6</t>
  </si>
  <si>
    <t>Equipment needed to create a recording studio so that Music 8 - audio Engineering can be offered.  This course is necessary so that the Dept. can offer a 1-yr. and 2-yr. certificate and A.A. degre in Music business</t>
  </si>
  <si>
    <t>The amount seems reasonable when considering the costs of recording equipment and the work that would need to be done to retrofit a room in the Music building.</t>
  </si>
  <si>
    <t>Thr Program Review committee found this goal to be "unsubstantiated" in the last Music program report.</t>
  </si>
  <si>
    <t>I don't find this justification compelling.  GTD</t>
  </si>
  <si>
    <t>Lacks a substantiated goal in Program Review to justify this large expense. JD</t>
  </si>
  <si>
    <t>Student Reader (Independent Contractor) for Dr. Tellalian</t>
  </si>
  <si>
    <t>1, 3, 6</t>
  </si>
  <si>
    <t>1.3, 1.4, 2.1, 2.3, 2.4, 3.2, 3.3, 3.4, 5.2</t>
  </si>
  <si>
    <t>Tellalian:  Due to the fact that I teach the LGI sections, run an intensive legislative simulation in all of my sections (four or five depending on the semester), and have taken on additional responsibilities, e.g. Constitution Week Committee Chairman, K-16 Bridge Program participanet, etc., assistance with grading papers and assignments is necessary.  As such, a Student Reader is requested.  As you may know, my request for a Student Reader for 2014-15 through the Federal Work Study (FWS) Program was granted.  However, there has been difficulty finding a qualified student who both qualifies for FWS and is qualified to serve as a student reader.  In other words, a student who is qualified to serve as a student reader is often not qualified for FWS or has difficulty applying.  Based on a conversation with the Accountant/Auditor on Friday, October 2, 2015, this is a common occurenace.  As such, I will not be submitting a request through FWS for 2015-16.  In order to find qualified students, it will also be necessary to hire a student reader as an independent contractor.  This will allow me to find a qualified student reader, whether the student is from Reedley College or another institution of higher education in the Central Valley.  Please note that Fresno City College actively solicits LGI instructors to provide recommendations for student readers.  The student readers are hired as independent contractors.  Having a student reader will facilitate rapid feedback to students who will have additional time to make any adjustments in their studying strategies.   As such, this will enhance student success and completion.  The amount provided is based on a $9.00 minimum wage for 10 hours per week over twenty-four weeks (the reason for this, rather than thirty-six weeks, is based on the fact that there are some weeks, like the beginning of the semester, where the services of a student reader are in low demand).</t>
  </si>
  <si>
    <t>In my opinioin, this request relates only to Substantiated Program Review Goal #6.  Assistance for LGI instructors does allow for more time to be spent exploring alternative instructional approaches, thus could allow the program to consider increasing its SLO success targets.</t>
  </si>
  <si>
    <t>Bob Hill should be used for situations such as the one Bryan describes here. GTD</t>
  </si>
  <si>
    <t>I cannot enlarge the column next to this one, but I wrote substantial information. I support $1,500 for a Student Aide.JD</t>
  </si>
  <si>
    <t>I support the addition of a Student Aide, not a Student Reader. Assisting with grading papers should only be organizational. Faculty has the responsibility to grade and write revisions and corrections, not a student. Rapid feedback to students, providing time with students on managing studytime etc. is and could be falling under the job description of a student aide. I don't want to enter into an Independent Contract situation. Support $1500</t>
  </si>
  <si>
    <t>Dell™ M11XH Return Program Black Toner Cartridge, Office Depot Item # 500609 (Three cartridges)</t>
  </si>
  <si>
    <t>Maintainence of the program (inherent in all substantiated Program Review goals)</t>
  </si>
  <si>
    <t>1.2, 1.5, 3.2, 3.3, 3.5, 5.2</t>
  </si>
  <si>
    <t>Good faith efforts are made to use print services and the faculty copier.  However, due to additional responsibilities, including serving as the Committee Chair for the Constitution Week Committee and running a legislative simulation in all sections, additional print cartridges are required as a result of the work product generated by these activities. In light of this, it is not always efficient to run to print services every time a document needs to be printed.  This, in fact, could lead to inefficiency.  Further, I now have an office-mate and we share the same printer.  Consequently, the increased work product will necessiarily generate a high volume of printer usage.  Finally, it should be noted that the print cartridge has increased in price since the previous request.  This should provide ample printer cartridges for one full-time faculty member for one year.  The amount requested is based on the current price of the cartridge, the number of cartridges requested, and sales tax based on the BOE City &amp; County Sales Tax Rates (197.55 x 3 + 8.725 Sales Tax).</t>
  </si>
  <si>
    <t>Decreasing printing and putting printers in 'Double Sided' default setting will decrease printer use. Prints larger than 20 should be brought to Printing Services. All faculty in that area should be sharing one printer and share the cartridge cost. JD</t>
  </si>
  <si>
    <t xml:space="preserve">Speaking Fee for One or More Speakers for 3rd Annual Constitution Week Conference (including travel, lodging) </t>
  </si>
  <si>
    <t>1, 3, 4, 6, 7</t>
  </si>
  <si>
    <t>1.1, 1.3, 1.4, 2.3, 2.4, 3.3, 4.1, 4.3, 5.6, 6.2</t>
  </si>
  <si>
    <t>Having a sufficient budget to attract A-list speakers is critical to the success of Constitution Week insofar as top speakers engage students with their expertise and real-world interaction with the Constitution.  As such, having exposure to such individuals can inspire students to pursue a career path in law, politics, public relations, crisis mangagment, public administration, journalism, non-profit work, or higher education.  Additionally, the greater Reedley community is motivated to participate in the intellectual life of the College.  This can open pathways to further collaberation between the community and the College.  Additionally, by having a budget that can support A-list speakers, students and members of the community will have access to the best minds in the area of Constitutional studies in order to maximize their understanding of the Constitution and their rights and duties as citizens.  Beyond this, as you know, Dr. Victor Davis Hanson's speaking fee was $3,000.  His booking agent informed me that this was his local rate.  In light of the absence of other high-profile A-list speakers in the Central Valley in the model of Dr. Hanson (on either side of the political spectrum), it will be necessary to have additional funds available to take into account a higher speaking fee, travel ,and lodging expenses for an outside guest speaker.</t>
  </si>
  <si>
    <t>In my opinioin, this request relates only to Substantiated Program Review Goal #6.  There is no "Goal 7" identified in the in the POLSCI Program Review report. I can see how a budget for Constitution Week speakers could contribute to SLO success targets.</t>
  </si>
  <si>
    <t>I am asking for an increase in the Speaker's Bureau to cover these requests. GTD</t>
  </si>
  <si>
    <t>Priority 2.</t>
  </si>
  <si>
    <t>We will be using one budget for all speaker invitations: budget dean division A. Priority 2. JD</t>
  </si>
  <si>
    <t>Purchase supplies for operation of the school farm instructional facilities</t>
  </si>
  <si>
    <t>1.2,1.4,2.3,2.4,3.2,4.1,4.2,5.6</t>
  </si>
  <si>
    <t xml:space="preserve">To continue the acquisition of a wide variety of consumable and non-consumable supplies required annually for the operation and maintenance of the school farm instructional facilities and AGNR programs that utilize them.  </t>
  </si>
  <si>
    <t>Purchase office supplies (paper, toner, etc.) for AGNR Instructional Programs</t>
  </si>
  <si>
    <t xml:space="preserve">To continue the acquisition of various office supplies utilized by all instructional programs in the AGNR department.  </t>
  </si>
  <si>
    <t>Water, Sewer &amp; Waste</t>
  </si>
  <si>
    <t>Ultilities</t>
  </si>
  <si>
    <t>Required services.</t>
  </si>
  <si>
    <t>Appropiate items below</t>
  </si>
  <si>
    <t>Purchase fuel to maintain operations of the school farm</t>
  </si>
  <si>
    <t xml:space="preserve">To continue the acquisition of fuel (diesel and gasoline) for farm trucks, tractors, generators, and other mechanized equipment.  </t>
  </si>
  <si>
    <t>Vehicle Repair &amp; Maint</t>
  </si>
  <si>
    <t>Repair, servicing, and maintenance of farm vehicles</t>
  </si>
  <si>
    <t xml:space="preserve">Funding the repair, servicing, and regular maintenance of school farm trucks and other farm rolling stock.  </t>
  </si>
  <si>
    <t>priority 1</t>
  </si>
  <si>
    <t>Equpiment Repair &amp; Maint</t>
  </si>
  <si>
    <t>Repair, servicing, and maintenance of farm equipment</t>
  </si>
  <si>
    <t xml:space="preserve">Repair, servicing, and regular maintenance of school farm tractors and miscellaneous other equipment and facility items.  </t>
  </si>
  <si>
    <t>Dean Division C professional development.</t>
  </si>
  <si>
    <t>Fall and spring CCCAOE Conference (CTE Deans), Central Region Consortium quarterly meetings (CTE Deans), AGNR, Business and Industrial Technology conferences ( Manufacturing Day, Lyle Center Meetings, AG industry meetings)</t>
  </si>
  <si>
    <t xml:space="preserve">The CTE Dean should make a critical selection of the conferences he attends and rotate them, for example attend once every 2 years.JD  </t>
  </si>
  <si>
    <t xml:space="preserve">Mileage reimbursement for instructors, staff, and area administrators.  </t>
  </si>
  <si>
    <t>Consultant/Contract Labor Services</t>
  </si>
  <si>
    <t>Contract farm labor</t>
  </si>
  <si>
    <t xml:space="preserve">Contract labor to support farm operations. </t>
  </si>
  <si>
    <t>Priority 1. $7,000</t>
  </si>
  <si>
    <t>Support $7,000</t>
  </si>
  <si>
    <t>Dues/Memeberships</t>
  </si>
  <si>
    <t>Miscellaneous expenses</t>
  </si>
  <si>
    <t>Continuing Education (Instructuional Tech.)</t>
  </si>
  <si>
    <t xml:space="preserve">Miscellaneous farm expenses that do not fall under other recognized budget categories.  </t>
  </si>
  <si>
    <t>Priority 2. $1,000</t>
  </si>
  <si>
    <t>Training and exam fees for PCA licenses or HVAC licenses could fall undere this budget.JD</t>
  </si>
  <si>
    <t>Dean Contingency fund</t>
  </si>
  <si>
    <t>Increase from $3,000 to $5,000 due to high cost of CTE programs</t>
  </si>
  <si>
    <t>Support. The contingency fund is very important, because there may be many unexpected expenses. JD</t>
  </si>
  <si>
    <t>Wine Grape/Olive Bin Trailers (2)</t>
  </si>
  <si>
    <t>Replacement of 25 year old trails for safety, training and increased harvest efficiency.</t>
  </si>
  <si>
    <t>upgrade trailers</t>
  </si>
  <si>
    <t>I saw a separate budget in Plant Science related to wine making.JD</t>
  </si>
  <si>
    <t>Sprinkle Irrigation Pipe</t>
  </si>
  <si>
    <t>Improved irrigation efficiency and distribution uniformity.</t>
  </si>
  <si>
    <t>old water lines</t>
  </si>
  <si>
    <t>Farm Road Repair/Asphalt/Oil</t>
  </si>
  <si>
    <t>Repair road system for farm, farm laboratory activities and commumity events.</t>
  </si>
  <si>
    <t>maintain roads on farm</t>
  </si>
  <si>
    <t>10,000, Based on poor history and justification</t>
  </si>
  <si>
    <t>Support when done environmentally responsible. JD</t>
  </si>
  <si>
    <t>3.1, 4.2, 7.2</t>
  </si>
  <si>
    <t>Mandatory fees and services rendered to Farm Laboratory facility.</t>
  </si>
  <si>
    <t>Water/Sewer</t>
  </si>
  <si>
    <t>Utilities</t>
  </si>
  <si>
    <t>Copier Paper, notepads, post it notes, pens, pencils, highlighters,  toner/printer cartridges, storage binders, file supplies, labels, counselor training supplies.</t>
  </si>
  <si>
    <t xml:space="preserve">general supplies for organization/support for dept chair role and duties.  </t>
  </si>
  <si>
    <t>Leadership Development</t>
  </si>
  <si>
    <t xml:space="preserve">Department Chair needs to participate in ongoing leadership development - especially due to the legislative changes and initiatives the college is participating in that affect counseling processes.  </t>
  </si>
  <si>
    <t>Mileage related expenses for Dept Chair to attend/participate in meetings.</t>
  </si>
  <si>
    <t>Dept Chair is based at RC and must travel to other district sites on occasion.  Counseling Department Chair represents the counseling department at both RC and MC.</t>
  </si>
  <si>
    <t xml:space="preserve">Instructor supplies for Counseling Courses - White Board Markers/Erasers, pens/pencils/highlighters, labels,  binders for development of storage system for counseling courses curriculum example/reference, instructor training supplies, laser pointers/powerpoint remotes, </t>
  </si>
  <si>
    <t>To Be Developed SP 16</t>
  </si>
  <si>
    <t xml:space="preserve">1.1; 1.3; 1.4; 2.2; </t>
  </si>
  <si>
    <t xml:space="preserve">General office supply expenses for Counseling course operations:  </t>
  </si>
  <si>
    <t>Counseling course offerings have increased and the number of counselors teaching these courses as well. There is a need to now have funding for supplies.</t>
  </si>
  <si>
    <t>32G Flashdrives for each instructor for portable archival of instructional documents and resources.</t>
  </si>
  <si>
    <t>1.1; 1.3; 1.4; 2.2; 3.3</t>
  </si>
  <si>
    <t xml:space="preserve">Counseling course instructors often do not have a designated working space for prep time.  Flash drives help them increase efficiency as they move from prep work space to classroom.    </t>
  </si>
  <si>
    <t>Other supplies</t>
  </si>
  <si>
    <t xml:space="preserve">2 textbooks for each counseling course to be on reserve in library, one instructor version of text to be on reserve for instructors reference.  </t>
  </si>
  <si>
    <t xml:space="preserve">This will help address needs when st. is unable to purchase book right at start of the semester and will also help instructors adequately prepare while they wait for their instructor copy to be received.  </t>
  </si>
  <si>
    <t>19hrs/week academic year and summer. (19hours x 46 weeks x $9=7866)
Provide necessary support for Transfer Center</t>
  </si>
  <si>
    <t>The Transfer center currently does not have specific OAIII coverage and is being overseen by OAIII in the Career Resource Center. In order to provide adequate phone and front desk coverage in the transfer center additional support is needed.</t>
  </si>
  <si>
    <t>It will prove extremely difficult to maintain transfer center without sufficient office coverage.</t>
  </si>
  <si>
    <t>Copier Paper, Bright paper for fliers, notepads, post it notes, pens, pencils, highlighters, liquid chalk for sandwhich board signs, toner, printer cartridges, storage binders, file supplies, labels, counselor training supplies.</t>
  </si>
  <si>
    <t xml:space="preserve">General office supply expenses for transfer center operations:  </t>
  </si>
  <si>
    <t>As title V funds are no longer available, we are required to institutionalize these services.</t>
  </si>
  <si>
    <t>Transfer/Articulation Trainings/Conferences/Meetings and Workshops - CIAC and Regional Meetings</t>
  </si>
  <si>
    <t xml:space="preserve">1.1; 1.3; 1.4; 2.1; 2.2; 3.3; 4.2; 5.1;  </t>
  </si>
  <si>
    <t xml:space="preserve">Transfer and Articulation related conferences and meetings play a major role in keeping the individual responsible for these duties up to date so the college campus is able to maingain agreements and alignment with requirements. </t>
  </si>
  <si>
    <t>Given the huge implications that articulation have on accreditation and the transferabilitiy of courses, the articulation officer must participate in ongoing workshops so that the college can maintain maintain its articulation agreements</t>
  </si>
  <si>
    <t>Travel to regional meetings</t>
  </si>
  <si>
    <t>Mileage related to travel for participation in regional meetings.</t>
  </si>
  <si>
    <t xml:space="preserve">Campus Tours/Visits </t>
  </si>
  <si>
    <t xml:space="preserve">1.1; 1.2; 1.3; 1.4; 2.2; 2.4; </t>
  </si>
  <si>
    <t xml:space="preserve">Increase ability to take students to universities to increase interest and awareness of transfer opportunities.  </t>
  </si>
  <si>
    <t>CIAC Membership</t>
  </si>
  <si>
    <t xml:space="preserve">Membership costs related to articulation.  </t>
  </si>
  <si>
    <t>This is a mandatory requirement in order to maintain articulation agreements</t>
  </si>
  <si>
    <t>Cost of sending hard copy of catalogs to other institutions as necessary</t>
  </si>
  <si>
    <t>Instituitons at times request hard copies of catalogs for archival/reference purposes - those institutions often send hard copies of their catalogs to us at their cost.</t>
  </si>
  <si>
    <t>printing of fliers and counseling related materials, Business Cards</t>
  </si>
  <si>
    <t xml:space="preserve">Trasfer Center campaigns  require promotional materials to be printed for distribution, business cards for professional contacts. </t>
  </si>
  <si>
    <t>19hrs/week academic year and summer. (19hours x 46 weeks x $9=7866)
Provide necessary support for Coun activities</t>
  </si>
  <si>
    <t>The Counseling Center has one OAIII that is dedicated to supporting the counseling activities and counselors.  In order to provide adequate phone and front desk coverage during the day and for extended hour times additional support is needed. FWS student support has not been enough to meet the increased needs as the counseling efforts expand.</t>
  </si>
  <si>
    <t>Given that general counseling had over 42,000 student contacts, there is a great need to have adquate front office support to handle the continued student intake traffic.</t>
  </si>
  <si>
    <t>100 quantities of each "Guide for new college students"; "How to get good grades in college"; How to prepare for a career"; "College Transfer Student" ($0.89 eachx 400 = $356 +tax &amp; shipping)</t>
  </si>
  <si>
    <t xml:space="preserve">1.1; 1.2; 1.3; 1.4; 2.2; </t>
  </si>
  <si>
    <t>Student focused educational materials related to counseling services</t>
  </si>
  <si>
    <t xml:space="preserve">General office supply expenses for Counseling office/program operations:  </t>
  </si>
  <si>
    <t xml:space="preserve">This is necessary in order to maintain a funtioining department. Counseling has had a significant increase in the number of full time and part time counselors, which causes a greater need in supplies. </t>
  </si>
  <si>
    <t>32G Flashdrives for each counselor for portable archival of counseling related documents/resources.</t>
  </si>
  <si>
    <t xml:space="preserve">Counselors often move between working spaces and need to take information with them for presentations, etc.  Flash drives are an easy way to make this processmobile and efficient.  </t>
  </si>
  <si>
    <t xml:space="preserve">Storage Cabinet for Counseling materials/resources (for back office area), Laptop storage cabinet for adjunct counselor laptops.  </t>
  </si>
  <si>
    <t xml:space="preserve">Back office area in counseling needs additional storage space to organize materials.  Secured space for counselor laptop storage for those not assigned to a lockable office.  </t>
  </si>
  <si>
    <t xml:space="preserve">Copier repairs, etc. </t>
  </si>
  <si>
    <t>1.1; 1.3; 1.4; 2.2; 5.6</t>
  </si>
  <si>
    <t>Copier is regularly out of service</t>
  </si>
  <si>
    <t xml:space="preserve">Counselor Workshops/Trainings CSU/UC, Student Success events, departmental retreat.  </t>
  </si>
  <si>
    <t xml:space="preserve">In response to the college commitment to staff development.  Counseling department also has an increase in new counselors being brought on.  Counselors need to keep up to date on best practices and attend trainings to improve services being provided.  </t>
  </si>
  <si>
    <t>With more staffing, multiple changes within counseling techniques, and student needs, there is a huge need for more counseling professional development</t>
  </si>
  <si>
    <t xml:space="preserve">Mileage related expenses for counselors to attend/participate in presentations, outreach, meetings, RTG, etc. </t>
  </si>
  <si>
    <t xml:space="preserve">Increased efforts to expand counseling services and support college efforts of increased enrollment will increase mileage related expenses.  </t>
  </si>
  <si>
    <t xml:space="preserve">There has been a significant increase in staffing at Reedley and more collaboration between MOR, therefore more traveling between the campuses is required. </t>
  </si>
  <si>
    <t xml:space="preserve">Counseling campaigns supporting student success and matriculation require promotional materials to be printed for distribution, business cards for professional contacts. </t>
  </si>
  <si>
    <t>T-shirts and Sweatshirts for all MC counselors to promote college and SEP's, tablecloths for outreach event participation</t>
  </si>
  <si>
    <t>Increase campus awareness and representation for outreach and event participation</t>
  </si>
  <si>
    <t>new copier</t>
  </si>
  <si>
    <t xml:space="preserve">1.1; 1.3; 1.4; 2.2; 5.6 </t>
  </si>
  <si>
    <t xml:space="preserve">Current copier is regularly out of service impacting counselors efficiency.  </t>
  </si>
  <si>
    <t>Combo Printer/Scanners for each counseling office/work station (16 total, estimated cost $250 each), keypads for st. id entry into SARS for each counselor Laptop (25 @ aproximately $15), touch screen for SARS Trak (locations considered - transfer center/student center - approx $150).</t>
  </si>
  <si>
    <t xml:space="preserve">Increase counselor access to efficiently scan/print materials needed to provide and document student services/counseling appointments. Keypads allow students to enter ID number to increase efficiency of sign-in process.  Touch Screen will enable students to self- serve for scheduling appointments and logging into student service areas.  </t>
  </si>
  <si>
    <t>Hourly Non-Student Employees</t>
  </si>
  <si>
    <t>1.1, 1.3</t>
  </si>
  <si>
    <t>Sign Language Interpreters for non-hearing attendees, graduates, and certificate completers</t>
  </si>
  <si>
    <t>Diploma and certificate envelope mailers to send documents to completers</t>
  </si>
  <si>
    <t xml:space="preserve">Diploma tubes, Flowers, Gown rentals for Faculty per Faculty Contract, Honor medals &amp;  inscriptions </t>
  </si>
  <si>
    <t>Chair rental to accommodate crowd attendance</t>
  </si>
  <si>
    <r>
      <t xml:space="preserve">Refreshments for Certificate Ceremony break out sessions; does </t>
    </r>
    <r>
      <rPr>
        <b/>
        <sz val="10"/>
        <rFont val="Arial"/>
        <family val="2"/>
      </rPr>
      <t xml:space="preserve">not </t>
    </r>
    <r>
      <rPr>
        <sz val="10"/>
        <rFont val="Arial"/>
        <family val="2"/>
      </rPr>
      <t>include tablecloth rental or flowers for breaksout sessons.</t>
    </r>
  </si>
  <si>
    <t>Sound system rental</t>
  </si>
  <si>
    <t>Plaques for Student of Note, Distinguished Alum, and Student Speaker, dry cleaning of Platform Party gowns, Paper for Programs, Plant rental, gossamer for decorating plants and the boxes that hold diploma tubes during the ceremony, and honorarium to Reedley High School Choir for singing the National Anthem.</t>
  </si>
  <si>
    <t>11.5, 3.2, 4.4</t>
  </si>
  <si>
    <t xml:space="preserve">Currently, the RC Farm is being utilized by RMCHS students. During the 2015 Fresno Fair timeframe, over 118 animals were being cared for at the college farm. There is also a project that has close to 200 egg-laying hens, that needs to be maintained and supported during the morning and evening hours. Student employees will also be expected to assist the AGNR with various events such as the Opening Closing Ceremonies and the the annual Spring FFA event hosted at Reedley College. </t>
  </si>
  <si>
    <t>2 RC Student employees to be hired to assist at farm area utilized by RMCHS studnets</t>
  </si>
  <si>
    <t xml:space="preserve">The Fund for Student Success monies provided by the CA Community College Chancellor's Office provides $99,000 annually. This amount will not increase. The grant was meant to implement the MCHS program, not be the main fiscal agent for departmental needs. The grant covers salary, benefits. </t>
  </si>
  <si>
    <t>RMCHS is part of Reedley college and has not been supported in the form of providing adaquate supplies/funds to cover college related expenses. This is a must in an effort to maintain office workflow</t>
  </si>
  <si>
    <t>Middle College Consortium Conferences</t>
  </si>
  <si>
    <t xml:space="preserve">Membership to organizations that support and offer professional insight/expertise for Middle College High Schools. Yearly membership and conference will serve to assist in modeling after successful MCHS' across the state and nation. </t>
  </si>
  <si>
    <t>There is a great need to stay abreast of the latest developments for middle college hish school. This is especially important given that there are only 11 middle college high schools in the state.</t>
  </si>
  <si>
    <t>19hrs/week academic year and summer. (19 hours x 47 weeks x $10=8930)
(Student Ambassador 18 weeks fall/19 weeks spring/10 weeks summer)</t>
  </si>
  <si>
    <t xml:space="preserve"> (Counseling PR Goal #4 Career Services)</t>
  </si>
  <si>
    <t>The Career Resource Center's main goal is to provide quality, consistent career/job-related services to students . With the institutionalization of the CRC and Career Counselor at Reedley College and the added Job Developer position, we are experiencing an increase in the outreach/in-reach requests, activities and events. Additionally, the Job Developer is currently tasked with providing equitable services on all three college sites, Reedley College, Madera Center and Oakhurst Center. With the expansion of this position there has been an increased amount of job, internship, volunteer postings by employers, as well as requested services by students, in addition to both outreach/ in-reach requests.  The Student Ambassador will be able to support the Career Counselor, CRC and Job Developer in sustaining quality services.</t>
  </si>
  <si>
    <t>There is little to support in this area. In an effort operate as an effective department, this is a necessary expenditure</t>
  </si>
  <si>
    <t>Career Resource</t>
  </si>
  <si>
    <t>3.4; 4.2</t>
  </si>
  <si>
    <t>These are routine supply expenses for CRC office/program operations, conducting instruction for the Don't Cancel Class Program, Career Resource Center Workshops, Student Success Workshops, and events in the absense of the Title V funding.</t>
  </si>
  <si>
    <t>3.4: 4.2</t>
  </si>
  <si>
    <t xml:space="preserve">These are routine materials needed to sustain the CRC, including career and job-related materials, handouts, brochures in the absence of the Title V funding source. Giveaways for Job Developer &amp; Career Counselor </t>
  </si>
  <si>
    <t>Copier chargebacks: Routine copying for center and program management, and conducting workshops and events. Additionally, with the end of the Title V grant, the CRC budget will be needed to sustain current operations.</t>
  </si>
  <si>
    <t>TypeFocus (career assessments, exploration, and employability skills-$795); Valpar Internation Corp.-SigiE license (career assessment, exloration)-$995); What Can I Do With This Major? (Major to Career Pathways/Development-$120); College Central Network (CCN) Job Managment System ($1500)</t>
  </si>
  <si>
    <t>Career Assessment Tools, Career-major Pathway Tool and Job Management System (On/Off-Campus Jobs and Postings)</t>
  </si>
  <si>
    <t>This is extremely important in an effort to provide career exploration and counseling services to students</t>
  </si>
  <si>
    <t>Conference for Career Counselor and Job Developer</t>
  </si>
  <si>
    <t xml:space="preserve">1 conference  @ approx. $300 for both positions </t>
  </si>
  <si>
    <t>Events, Job Fairs, Feeder Schools, Employers, Community</t>
  </si>
  <si>
    <t>Events, Job Fairs, Feeder Schools, Employers, Community; Job Developer to Madera Campus (2 times a month) and Oakhurst (1 time month)</t>
  </si>
  <si>
    <t xml:space="preserve">Goal 3 </t>
  </si>
  <si>
    <t xml:space="preserve">5.2, 2.2 </t>
  </si>
  <si>
    <t>This increase is necessary as there is a strategic and intentional effort to provide more services to all students through our outreah efforts</t>
  </si>
  <si>
    <t xml:space="preserve">Transfer Day/ iXplore Expo Table Rental </t>
  </si>
  <si>
    <t>The Matriculation and Outreach office is responsible for the coordination of the Transfer Day/ iXplore Majors Expo event on campus.  Over 28 universities, campus clubs, and RC majors participate in the event.  Tables are needed for all those who come and set up booths to present to students about future options.</t>
  </si>
  <si>
    <t>Building Rental</t>
  </si>
  <si>
    <t xml:space="preserve">Fresno Area College Night </t>
  </si>
  <si>
    <t xml:space="preserve">Every year Reedley College participates in the Fresno Area College Night and has multiple tables promoting RC/MC/OC programs such as EOPS, AG, STEM, AERO, Biology, Child Development and Forestry etc. We provide information for local Fresno area students who are interested in attending our college.  This year is the year for growth and expansion of our display set up and program advertising. </t>
  </si>
  <si>
    <t xml:space="preserve">Hosting Events and Workshops </t>
  </si>
  <si>
    <t xml:space="preserve">Transfer Day/iXplore Expo food for university representitives </t>
  </si>
  <si>
    <t xml:space="preserve">During the Transferday/iXplore Expo we feed the University Representitves breakfast and Lunch for coming on our camps to provide infromation for our students.  The representitives travel from across the nation to serve our students.  </t>
  </si>
  <si>
    <t xml:space="preserve">Annual High School Counselors Conference </t>
  </si>
  <si>
    <t xml:space="preserve">Every year district wide the colleges rotate in who will provide the Annual High School Counselors Conference.  2016 will be Reedley Colleges turn to host the event.  The HS Counselors Conference is an event where we invite all High School Feeder Partners to our Institution to discuss new Registration To Go procedures and to share important information about our campuses and District. We feed the partners breakfast and lunch, provide refreshments and have give aways. </t>
  </si>
  <si>
    <t xml:space="preserve">Funds to place Student Workers who are currently ineligible to participate in Federal Work Study because they are ineligible to receive Finanicial Aid. </t>
  </si>
  <si>
    <t>None Applicable.</t>
  </si>
  <si>
    <t>#1.3,1.4, 2.3, 4.3</t>
  </si>
  <si>
    <t xml:space="preserve">The CalWORKs Program has a significant number of students ( in the Fall 2015 semester there were 5 out of 19 students (or 26% of students who applied or expressed an interest in participating) in the existing CalWORKs Federal Work Study Program (FWS) but did not qualify due to the fact that they are on Academic Probation, thus rendering them ineligible to receive Financial Aid, which is a requirement of FWS. Many of these students are working to improve their academic standing so they can file a Financial Aid Appeal and get their Financial Aid reinstated, however that process can take a full semester because they may have to work to raise their GPA above a 2.0. Often, these students are among those with the greatest need of assistance because their sole source of income is the cash aid they receive from the County (household avg. of $650 per month), thus making them particularly susceptible to attrition. Allocation of discretionary funding would expand the existing capacity of the CW Federal Work Study Program by providing a bridge that would allow the CW Program to place these students in a work study position for one semester so they can earn work experience (as required by the CalWORKs Program and the County) and earn extra income as they work to meet the requirements that would reinstate their eligibility to receive Financial Aid (i.e., by raising their GPA). </t>
  </si>
  <si>
    <t>This is an important request as Cal Works students have a higher need than most of our student body</t>
  </si>
  <si>
    <t>Instr. Software</t>
  </si>
  <si>
    <t>Software access and training to support textbooks used for CalWORKs Counseling Courses</t>
  </si>
  <si>
    <t>RC6</t>
  </si>
  <si>
    <t>#2.3,3.2,3.3,5.6</t>
  </si>
  <si>
    <t xml:space="preserve">The CalWORKs Program currently administers three (3) Counseling courses offered exclusively to CalWORKs Students. These funds will be used to access software to supplement the textbooks utilized in the courses, providing specific diagnostic and prescriptive scores and feedback to students to help facilitate learning.  </t>
  </si>
  <si>
    <t>Supplies for children of CalWORKs Students while they are waiting in the Center for Student Success 2 (CCS2, where the CalWORKs Program is co-located) at Reedley College</t>
  </si>
  <si>
    <t>#1.3,1.4,2.4,5.6</t>
  </si>
  <si>
    <r>
      <t xml:space="preserve">The CalWORKs Program is the only Student Services program at Reedley College that serves students with families (100% of the CalWORKs student population). While staff encourages students to make alternative arrangements, often times, children accompany their parents to appointments with the CalWORKs Counselors due to the fact that other childcare arrangements can't always be secured. As such, it would be beneficial acknowledge this reality by establishing a designated area in the existing waiting area were the parents wait to be seen for services specifically for children to sit at and engage  in productive activities (such as coloring, reading, or playing with a small play structure, etc.). </t>
    </r>
    <r>
      <rPr>
        <b/>
        <sz val="10"/>
        <rFont val="Arial"/>
        <family val="2"/>
      </rPr>
      <t xml:space="preserve"> NOTE: children would continue to remain under their parents supervision at all times while they are in the CCS2 building.</t>
    </r>
    <r>
      <rPr>
        <sz val="10"/>
        <rFont val="Arial"/>
        <family val="2"/>
      </rPr>
      <t xml:space="preserve">  The supplies that are being proposed could include, crayons, coloring books, children's literature, etc. and these would remain in CCS2. These supplies could assist greatly in assisting in the facilitation of productive and effective service provision to students. </t>
    </r>
  </si>
  <si>
    <t>Program Incentives</t>
  </si>
  <si>
    <t>#1.3,1.4,2.3,3.3</t>
  </si>
  <si>
    <t xml:space="preserve">Personal and professional literature, gas cards, meal cards, and other items related to personal and professional growth intended to act as one-time  give-away items intended to engage and motivate student participation in forums and workshops, as well as recognize and inspire individual advancement and success, and enhance overall college learning experiences. </t>
  </si>
  <si>
    <t>Hosting Events/Workshops</t>
  </si>
  <si>
    <t>Creation &amp; implementation of peer mentoring support group; implmentation of topic specific workshops</t>
  </si>
  <si>
    <t>#1.3,1.4,2.3,2.4,3.3,5.2,6.2</t>
  </si>
  <si>
    <t xml:space="preserve">The population of CalWORKs Program is recognized as a hard-to-serve population at high-risk for attrition. The CalWORKs program would like to implement a peer mentoring program at the RC campus to assist in facilitating student retention, networking, information and resource sharing, and addressing barriers to student learning and advancement. Allocation of funding would support the program in doing so, as described in the Program Review Report concluded in Spring 2015. </t>
  </si>
  <si>
    <t>Speaker fees/ honorariums for guest speakers at topic specific workshops</t>
  </si>
  <si>
    <t>RC1, RC7, MC/OC6</t>
  </si>
  <si>
    <t>#1.2,1.3,1.4,2.2,2.3,3.3,3.4,4.1,5.2</t>
  </si>
  <si>
    <t xml:space="preserve">Speakers would be brought in to address specialized topics of interest to CalWORKs students as a part of the proposed support group and topic-specific workshops, such as Domestic Violence/Healthy Families, Job Search Skills and Preparation, Financial Literacy, etc. </t>
  </si>
  <si>
    <t xml:space="preserve">Seating for children for the waiting area in Center for Student Success 2 building at the RC campus in which the CalWORKs Program is co-located. </t>
  </si>
  <si>
    <t>#1.3,1.4,2.4, 5.6</t>
  </si>
  <si>
    <r>
      <t xml:space="preserve">The CalWORKs Program is the only Student Services program at Reedley College that serves students with families (100% of the CalWORKs student population).  While staff encourages students to make alternative arrangements, often times, children accompany their parents to appointments with the CalWORKs Counselors due to the fact that  other childcare arrangements can't always be secured. As such, it would be beneficial acknowledge this reality by establishing a designated area in the existing waiting area for children to engage in productive activities (coloring, reading, etc.). Currently, the children don't have any age appropriate equipment (i.e., seating) available for them. This resource could also provide a vehicle for program to model how to re-direct children, as opposed to having them occupy themselves with office literature intended for students to play with the annoucement board noting the weekly availability of CalWORKs counselors, which is the current practice.  </t>
    </r>
    <r>
      <rPr>
        <b/>
        <sz val="10"/>
        <rFont val="Arial"/>
        <family val="2"/>
      </rPr>
      <t xml:space="preserve">NOTE: children would continue to remain under their parents supervision at all times while they are in the CCS2 building.    </t>
    </r>
  </si>
  <si>
    <t xml:space="preserve">Two undesignated computers and/or laptops for use by staff, the CalWORK student worker, and students, as needed. </t>
  </si>
  <si>
    <t>RC9</t>
  </si>
  <si>
    <t>#1.3,1.4,2.2,2.3,2.4,3.3,4.3,5.2,5.6</t>
  </si>
  <si>
    <t xml:space="preserve">The CalWORKs Program is requesting funds to purchase 2 new computers (and/or laptops) to be utilized by staff and students during orientations, workshops, and presentations, as well for to assistant students in completing the online SCCCD College Application, FAFSA, college and work study orientations (currently offered online only), Blackboard, and homework assignments. (The Reedley College CalWORKs program site currently does not have any undesignated computers nor does it have any laptops.) CalWORKS students frequently lack or have access to computers and Internet access at home, so they rely on CalWORKs staff to assist them in accessing computers in order to complete the online applications listed previously, currently this means that the students works on a Counselor's computer in a staff workstation when a workstation is available. Purchasing the two additional computers would allow for those computers to remain undesignated by staff, rather they'd be used for the purposes described by staff, the CalWORKs student worker, and students, as needed. </t>
  </si>
  <si>
    <t>Program Review Goal #2</t>
  </si>
  <si>
    <t>Strategic Plan 1.3</t>
  </si>
  <si>
    <t>The Student Activities Office strives to provide an atmosphere that fosters respect, values all individuals, appreciates diversity, and celebrates the contribution of all. We emphasize the need to recognize that the College community is diverse in age, culture, and ethnicity, and that all members contribute to the advancement of society. We promote the idea that student interaction through clubs and social gatherings, student government and participation in College governance, community service activities, and intermural sports is essential to the learning process and creates well-rounded citizens. 1) Advise and support the Associated Student Government so that students participate in and contribute to the College-wide shared governance process.In order to carry out these goals and mission, the SAO requires a variety of office supplies, decoration supplies and events supplies throughout the year.
2) Plan and execute a variety of events and activities that enhance the educational experience for students. 
3) Provide support and guidance to student clubs. 
4) Support efforts of all campus departments to engage students outside of the traditional classroom.Host Tiger Awards which is an event that recognizes the academic and athletic efforts of oustanding students nominated by each college department.  This expense covers the cost of the plaques awarded to each recipient.</t>
  </si>
  <si>
    <t>Program Review Goal #3</t>
  </si>
  <si>
    <t>Strategic Plan 2.4</t>
  </si>
  <si>
    <t>Replacement couches in the Student Center. Students use this area on a daily basis and the current couches are ripped. This funding would start the Program Review goal of Student Activities to replace furniture in Student Center due to use of facility.</t>
  </si>
  <si>
    <t>The SAO promotes and holds events at various times throughout the year to encourage cultural awareness and understanding.  Some of these events might include: Guest speakers for such times as Women's History Month, Hispanic Heritage Month, Native American Heritage Month and Black History Month.  Depending on the availability entertainment and educational productions, and on the desire of the student body, various musical, theatrical or performance groups may be contracted to provide their services in the name of promoting cultural awareness.</t>
  </si>
  <si>
    <t xml:space="preserve">General office supply expenses for Counseling course  operations:  </t>
  </si>
  <si>
    <t>Gift cards for SEP Campaign Drawings ($8 x25 cards)</t>
  </si>
  <si>
    <t xml:space="preserve">There has been a significant increase in staffing at Madera and more collaboration between MOR, therefore more traveling between the campuses is required. </t>
  </si>
  <si>
    <t>Combo Printer/Scanners for each counseling office/work station (8 total, estimated cost $250 each), keypads for st. id entry into SARS for each counselor Laptop (10 @ aproximately $15), touch screen for SARS Trak (locations considered - Career/Transfer Center $150).</t>
  </si>
  <si>
    <t>The Counseling Center needs additional support in order to provide adequate phone and front desk coverage during the day and for extended hour times. FWS student support has not been enough to meet the increased needs as the counseling efforts expand.</t>
  </si>
  <si>
    <t>There were 42,599 counseling contacts made over the past year. Additional support in this area is needed</t>
  </si>
  <si>
    <t>19hrs/week academic year and summer. (19hours x 46 weeks x $9=7866)
Provide necessary support for CRC activities/transfer center activities</t>
  </si>
  <si>
    <t>1.3; 2.2; 4.3</t>
  </si>
  <si>
    <t>The Career Resource Center currently has no support for front desk/student check-in.</t>
  </si>
  <si>
    <t>This is a need in order to support Career and Transfer efforts at Madera</t>
  </si>
  <si>
    <t xml:space="preserve">These are supply expenses for CRC/transfer center office/program operations, conducting  Career Resource Center Workshops, Student Success Workshops, transfer workshops and events.  </t>
  </si>
  <si>
    <t>Events, Job Fairs, Feeder Schools, Employers, Community Events</t>
  </si>
  <si>
    <t>1.3; 2.2; 4.3; 6.2</t>
  </si>
  <si>
    <t>Participation in Events, Job Fairs, Feeder Schools, Employers, Community events</t>
  </si>
  <si>
    <t xml:space="preserve">Career center/Transfer Center campaigns require promotional materials to be printed for distribution, MC specific resources such as Career Assessment Handbook for students, business cards for professional contacts.  </t>
  </si>
  <si>
    <t>Office Supplies needed for day-to-day operations of President's Office.</t>
  </si>
  <si>
    <t>President's Office is responsible for Public Outreach and Community Connections for the College. The increase is to cover costs previously paid from the Coca-Cola Foundation account that has not been renewed.</t>
  </si>
  <si>
    <t>Publications are required to keep President's Office updated on any changes to Ed Code, Title V regulations and any other State and Federal laws our College must comply with. This amount covers actuals from 2015-2016</t>
  </si>
  <si>
    <t>Office Supplies needed for day-to-day operations of President's Office as well as campus wide events sponsored by President's Office (i.e. markers, notepads, etc for Opening Day, Strategic Planning Workshop, etc)</t>
  </si>
  <si>
    <t>1.4, 3.3, 4.1</t>
  </si>
  <si>
    <t>The President's Office sponsors several professional development activities related to state-wide policies and legislation for administrators, faculty and staff. The President attends additional conferences on behalf of the college in order to keep up with current information and best practices.</t>
  </si>
  <si>
    <t>Vehicle Allowance &amp; Mileage</t>
  </si>
  <si>
    <t>5.1, 6.1, 6.2, 6.4</t>
  </si>
  <si>
    <t>$8400 for vehicle allowance paid per contract, $100 for office staff as needed</t>
  </si>
  <si>
    <t>1.4, 2.2, 4.4</t>
  </si>
  <si>
    <t>Money to cover various dues and memberships to local, state, and national organizations. The total amount comes from the 2014-15 actuals plus $12,576 to cover the college's dues to the American Association of Community Colleges. In the past, this has been covered by the district office however they will no loger do this beginning in 2016-2017.</t>
  </si>
  <si>
    <t>Accreditation</t>
  </si>
  <si>
    <t>Accreditation Fees &amp; Training</t>
  </si>
  <si>
    <t>All</t>
  </si>
  <si>
    <t>This money will cover accreditation dues and fees plus any additional fees charged for conferences on new standards and potential transition based on Accreditation Task Force Recommendations</t>
  </si>
  <si>
    <t>Business Cards &amp; Priting</t>
  </si>
  <si>
    <t>Business Cards for President's Office needed for community members, students, and colleagues as well as for printing of various materials.</t>
  </si>
  <si>
    <t>President's Contingency</t>
  </si>
  <si>
    <t>Plenary and Curricilum Institutue</t>
  </si>
  <si>
    <t xml:space="preserve">Academic Senate does not have a Program Review </t>
  </si>
  <si>
    <t>1.2,1.4,2.3,3.1,3.3</t>
  </si>
  <si>
    <t>Professional Development for faculty to attend 2 Senate Plenaries (2 people) and the 1 Curriculum Institute. These Academic Senate events allow faculty to learn about and participate in statewide dialog and bring back best practices to the campus.</t>
  </si>
  <si>
    <t xml:space="preserve">ASCCC Institutes </t>
  </si>
  <si>
    <t>The Academic Senate for California Community Colleges puts on a series of conferences and institutes aimed a sharing best practices across the state. Conferences and Institutes include: CTE Curriculum Academy, Instructional Design and Innovation, Accreditation Institute, Academic Academy, CTE Institute, and the Faculty Leadership Institute. With this funding we would send faculty to these high quality professional development opportunities. This would also expand the knowledge base and leadership of our Senate. Currently the Academic Senate Budget only covers Plenary and the Curriculum Institute</t>
  </si>
  <si>
    <t>1.2, 1.4, 2.3, 3.1</t>
  </si>
  <si>
    <t xml:space="preserve">Title 5 mandated membership in the Academic Senate for California Community Colleges (ASCCC). Increase due to expected increase in dues next year. </t>
  </si>
  <si>
    <t>The President's Office sponsors several professional development activities related to state-wide policies and legislation for administrators, faculty and staff. The President attends additional conferences on behalf of the college in order to keep up with current information and best practices. This money is shared between the President and the Staff Development Committee.</t>
  </si>
  <si>
    <t>scantron maintanence</t>
  </si>
  <si>
    <t>1.3, 2.4, 4.3</t>
  </si>
  <si>
    <t>Student will be engaged to the campus and community-wide events. Job skills developed in the office is invaluable. Experience is valuable to the students' resume. Student will assist in capturing photos of events on campus, some social media work and other duties in the office.</t>
  </si>
  <si>
    <t>6.2, 6.4</t>
  </si>
  <si>
    <t>General office supplies such as writing pads, pens, storage for photos including discs and back up portable drives.</t>
  </si>
  <si>
    <t>Newspapers</t>
  </si>
  <si>
    <t>6.2, 6.4,</t>
  </si>
  <si>
    <t xml:space="preserve">Promoting MOR to the media is essential and continues to create awareness of the many programs and services our campuses has to offer. </t>
  </si>
  <si>
    <t>Newspaper clipping service and other supplies for MOR sponsored events that are needed to maintain and improve communication with the community.</t>
  </si>
  <si>
    <t>Continue subscription to software programs such as clipart that are essential in production of brochures, programs and flyers.</t>
  </si>
  <si>
    <t>Allow for travel to cover meetings and events vital to the MOR campuses.</t>
  </si>
  <si>
    <t>6.1, 6.2, 6.4</t>
  </si>
  <si>
    <t>Allows for us to provide clear communication about programs on MOR campuses as well as services with the District and outlying service areas. Instrumental to those communities who rely on weekly advertisers, shoppers and newspapers.</t>
  </si>
  <si>
    <t>These events allow RC to recognize the excellent students, faculty and staff as well as the programs to outlying communities. Will assist in partnerships with local stakeholders.</t>
  </si>
  <si>
    <t>5.6, 6.2, 6.4</t>
  </si>
  <si>
    <t>Printing &amp; Binding are needed to support student academic success through brochures and flyers both to internal and external audiences. It is also essential for production of business cards for faculty and staff.</t>
  </si>
  <si>
    <t>New camera</t>
  </si>
  <si>
    <t>The current camera is outdated. The camera is used extensively by Leah and George, and now use their personal cameras to take images. A new camera will be able to provide better quality images that will be used for college purposes such as schedules, catalogs, brochures, flyers, and galleries. Also images are extremely useful with social media use across MOR campuses and can be used for external communications with local news agencies including broadcast and print. Tact images capture the essence of what our campuses has to offer and are extremely useful when presented at SCCCD board meetings and various presentations throughout the state and beyond. In addition, a newer camera has the capability to record HD videos that can be incorporated in promoting of programs, events and social media.</t>
  </si>
  <si>
    <t>Traveling to cover various events on MOR campuses and attend meetings at the district office and elsewhere.</t>
  </si>
  <si>
    <t>Allows us to provide clear communication about programs on MOR campuses including services with the Distric and communities in our service areas.   In addition, It will allow us to help programs meet and exceed FTE targets through promoting specific programs, low enrolled classes, night and weekend classes as well as new programs available to new and returning students.</t>
  </si>
  <si>
    <t>Needed to support student academic success through brochures, flyers, and postcards.</t>
  </si>
  <si>
    <t>SARP student employee</t>
  </si>
  <si>
    <t>SP 1.3,1.4,,2.2, 4.2,5.5</t>
  </si>
  <si>
    <t xml:space="preserve">Requesting funding (min.wage increase in request) for student employees to assist with activities for our Student Athlete Retention Program (SARP).  Student employees assist with SARP Orientation services: set-up/clean up, compiling SARP material, filing,  scheduling student athlete appointments through SARS and assisting with small projects such as copies, contacting student athletes for follow-up meetings. </t>
  </si>
  <si>
    <t>SARP Binders</t>
  </si>
  <si>
    <t>The purpose of our Student Athlete Retention Program is to provide 225 student athletes with resources, tools to succeed in class, and meeting their educational goals. Request is for SARP binders-academic tips for success package.</t>
  </si>
  <si>
    <t>SCCCD Torch of Excellence Awards</t>
  </si>
  <si>
    <t>SP 1.3,1.4,,2.2, 4.2,5.5,6.1</t>
  </si>
  <si>
    <t xml:space="preserve">Request funding for items awards/plaques/RC blankets for selected receipients at the SCCCD - Torch of Excellence. This is an annual event where scholar athletes are recognized. </t>
  </si>
  <si>
    <t>SARP Computers for Study Hall</t>
  </si>
  <si>
    <t>SP 1.3,1.4,2.2,2.3 4.2,5.5</t>
  </si>
  <si>
    <t xml:space="preserve">Purchase 10-12 computers to replace the older computers that were being used in RC's SARP Study Hall. All 225 Student Athletes are required to attend Study Hall and implement study strategies/research assignments beyond the normal operating times. For example, student athletes can utilize resources (computers) after practices. </t>
  </si>
  <si>
    <t>CCCAA/3C4A conference</t>
  </si>
  <si>
    <t>SARP Hosted Training Luncheon</t>
  </si>
  <si>
    <t>SP 1.1,1.2,1.3,1.4, 2.2, 3.4,4.2,5.5</t>
  </si>
  <si>
    <t xml:space="preserve">Request is for providing snacks/lunch for all incoming/returning student athletes (225) at the scheduled fall 2016 SARP Orientation. The SARP Orientation is scheduled from 9:30am to 1:00pm. This event is mandatory for all student-athletes. The event agenda includes training regarding concussions in athletics, tips with navigating RC's website, NCAA-CVC-Big 8-NCFC playing rules, sexual harrasment, strageties for success in the classroom, four year college transfer information, Student Ed. Planning-majors, and other RC procedures/policies. </t>
  </si>
  <si>
    <t>CCCAA/3C4A dues</t>
  </si>
  <si>
    <t xml:space="preserve">As the Athletic Counselor, it is required to pay for the 3C4A/4NA membership. As a member, I represent the counselors and receive newsletters/NCAA legislation updates/CCCAA legislation updates monthly. </t>
  </si>
  <si>
    <t>Purchase of misc supplies, projector bulbs, toner, repair parts etc</t>
  </si>
  <si>
    <t>1</t>
  </si>
  <si>
    <t>Licenses - Blackboard, Microsoft, Adobe, SARS, etc</t>
  </si>
  <si>
    <t>5yr equipment replacement plan - replace classroom computers</t>
  </si>
  <si>
    <t>5yr equipment replacement plan - replace network switches</t>
  </si>
  <si>
    <t xml:space="preserve">Office Supplies </t>
  </si>
  <si>
    <t>Computer HW/SW Maint &amp; Lic</t>
  </si>
  <si>
    <t>James travel to Oakhurst</t>
  </si>
  <si>
    <t>Equip LT 10K</t>
  </si>
  <si>
    <t>5yr equipment replacement plan</t>
  </si>
  <si>
    <t>Equip GT 10K</t>
  </si>
  <si>
    <t>5yr equipment replacement plan - replace network switch gear</t>
  </si>
  <si>
    <t>Software Non-Instr</t>
  </si>
  <si>
    <t>Network software</t>
  </si>
  <si>
    <t>Support contract for surveillance system/cameras</t>
  </si>
  <si>
    <t>Travel to support equipment at other sites</t>
  </si>
  <si>
    <t>Cisco support contract for Surveillance systems/cameras</t>
  </si>
  <si>
    <t>misc shipping charges to return warrentied  parts</t>
  </si>
  <si>
    <t>TB serum and other medical supplies</t>
  </si>
  <si>
    <t xml:space="preserve">Expenses accrue with non students. We need this amount to cover expenses for Staff TB tests, minor injury first aid, and other visits, etc. HF0 Funds can only be used for students who pay the student health fee. </t>
  </si>
  <si>
    <t>California Business Furniture, Highmark Insync body balance chair.</t>
  </si>
  <si>
    <t xml:space="preserve">Need to replace old office chairs  with new Ergonomic office chairs with weight sensing technology, body balance control adjusts to the user's body weight and has a two positon tilt limiter ensuring proper back/lumbar support, automatic tension adjustment ensures optimum back support. </t>
  </si>
  <si>
    <t>Bulletin Board -Entry Hallway</t>
  </si>
  <si>
    <t xml:space="preserve">We will replace our current elementary "school looking" bulletin board with a modern, professional enclosed bulletin board. This will allow us to display many health and mental health flyers, newsletters and community activates. </t>
  </si>
  <si>
    <t>Blood Pressure Monitors</t>
  </si>
  <si>
    <t>HF0 budget does not allow us to purchase a replacement blood pressure monitors.  Old monitors lose charge quickly and are not mobile.  Mobility helps with Emergencies and out-of-the office activities.</t>
  </si>
  <si>
    <t>Weight Scale</t>
  </si>
  <si>
    <t>To replace scale outside of our office which needs to be replaced with new scale that is easier for students to operate.</t>
  </si>
  <si>
    <t>Medicine Dispenser</t>
  </si>
  <si>
    <t>A new dispenser in our office will help students selected any pain reliever or obtain band aids, maxi pads, tampons, condoms in a confidential manner.</t>
  </si>
  <si>
    <t>Scanner Fi-6130z or more current model</t>
  </si>
  <si>
    <t>Currently Health Services has the only scanner compatible with Medicat system.  That scanner is used by the Health Services if Psychological Services needs to use it they need to switch computers. Which is time consuming and less confidential.</t>
  </si>
  <si>
    <t>Licensing</t>
  </si>
  <si>
    <t>Gary Sakaguchi manages this budget line item.</t>
  </si>
  <si>
    <t xml:space="preserve">As per Community Care Licensing the Child Development Center must maintain mandated ratios of adult/child.  We utilize student workers to meet these requirements.  All student workers meet the state qualification to be teachers in our classrooms. According to NAEYC Accreditation standards, children benefit most when their teachers have high levels of formal education and specialized early childhood professional preparation.  Teaches who have knowledge and skills in early childhood development and early education are more likely to engage in warm, positive interactions with children, offer richer language experiences, and create higher quality learning environments.  As a model program for future early childhood professionals, Reedley College Child Development Center should be promoting and modeling the highest of appropriate practice at all times.  This includes demonstrating proper child/adult ratios as well as developing positive ongoing relationships with children, families, and students.                                                                                                                              **  Due to minimum wage increase this figure has gone up this year.  Some students MAY qualify for FWS but only if they meet the minimum requirements as per Community Care Licensing.                                                                                                                                                                                                                                                                                                                           *  Costs for student staff are calculated as follows:   10 students x 36 weeks x 19 hours per week x $10.00 per hour = $68,400 </t>
  </si>
  <si>
    <t>Sportsware is necessary for heath and safety purposes so that injuries can be tracked through the process of return to play. We currently use this system. This is a yearly fee of $250. • We would like to begin using ImPACT for baseline and post concussion assessments since it is the standard that doctors use to assess concussions. This would create less transportation between Reedley and Fresno for athletes with a concussion, which would help decrease the travel for an Athletic Trainer to transport the athlete since those with concussions are not allowed to drive until cleared by a doctor because it is very dangerous to drive with a concussion. This is a yearly fee of $600 unless as a district we can join together to get the district pricing.</t>
  </si>
  <si>
    <r>
      <t>The Athletic Director is the game manager for all hosted events and is responsible for all game day operations. The Athletic Director is requesting funding for hiring student employees for pre/post game-day operations for home athletic events. This includes pre-game/match set-up and post-game/match clean up for men's and women's Reedley College Intercollegiate programs. Student employees and other game-management non-student employees play an important role in carrying out our game day functions. Additionally, student employees are hired, trained, and supervised by faculty in maintaining our physical education and intercollegiate event facilities. The Athletic Department also gives student employees an opportunity to learn different job skills; communication, responsibility, time management, working with others, following instructions, and organization. Our game-management operations for men's and women's Intercollegiate programs are the follwoing:                                                                                              •</t>
    </r>
    <r>
      <rPr>
        <u/>
        <sz val="10"/>
        <rFont val="Arial"/>
        <family val="2"/>
      </rPr>
      <t xml:space="preserve">Football </t>
    </r>
    <r>
      <rPr>
        <sz val="10"/>
        <rFont val="Arial"/>
        <family val="2"/>
      </rPr>
      <t>- 12 student employees (2 student workers at the south admission gate, 2 student workers at the north admission gate, 4 student workers for chain crew. The budget would include the non-student employees (Public Announcer (PA), PA spotter, 1 scoreboard operator, 1 main clock operator, 1 play clock operator, 1 Statistician-Stat Crew required by CCCAA and 1 stat crew spotter, 2 student workers for filming the game-required by CCCAA) as per the CCCAA-Northern California Football Conference Football game day operations. The game management student workers work up 6 hours per 5 scheduled home games and training for student workers takes place during 1 scrimmage (before 1st official game).                                                                                             •</t>
    </r>
    <r>
      <rPr>
        <u/>
        <sz val="10"/>
        <rFont val="Arial"/>
        <family val="2"/>
      </rPr>
      <t>Women's/Men's Basketball</t>
    </r>
    <r>
      <rPr>
        <sz val="10"/>
        <rFont val="Arial"/>
        <family val="2"/>
      </rPr>
      <t xml:space="preserve"> requires set up/post game clean up, 1 scoreboard operator, 1 main clock operator, 1 shot clock operator, 1 PA/official scorekeeper-PA spotter, 1 Statistician-required by CCCAA, 2 workers at the admission table. Student workers are needed for up to 3-5 hours per home basketball game and 4-6 hours when we have double header games for women's and men's basketball home games - up to 13 home scheduled games for both W/M Basketball games.                                                                                                  •</t>
    </r>
    <r>
      <rPr>
        <u/>
        <sz val="10"/>
        <rFont val="Arial"/>
        <family val="2"/>
      </rPr>
      <t>Women's Volleyball</t>
    </r>
    <r>
      <rPr>
        <sz val="10"/>
        <rFont val="Arial"/>
        <family val="2"/>
      </rPr>
      <t xml:space="preserve"> requires student employees to set up, 1 scoreboard operator, 1 main clock operator, 1 official scorekeeper, 1 Libero score keeper, 1 Public Announcer-1 Public Announcer spotter, 1 statistician, 2 workers at the admission table, 2 lines student workers, 3 shaggers.  Student workers are needed for up to 3-5 hours per home volleyball match - up to 8 home scheduled matches.                                                                                               •</t>
    </r>
    <r>
      <rPr>
        <u/>
        <sz val="10"/>
        <rFont val="Arial"/>
        <family val="2"/>
      </rPr>
      <t>Baseball</t>
    </r>
    <r>
      <rPr>
        <sz val="10"/>
        <rFont val="Arial"/>
        <family val="2"/>
      </rPr>
      <t xml:space="preserve"> requires student employees to set up/post clean up, 1 scoreboard operator, 1 official scorekeeper, 1 scorekeeper, 1 PA-PA spotter, 1 Statistician-Stat Crew-required by CCCAA, 2 workers at the admission table. Student workers are needed for set-up and post clean up to 3-5 hours per home baseball game - up to 20 home scheduled games.                                                                                                  •</t>
    </r>
    <r>
      <rPr>
        <u/>
        <sz val="10"/>
        <rFont val="Arial"/>
        <family val="2"/>
      </rPr>
      <t xml:space="preserve">Softball </t>
    </r>
    <r>
      <rPr>
        <sz val="10"/>
        <rFont val="Arial"/>
        <family val="2"/>
      </rPr>
      <t>requires student employees to set up/post clean up, 1 scoreboard operator, 1 official scorekeeper,1 Public Announcer, 1 Statistician-Stat Crew-required by CCCAA, Student workers are needed for set-up and post clean up to 3-5 hours per home softball game - up to 20 home scheduled games.                                                                                                       •</t>
    </r>
    <r>
      <rPr>
        <u/>
        <sz val="10"/>
        <rFont val="Arial"/>
        <family val="2"/>
      </rPr>
      <t>Women's/Men's Tennis</t>
    </r>
    <r>
      <rPr>
        <sz val="10"/>
        <rFont val="Arial"/>
        <family val="2"/>
      </rPr>
      <t xml:space="preserve"> requires student employees to set up/post clean up, clean facilities prior to the scheduled matches for safety guidelines., 2 Student workers are needed for set-up and post clean up to 3-4 hours per scheduled match - up to 8 home scheduled matches.                                                                                                      Student employees are essential to our game management operations for 10 sports. Student workers for all other sports can work between 3-7 hours per home game or home match. Reedley College is required by the CCCAA and conferences to have a process to our game-management operations; stats, PA, scoreboard operators, set-up/post-game-match clean up duties, football chain crew, and gate or table admissions.  </t>
    </r>
  </si>
  <si>
    <r>
      <t xml:space="preserve">Currently the AMT program is experiencing very high enrollment. This, combined with our restructured format, is placing unprecedented burden on the laboratory facility, its tools and equipment, and the need for instructional supplies. To provide the basic skills and technical education experiences required (see FAA FAR's 147.17 and FAR147.19), many activities require expensive consumable supplies such as aluminum sheet metal, composite resins and fabrics, aircraft fuel, lubricants, solvents, gaskets, o-rings, electrical components, engine parts, paints, etc. Other funding sources are </t>
    </r>
    <r>
      <rPr>
        <u/>
        <sz val="10"/>
        <rFont val="Arial"/>
        <family val="2"/>
      </rPr>
      <t>not</t>
    </r>
    <r>
      <rPr>
        <sz val="10"/>
        <color theme="1"/>
        <rFont val="Arial"/>
        <family val="2"/>
      </rPr>
      <t xml:space="preserve"> keeping up with inflation, nor the demands placed by increased enrollment.</t>
    </r>
  </si>
  <si>
    <r>
      <t xml:space="preserve">The CDC is required to provide 2 healthy snacks per day to each child. With approx 55 children per day enrolled snack is purchased and served with POs from Savemart and Smart and Final.    As a licensing program the CDC is </t>
    </r>
    <r>
      <rPr>
        <b/>
        <sz val="10"/>
        <color rgb="FFFF0000"/>
        <rFont val="Arial"/>
        <family val="2"/>
      </rPr>
      <t>mandated</t>
    </r>
    <r>
      <rPr>
        <sz val="10"/>
        <rFont val="Arial"/>
        <family val="2"/>
      </rPr>
      <t xml:space="preserve"> to provide snack and maintain sanitary conditions for food prep.   Snack items may include milk, cheese, juice, fresh fruit and vegetables, peanut butter, cream cheese, bread and crackers.  Sanitary materials may include bleach, wipes, spray bottles, papergoods, dishwashing soap, laundry detergent and kitchen supplies.  Coordinators shop for the snack and supplies each week.   $2500 divided by 204 days of enrollment = $12.00 per day divided by 55 children = .21 cents per child per day.</t>
    </r>
  </si>
  <si>
    <r>
      <t>Instructional materials like heavy duty cones, ladders, agility and basketball related equiptment is needed to help improve speed, strength, agility for indiviual player and collective team improvement. Basketball related equiptment includes a</t>
    </r>
    <r>
      <rPr>
        <i/>
        <sz val="10"/>
        <rFont val="Arial"/>
        <family val="2"/>
      </rPr>
      <t xml:space="preserve"> basket blocke</t>
    </r>
    <r>
      <rPr>
        <sz val="10"/>
        <rFont val="Arial"/>
        <family val="2"/>
      </rPr>
      <t xml:space="preserve">r for the purpose of rebounding drills (this product blocks the ball from going in the basket during specific drills focused on boxing out, rebounding, and outleting the basketball), </t>
    </r>
    <r>
      <rPr>
        <i/>
        <sz val="10"/>
        <rFont val="Arial"/>
        <family val="2"/>
      </rPr>
      <t xml:space="preserve">heavy weighted basketballs </t>
    </r>
    <r>
      <rPr>
        <sz val="10"/>
        <rFont val="Arial"/>
        <family val="2"/>
      </rPr>
      <t>(this product strengthens wrists, fingers and forarms, while helping each player improve on dribbling, passing and rebonding), and</t>
    </r>
    <r>
      <rPr>
        <i/>
        <sz val="10"/>
        <rFont val="Arial"/>
        <family val="2"/>
      </rPr>
      <t xml:space="preserve"> stationary D-Man people</t>
    </r>
    <r>
      <rPr>
        <sz val="10"/>
        <rFont val="Arial"/>
        <family val="2"/>
      </rPr>
      <t xml:space="preserve"> (this item creates a simulated defender which players can shoot over or drive past)     </t>
    </r>
  </si>
  <si>
    <r>
      <t>The 2016-17 Season schedule is projected to have 5 tournaments, and 
6 conference away games. Each tournament is generally 2-3 days and the price of rooms will vary depending on the area of the school's tournament. This is a total of</t>
    </r>
    <r>
      <rPr>
        <b/>
        <sz val="10"/>
        <rFont val="Arial"/>
        <family val="2"/>
      </rPr>
      <t xml:space="preserve"> 22 travel days</t>
    </r>
    <r>
      <rPr>
        <sz val="10"/>
        <rFont val="Arial"/>
        <family val="2"/>
      </rPr>
      <t xml:space="preserve">. Estimated food and hotel costs include 18 student-athletes, 4 coaches, and one bus driver. Each tournament we give $7/breakfast ($770), $9/lunch ($990) and $15/ dinner($7260). Hotel expenses = $4200. 
</t>
    </r>
  </si>
  <si>
    <r>
      <t>The 2016-17 Season schedule is projected to have 4 tournaments, and 
10 conference away games. Each tournament is generally 2 days and the price of rooms will vary depending on the area of the school's tournament. This is a total of</t>
    </r>
    <r>
      <rPr>
        <b/>
        <sz val="10"/>
        <rFont val="Arial"/>
        <family val="2"/>
      </rPr>
      <t xml:space="preserve"> </t>
    </r>
    <r>
      <rPr>
        <sz val="10"/>
        <rFont val="Arial"/>
        <family val="2"/>
      </rPr>
      <t xml:space="preserve">14 travel days. Estimated food and hotel costs include 17 student-athletes, 3 coaches, and one bus driver. $15(dinner)$9(lunch)$7(Brkfst) for 14 players + 3 coaches for at least 4 tournament matches = $2108 and 10 away conf. matches $15 dinner only = $2550.
</t>
    </r>
  </si>
  <si>
    <r>
      <t xml:space="preserve">The CCCAA mandates that each college with intercollegiate programs has a certified Athletic Trainer (AT). All 11 Intercollegiate programs at Reedley College have access to our certified Athletic Trainer. In order to care for the safety and health of our student athletes participating in our Athletic Programs, the Athletic Trainer has annually received an operating budget to purchase prevention injury supplies; first aid, injury recovery treatment resources, tape, pre-wrap, athletic trainer equipment, etc..for all student athletes participating in athletics                                                                                  • </t>
    </r>
    <r>
      <rPr>
        <u/>
        <sz val="10"/>
        <rFont val="Arial"/>
        <family val="2"/>
      </rPr>
      <t>Athletic Trainer Supplies - $7,000</t>
    </r>
    <r>
      <rPr>
        <sz val="10"/>
        <rFont val="Arial"/>
        <family val="2"/>
      </rPr>
      <t xml:space="preserve">. As per CCCAA/CVC Bylaws, it is mandatory for Athletic Trainers to have the appropriate resources/equipment/supplies (wrapping tape/pre-wrap, etc.. for inury prevention and assist students with sport related injuries.These supplies are mandatory for our Athletic Trainer to care for student athletes each year.              </t>
    </r>
  </si>
  <si>
    <r>
      <t xml:space="preserve">Instructional supplies are essential to the operation of the program.   Supplies are used by 11 to 16 instructors teaching in this program. We have been trying to provide adjuncts with some supplies.  You will notice that the requested budget has increased compared to last year - Please note that we are not requesting more money, however $2,800 to $3,000 has been funded by the  STEM grant per academic year. The Math department needed and used this entire amount in the year 15-16.   This will no longer be available to fund this. We are requesting the same amount that was approved by the college($850) and by STEM (2,800) for 15-16 budget.      In addition, students enjoy going through the math program at Reedley as we use instructional methods that contribute to student success.  These methods require  certain instructional supplies.Please note, the amount of $3,650 does not reflect growth, but is the minimum needed and alloted during 15-16.  </t>
    </r>
    <r>
      <rPr>
        <b/>
        <u/>
        <sz val="10"/>
        <rFont val="Arial"/>
        <family val="2"/>
      </rPr>
      <t>$4,000</t>
    </r>
    <r>
      <rPr>
        <sz val="10"/>
        <rFont val="Arial"/>
        <family val="2"/>
      </rPr>
      <t xml:space="preserve"> would reflect the hiring on new instructors and growth/inrease in number of classes offered.  </t>
    </r>
  </si>
  <si>
    <r>
      <t xml:space="preserve">The number of hours needed by the entire deparment is over 25 hrs/week - this is a  math department program review substantiated goal.  The request is for 22 hrs/week as this will give each of the 11 math instructors on average 2 hrs/week.  You will notice that the requested budget has increased compared to last year - Please note that we are not requesting more hours, however student assistants were partially funding by the  STEM grant during the 15-16 budget.  This will no longer be available to fund this. Please note that we had an increase in minimum wage and an increase in the number of instructors in the math department.  The Math Program is one of the highest attended programs at Reedley College.  In addition, most classes are capped at 40, this translates into an average of 140 per instructor. Math is also a subject students struggle with the most. Student Assistants  whom we train are familiar with the work required and the correct methods of accomplishing this.  These are students who are highly successful in math and know how to accomplish this.  Student assistants offer encouragement and tips to students on how to succeed in class.   Students often find them very approachable as they communicate on their same level. Student assistants are normally given the opportunity to be exposed to the operation of the MATH program.  This is in a way a paid internship to them, and a wonderful work experience that they can proudly add to their resume when applying for a four year college or another job.  
Student Assistants are also used to handle overflow during office hours  A student assistant work help by allowing instructors to give students more  individual attention and to engage in more creative time consuming activities, thus increasing student success and motivation.  </t>
    </r>
    <r>
      <rPr>
        <b/>
        <sz val="10"/>
        <rFont val="Arial"/>
        <family val="2"/>
      </rPr>
      <t xml:space="preserve">If the budget committee could approve </t>
    </r>
    <r>
      <rPr>
        <b/>
        <u/>
        <sz val="10"/>
        <rFont val="Arial"/>
        <family val="2"/>
      </rPr>
      <t>25 hours</t>
    </r>
    <r>
      <rPr>
        <b/>
        <sz val="10"/>
        <rFont val="Arial"/>
        <family val="2"/>
      </rPr>
      <t xml:space="preserve"> a week instead of 22 hours a week to accomodate the size of our department and the number of students served, then the total would </t>
    </r>
    <r>
      <rPr>
        <b/>
        <u/>
        <sz val="10"/>
        <rFont val="Arial"/>
        <family val="2"/>
      </rPr>
      <t>$8,925</t>
    </r>
    <r>
      <rPr>
        <b/>
        <sz val="10"/>
        <rFont val="Arial"/>
        <family val="2"/>
      </rPr>
      <t xml:space="preserve"> instead of $7,854.  That would be incredibly appreciated, however the 22hrs per week is the minimum needed.</t>
    </r>
    <r>
      <rPr>
        <sz val="10"/>
        <rFont val="Arial"/>
        <family val="2"/>
      </rPr>
      <t xml:space="preserve">  </t>
    </r>
  </si>
  <si>
    <r>
      <t xml:space="preserve">The purpose of this adjunct miliage stipend is to incent quality adjunct to our rural locations.  The purpose is to provide funds to facilitate persistence of our students and enhance enrollments through community engagement and outreach events.  This will allow for the college and the centers to actively recruit faculty to ensure student access and success.  </t>
    </r>
    <r>
      <rPr>
        <b/>
        <sz val="10"/>
        <color theme="1"/>
        <rFont val="Arial"/>
        <family val="2"/>
      </rPr>
      <t>Was funded out of LT0 15-16 yr.</t>
    </r>
  </si>
  <si>
    <r>
      <t>Solid Works is the most common CAD software used in the manufacturing environment. Students use it to create drawings of parts which are then machined on conventional or CNC machine tools, the same process used in local industry.  To keep current with versions used in local machine shops, the software must be updated yearly. Use of current software will</t>
    </r>
    <r>
      <rPr>
        <sz val="10"/>
        <color rgb="FFFF0000"/>
        <rFont val="Arial"/>
        <family val="2"/>
      </rPr>
      <t xml:space="preserve"> </t>
    </r>
    <r>
      <rPr>
        <sz val="10"/>
        <color theme="1"/>
        <rFont val="Arial"/>
        <family val="2"/>
      </rPr>
      <t xml:space="preserve"> better prepare students for the manufacturing workplace.</t>
    </r>
  </si>
  <si>
    <r>
      <t>We always have a need for updated technology items such as Dvd's and resource items to supplement instruction in the ever changing health field. We would also like to supplement instruction with guest speakers ( fees)</t>
    </r>
    <r>
      <rPr>
        <sz val="10"/>
        <rFont val="Arial"/>
        <family val="2"/>
      </rPr>
      <t>. Will also include HE 2 mannequin replacement  costs.</t>
    </r>
  </si>
  <si>
    <r>
      <t xml:space="preserve">Student workers contribute greatly to student success in multiple ways.
• Student workers allow me to spend more time with the students, as they help with equipment and/or inventory concerns. The technician is only on campus for 19 hours a week, and he has three other instructors’ equipment needs to manage in addition to the needs of my classes. </t>
    </r>
    <r>
      <rPr>
        <b/>
        <i/>
        <u/>
        <sz val="10"/>
        <rFont val="Arial"/>
        <family val="2"/>
      </rPr>
      <t>Currently, the technican's position is not filled.  We are in the process of finding a replacement technician.  Until a replacement is found, the student workers are having to do more of the duties that the technician usually does.</t>
    </r>
    <r>
      <rPr>
        <sz val="10"/>
        <rFont val="Arial"/>
        <family val="2"/>
      </rPr>
      <t xml:space="preserve">
• When I am developing new or modifying existing laboratory procedures, the student workers are a unique and invaluable source of feedback. One of the well-documented challenges of teaching introductory physics (via Physics Education Research conducted by leading universities and published in professional journals) is that as the instructor becomes more and more proficient in their own understanding of the deep and complex concepts they are required to teach, they lose the ability to recall how difficult it is to build the understanding. Having student workers who have recently completed these labs offers a unique opportunity to discuss the lab procedures and identify difficult portions of the “building process”. They work with me on clarifying the language of the procedures. We work together as a team. I am the content expert, they are the “student advocate”, asking questions that assist me greatly in bringing new or modified labs to fruition. 
• Student workers are real time imbedded tutors for the lab classes. I cannot respond to all of my students’ questions or concerns during the labs, as my student enrollments are very high and the lab classes are very learning dense.
• Historically, I have had student workers continuously since 2002, funded by the Federal Work Study program, STEM and my XXO budgets. 
• In academic year 13/14, I had both physics and astronomy student workers.  The astronomy student worker was funded with XXO monies.  I was given $816 for student workers, and transferred an additional $1100 from the equipment budget to the student worker budget to complete the required funding.
• In 13/14, the physics student workers were funded with STEM funds only.
• For academic year 14/15, the physics student workers were funded with STEM funds only, and I transferred all of the equipment XXO money from both the physics equipment and astronomy equipment budgets to fund the astronomy student worker.
• I had previously been denied funding in both the 14/15 budgets and also the one time funding request because of oversight (I worded my justifications very inaccurately and poorly) and by using incorrect priority numbers.
</t>
    </r>
  </si>
  <si>
    <r>
      <t xml:space="preserve">Full support.JD. Please turn on the light next door and provide standard </t>
    </r>
    <r>
      <rPr>
        <b/>
        <u val="singleAccounting"/>
        <sz val="10"/>
        <rFont val="Arial"/>
        <family val="2"/>
      </rPr>
      <t xml:space="preserve">WRAP TEXT </t>
    </r>
    <r>
      <rPr>
        <b/>
        <sz val="10"/>
        <rFont val="Arial"/>
        <family val="2"/>
      </rPr>
      <t>in all columns! Thank you!JD</t>
    </r>
  </si>
  <si>
    <r>
      <t>Student workers contribute greatly to student success in multiple ways.
• Student workers allow me to spend more time with the students, as they help with equipment and/or inventory concerns. The technician is only on campus for 19 hours a week, and he has three other instructors’ equipment needs to manage in addition to the needs of my classes.</t>
    </r>
    <r>
      <rPr>
        <b/>
        <i/>
        <u/>
        <sz val="10"/>
        <rFont val="Arial"/>
        <family val="2"/>
      </rPr>
      <t>Currently, the technican's position is not filled.  We are in the process of finding a replacement technician.  Until a replacement is found, the student workers are having to do more of the duties that the technician usually does.</t>
    </r>
    <r>
      <rPr>
        <sz val="10"/>
        <rFont val="Arial"/>
        <family val="2"/>
      </rPr>
      <t xml:space="preserve">
• When I am developing new or modifying existing laboratory procedures, the student workers are a unique and invaluable source of feedback. One of the well-documented challenges of teaching introductory physics (via Physics Education Research conducted by leading universities and published in professional journals) is that as the instructor becomes more and more proficient in their own understanding of the deep and complex concepts they are required to teach, they lose the ability to recall how difficult it is to build the understanding. Having student workers who have recently completed these labs offers a unique opportunity to discuss the lab procedures and identify difficult portions of the “building process”. They work with me on clarifying the language of the procedures. We work together as a team. I am the content expert, they are the “student advocate”, asking questions that assist me greatly in bringing new or modified labs to fruition. 
• Student workers are real time imbedded tutors for the lab classes. I cannot respond to all of my students’ questions or concerns during the labs, as my student enrollments are very high and the lab classes are very learning dense.
• Historically, I have had student workers continuously since 2002, funded by the Federal Work Study program, STEM and my XXO budgets. 
• In academic year 13/14, I had both physics and astronomy student workers.  The astronomy student worker was funded with XXO monies.  I was given $816 for student workers, and transferred an additional $1100 from the equipment budget to the student worker budget to complete the required funding.
• In 13/14, the physics student workers were funded with STEM funds only.
• For academic year 14/15, the physics student workers were funded with STEM funds only, and I transferred all of the equipment XXO money from both the physics equipment and astronomy equipment budgets to fund the astronomy student worker.
• I had previously been denied funding in both the 14/15 budgets and also the one time funding request because of oversight (I worded my justifications very inaccurately and poorly) and by using incorrect priority numbers.
</t>
    </r>
  </si>
  <si>
    <r>
      <t xml:space="preserve">These supplies will support the general operations of the department.  </t>
    </r>
    <r>
      <rPr>
        <sz val="10"/>
        <color rgb="FFFF0000"/>
        <rFont val="Arial"/>
        <family val="2"/>
      </rPr>
      <t>$326 Current year to date; encumbrances $290.</t>
    </r>
  </si>
  <si>
    <r>
      <t xml:space="preserve">1.1, 1.3, 1.4, </t>
    </r>
    <r>
      <rPr>
        <b/>
        <sz val="10"/>
        <rFont val="Arial"/>
        <family val="2"/>
      </rPr>
      <t>2.4</t>
    </r>
    <r>
      <rPr>
        <sz val="10"/>
        <rFont val="Arial"/>
        <family val="2"/>
      </rPr>
      <t xml:space="preserve">  3.3</t>
    </r>
  </si>
  <si>
    <r>
      <rPr>
        <sz val="10"/>
        <rFont val="Arial"/>
        <family val="2"/>
      </rPr>
      <t>The Communication Program hosts two Conversations on campus a semester.  These events are a great opportunity for students to speak with a professional who uses communication and/or public speaking in their career</t>
    </r>
    <r>
      <rPr>
        <sz val="10"/>
        <color theme="1"/>
        <rFont val="Arial"/>
        <family val="2"/>
      </rPr>
      <t xml:space="preserve">. </t>
    </r>
    <r>
      <rPr>
        <sz val="10"/>
        <rFont val="Arial"/>
        <family val="2"/>
      </rPr>
      <t>While their profession may not be in communication it shows students how necessary these skills are in all careers.  We rely mostly on local celebrities who will only cost a small stipend, but we are also hoping to attract some bigger names.  It want to continue to offer this event to our students.  Conversations enhances our teaching in the classroom, and also compliments other courses on campus.</t>
    </r>
  </si>
  <si>
    <r>
      <t xml:space="preserve">SPSS licence, National Student Clearinghouse, Survey monkey, Public Insight, </t>
    </r>
    <r>
      <rPr>
        <b/>
        <sz val="10"/>
        <rFont val="Arial"/>
        <family val="2"/>
      </rPr>
      <t>MPLUS (+$895)</t>
    </r>
  </si>
  <si>
    <r>
      <t xml:space="preserve">Strengthening Student Success Conference, </t>
    </r>
    <r>
      <rPr>
        <b/>
        <sz val="10"/>
        <rFont val="Arial"/>
        <family val="2"/>
      </rPr>
      <t>RP</t>
    </r>
    <r>
      <rPr>
        <sz val="10"/>
        <rFont val="Arial"/>
        <family val="2"/>
      </rPr>
      <t xml:space="preserve"> </t>
    </r>
    <r>
      <rPr>
        <b/>
        <sz val="10"/>
        <rFont val="Arial"/>
        <family val="2"/>
      </rPr>
      <t>Research and Planning Conference (+$1000)</t>
    </r>
  </si>
  <si>
    <r>
      <t xml:space="preserve">RP Group membership, </t>
    </r>
    <r>
      <rPr>
        <b/>
        <sz val="10"/>
        <rFont val="Arial"/>
        <family val="2"/>
      </rPr>
      <t>Data and Decisions Academy membership (+$140)</t>
    </r>
  </si>
  <si>
    <r>
      <t xml:space="preserve">CCSSE/SENSE (student survey), </t>
    </r>
    <r>
      <rPr>
        <b/>
        <sz val="10"/>
        <rFont val="Arial"/>
        <family val="2"/>
      </rPr>
      <t>Misc office supplies (+$500)</t>
    </r>
  </si>
  <si>
    <t>General Office Supplies</t>
  </si>
  <si>
    <t>Food necessary for Community Outreach activies by President's Office</t>
  </si>
  <si>
    <t>Contingency</t>
  </si>
  <si>
    <t>Classified Senate Conference</t>
  </si>
  <si>
    <t xml:space="preserve">To allow classified senate to attend annual conference </t>
  </si>
  <si>
    <t>For Staff Development Committee</t>
  </si>
  <si>
    <t>To maintain the scarton machine used to multiple survey's administered on campus</t>
  </si>
  <si>
    <t xml:space="preserve">Software renewals </t>
  </si>
  <si>
    <t>Conferences</t>
  </si>
  <si>
    <t>National Survey</t>
  </si>
  <si>
    <t xml:space="preserve">RT24 </t>
  </si>
  <si>
    <t>To write off financial aid given to students who become ineligible</t>
  </si>
  <si>
    <t>Contengency</t>
  </si>
  <si>
    <t xml:space="preserve">Contingency </t>
  </si>
  <si>
    <t xml:space="preserve">Student employees are needed to maintain the vital functions of the school farm, to perform clerical duties, and to assist instructors with preparation for labs.  Duties to be performed include feeding &amp; care of livestock, cleaning of pens &amp; corrals, various livestock husbandry duties, irrigation of various crop and pasture plots, equipment operation, cultivation of fields, planting of crops, harvesting &amp; storage of crops, equipment maintenance, facility improvement projects, welding projects, plumbing projects, minor construction projects, farm road maintenance, maintenance of storage areas, farm appearance enhancement, waste removal, record-keeping, office management duties, etc.  Increases over the previous year are based on increases in the minimum wage.   </t>
  </si>
  <si>
    <t>appropriate student labor</t>
  </si>
  <si>
    <t>Equipment Repair &amp; Main</t>
  </si>
  <si>
    <t>Repair and maintained of Shop Equipment</t>
  </si>
  <si>
    <t>repair and maintained of shop equipment is on going</t>
  </si>
  <si>
    <t>contingency</t>
  </si>
  <si>
    <t>DVD</t>
  </si>
  <si>
    <t>The ceramics program collaborates with FCC and FSU to bring nationally known ceramics artists to lecture and present workshops for students of the combined campuses. The cost is divided equally among the 3 schools. As this experience may contribute to increased student interest and increased success--both in terms of individual SLOs and course level success--this request is inherent in the very purpose of the Program Review process and the mission of Reedley College.</t>
  </si>
  <si>
    <t>Sinage</t>
  </si>
  <si>
    <t>Budget Committee Recommendation</t>
  </si>
  <si>
    <t>Increase/Decrease (request-15-16 approved)</t>
  </si>
  <si>
    <t>% of last years approved budget</t>
  </si>
  <si>
    <t>Approve for the inspection.  If repairs are needed please bring back as a one time request.  The quarterly inspection is a 0 priority the repair is not.</t>
  </si>
  <si>
    <t>Fund through SSSP.  If feeder schools are requiring all seniors to take then can we ask them for a cost share?  Please do not change any of the history. The actual history does not support the justificaton</t>
  </si>
  <si>
    <t>Officials/Commissioner</t>
  </si>
  <si>
    <t>how much is the actual inspection?  The repair costs would then be a one-time requests.  Who is the inspector?</t>
  </si>
  <si>
    <t>Let's move this expense to Fund 32 and consider this in the actual loss for the cafeteria</t>
  </si>
  <si>
    <t>with the pending hires, this amount needs to be reviseted. Pending hiring of the 2 part-time positions.  This is not a zero priority.</t>
  </si>
  <si>
    <t>reduced based on comparibility to to Reedley.</t>
  </si>
  <si>
    <t>This is already funeded through fund 41.  not a zero</t>
  </si>
  <si>
    <t>Apply for AB86 funds to pay for this event.  Not a zero.</t>
  </si>
  <si>
    <t>hosting Events</t>
  </si>
  <si>
    <t>This covers RC/MC/OC</t>
  </si>
  <si>
    <t>Copier lease from Ricoh currently $4K/mo + copy charge for the 2 production printers. Production copiers are coordinated with FCC to go out for an RFP in Spring semester for 2016-17.  Anticipating 10% increase per DO.  We were also notified that the lease payment would no longer cover the cost of staples for this unit.  We have increased the request by $1,000 to cover the cost of staples.</t>
  </si>
  <si>
    <t>Furniture/Equipment</t>
  </si>
  <si>
    <t>Compile all Ag student employees in one line item in the 270010 account.  This is included in the 270010 account.  This is not a zero prioirity it is a 1</t>
  </si>
  <si>
    <t>This is IS issue - send to Gary</t>
  </si>
  <si>
    <t>This is included in gary's software plan</t>
  </si>
  <si>
    <t>check to see if equity can fund 10K</t>
  </si>
  <si>
    <t>is purchased</t>
  </si>
  <si>
    <t>done in our print shop</t>
  </si>
  <si>
    <t>Ok to fund here but not in each individual sport</t>
  </si>
  <si>
    <t>how do we know this is $7,000?  Please justify the increase</t>
  </si>
  <si>
    <t xml:space="preserve">Is this a college membership or an individual membership? </t>
  </si>
  <si>
    <t>Send request to gary for printer</t>
  </si>
  <si>
    <t>if approved into the other program then either ask for professional development or one-time funding</t>
  </si>
  <si>
    <t>lt5</t>
  </si>
  <si>
    <t>Have Upward Bound pay for the rest</t>
  </si>
  <si>
    <t>if more funds are needed look at staff development.  Need better justification as how much the conferecne costs</t>
  </si>
  <si>
    <t>Have the new coordinator review to see what he need for Madera.</t>
  </si>
  <si>
    <t>if more funds are needed ask for additional funds</t>
  </si>
  <si>
    <t>1.3, 6.4</t>
  </si>
  <si>
    <t xml:space="preserve">Will allow campus to host events with community organizations that will help build and strengthen relationships in the academic and professional community. </t>
  </si>
  <si>
    <t>In justication note that these will last for multiple years</t>
  </si>
  <si>
    <t>not in the perview of the budget committee.</t>
  </si>
  <si>
    <t>ok but need to review how much they actually spend</t>
  </si>
  <si>
    <t>Have Madera use RC print services to print programs to help reduce costs., 11</t>
  </si>
  <si>
    <t>Due to other funds available</t>
  </si>
  <si>
    <t>These were funded in 15-16 and SSSP purchased some</t>
  </si>
  <si>
    <t xml:space="preserve">this is a zero priority.  </t>
  </si>
  <si>
    <t>Please evulate the needs since you have gained an additional FT position</t>
  </si>
  <si>
    <t>fund at 400, as there is an increase in supplies</t>
  </si>
  <si>
    <t>if need more come back for one-time funding</t>
  </si>
  <si>
    <t>if additional funds are needed come back with onetime funding request</t>
  </si>
  <si>
    <t>ok, contingency fund</t>
  </si>
  <si>
    <t>object should be 95725</t>
  </si>
  <si>
    <t>This has been requested year after year and this has not been used.  We will fund half, but the object code is 92310</t>
  </si>
  <si>
    <t>This is not an instructional unit</t>
  </si>
  <si>
    <t>Move the instr supply to this.  11</t>
  </si>
  <si>
    <t>wait to see if additional funds is need</t>
  </si>
  <si>
    <t>The Techs need to do a better job of price shopping and work with reps to get better pricing.</t>
  </si>
  <si>
    <t>will assess history</t>
  </si>
  <si>
    <t>This should be requested under perkins first</t>
  </si>
  <si>
    <t>getting a FT coordinator in Madera</t>
  </si>
  <si>
    <t>LT5</t>
  </si>
  <si>
    <t>ok, will track expenses</t>
  </si>
  <si>
    <t>Students are to pay for their own insurance.</t>
  </si>
  <si>
    <t>funded by CCPT throught FUSD</t>
  </si>
  <si>
    <t xml:space="preserve">Send to Reedley Print shop for printing.  </t>
  </si>
  <si>
    <t>look at history for upcoming years</t>
  </si>
  <si>
    <t>In looking at equity across programs, students should pay for this certification on its own.</t>
  </si>
  <si>
    <t>check to see where they are trakcing</t>
  </si>
  <si>
    <t>LT5 check history</t>
  </si>
  <si>
    <t>no history to support this</t>
  </si>
  <si>
    <t>based on history and the fact programs are requsting their own software lt5</t>
  </si>
  <si>
    <t>potential LT0 for adjuct stipends.  Needs better descriptions</t>
  </si>
  <si>
    <t>if more is needed bring back- not 95928 95320</t>
  </si>
  <si>
    <t>this is really one time funding</t>
  </si>
  <si>
    <t>keep the same</t>
  </si>
  <si>
    <t>professional development is included in 95310</t>
  </si>
  <si>
    <t xml:space="preserve">if more is needed </t>
  </si>
  <si>
    <t>funded in 15-16</t>
  </si>
  <si>
    <t>purchased in 15-16</t>
  </si>
  <si>
    <t>pruchased in 15-16</t>
  </si>
  <si>
    <t>hold off for now</t>
  </si>
  <si>
    <t>should be 95240 need to look at history</t>
  </si>
  <si>
    <t>these were approved in one-time funding</t>
  </si>
  <si>
    <t>this needs to go through RC print shop</t>
  </si>
  <si>
    <t>encourge to use own vehicle or look at using the delivery van or other alternative</t>
  </si>
  <si>
    <t>ok unless it will be funded by SB 1070</t>
  </si>
  <si>
    <t>included in the 2K</t>
  </si>
  <si>
    <t>need to break up the cost of speaker and the cost of supplies.  This is not where the cost of speaker.  Speaker is 95530</t>
  </si>
  <si>
    <t>based on VP comment</t>
  </si>
  <si>
    <t>look at staff development and other areas to assist in funding the additional costs (1500x3)</t>
  </si>
  <si>
    <t>come back if additional funds are needed. 11</t>
  </si>
  <si>
    <t>many of the items were funded this year with one time funds.  If more is needed then come back for one-time funding</t>
  </si>
  <si>
    <t xml:space="preserve">based on history. </t>
  </si>
  <si>
    <t>this is a computer service issue and needs to be addressed to them</t>
  </si>
  <si>
    <t>ok, but the justification needs to be for the actual program and not cut and paste from other programs</t>
  </si>
  <si>
    <t>Will not be traveling to Madera any more</t>
  </si>
  <si>
    <t xml:space="preserve">come back if additional funds are needed. </t>
  </si>
  <si>
    <t>if needed come back for one time funds</t>
  </si>
  <si>
    <t>based on dean and vp comments</t>
  </si>
  <si>
    <t>use the tech</t>
  </si>
  <si>
    <t xml:space="preserve">should be using the print shop and double sided printing </t>
  </si>
  <si>
    <t>ok based on VP comments</t>
  </si>
  <si>
    <t>based on this year amounts</t>
  </si>
  <si>
    <t>send to print shop</t>
  </si>
  <si>
    <t>is this needed, use federal workstudy</t>
  </si>
  <si>
    <t>use print shop for printing needs.  Will need to track  11</t>
  </si>
  <si>
    <t>then look at histroy 11</t>
  </si>
  <si>
    <t>This should be funded through County DSS</t>
  </si>
  <si>
    <t>This should be funded by Cal-Works</t>
  </si>
  <si>
    <t>if more needed come back for one-time funds</t>
  </si>
  <si>
    <t>but look at if they spend</t>
  </si>
  <si>
    <t>use the 500 to purchase</t>
  </si>
  <si>
    <t>use counseling supplies to purchase</t>
  </si>
  <si>
    <t>need more information from VP to make determination</t>
  </si>
  <si>
    <t xml:space="preserve">Please combine this with the transfer center request under 321500, and requset under one </t>
  </si>
  <si>
    <t>if more is needed ask for one-time funds</t>
  </si>
  <si>
    <t>no history to support this, if more funds are needed then come back for one-time funding</t>
  </si>
  <si>
    <t>this should be 94410 not 94310</t>
  </si>
  <si>
    <t>request through Perkins staff development.  Please identify in Perkins in the future.</t>
  </si>
  <si>
    <t>instr equipment</t>
  </si>
  <si>
    <t>tack history</t>
  </si>
  <si>
    <t>this should be rquested from Computer services</t>
  </si>
  <si>
    <t>Ask the new instructor if they are insterested in this</t>
  </si>
  <si>
    <t>track history</t>
  </si>
  <si>
    <t>based on actuals</t>
  </si>
  <si>
    <t>ask for staff development or send one</t>
  </si>
  <si>
    <t>SSSP /SEP  has paid for the scanners.  What other items are really needed</t>
  </si>
  <si>
    <t>leverage against staff development for additional funds</t>
  </si>
  <si>
    <t>in the future please describe in the justification how this is used for program imporvement and or is above and beyond current standards</t>
  </si>
  <si>
    <t>there is no justification for the expense.  Please justify the expense</t>
  </si>
  <si>
    <t>this has been funded through STEM</t>
  </si>
  <si>
    <t>This is not a zero and is considered one-time funding.  Perkins Committee did not feel this is an item that should be purchased through Perkins, this is really a college expnese since the equine team is a college sport.</t>
  </si>
  <si>
    <t>Please justify the increase.</t>
  </si>
  <si>
    <t>ask Academic Senate to fund this cost</t>
  </si>
  <si>
    <t>Not Perkins Eleigible</t>
  </si>
  <si>
    <t>This is a 95990 expense not 95530</t>
  </si>
  <si>
    <t>not funded by perkins</t>
  </si>
  <si>
    <t xml:space="preserve">Equipment </t>
  </si>
  <si>
    <t>Next year, please justify expense better</t>
  </si>
  <si>
    <t>Please identigy conference and approximate costs.  Need better justification</t>
  </si>
  <si>
    <t>Not funded by Perkins</t>
  </si>
  <si>
    <t>Funded through CA Apprentice Grant</t>
  </si>
  <si>
    <t>This is funded by SEP</t>
  </si>
  <si>
    <t>Please identify conferences and approximate costs</t>
  </si>
  <si>
    <t>Not Perkins Eleigible.  This is being completed by the DO</t>
  </si>
  <si>
    <t>This was funded in 14-15 Sepcial funding</t>
  </si>
  <si>
    <t>Please use camtasia to record lectures</t>
  </si>
  <si>
    <t>Business Advisory</t>
  </si>
  <si>
    <t>Hosting Meetings</t>
  </si>
  <si>
    <t>Please include PR goals and link to strategic plan</t>
  </si>
  <si>
    <t>This should be coverd by Computer Services</t>
  </si>
  <si>
    <t>This is recommended at 8 hours per week</t>
  </si>
  <si>
    <t>Booth Rental</t>
  </si>
  <si>
    <t>Recruitment</t>
  </si>
  <si>
    <t>Booth and Table rentals for CTE informational booths at Tulare Farm Show and CTE night</t>
  </si>
  <si>
    <t>Tavel</t>
  </si>
  <si>
    <t>Perkins Travel</t>
  </si>
  <si>
    <t>Dean Travel for CTE Conferences and Contingency for programs that did not request staff developmet funds or new conferences that were not known</t>
  </si>
  <si>
    <t>Budget Committee is requesting additional justification and program review/strategic Plan goals.  How many students/hours/days a week/rate of pay ect</t>
  </si>
  <si>
    <t>Budget Committeeis requesting you supply a justification for your request.  Without a valid justification the budget committee will not be able to fund your request.  Please also include program review and strategic plan goals.</t>
  </si>
  <si>
    <t>Budget Committee is requesting you supply a justification for your request.  Without a valid justification the budget committee will not be able to fund your request.  Please also include program review and strategic plan goals.</t>
  </si>
  <si>
    <t xml:space="preserve">potential LT0 for adjuct stipends.  </t>
  </si>
  <si>
    <t>Budget Committee is requesting additional justification.  How many students/hours/days a week/rate of pay ect</t>
  </si>
  <si>
    <t>Madera is in the process of priortzing the needs of classroom chairs.  This needs to be included in the Madera furniture and fixure prioritazation process</t>
  </si>
  <si>
    <t xml:space="preserve">Not Perkins Eleigible.  Budget Committeeis requesting you supply a better justification for your request.  Without a valid justification the budget committee will not be able to fund your request. </t>
  </si>
  <si>
    <t>Budget Committee is requesting you supply a justification for your request.  Without a valid justification the budget committee will not be able to fund your request.  Please also include program review goal.  Please look at Dean comments</t>
  </si>
  <si>
    <t>Budget Committee is requesting you supply a justification for your request.  Without a valid justification the budget committee will not be able to fund your request.  Please also include program review goal.</t>
  </si>
  <si>
    <t>Budget Committee is requesting you supply a justification for your request.  Without a valid justification the budget committee will not be able to fund your request.</t>
  </si>
  <si>
    <t>This is coded to the wrong object code, it should be 96510.  This should be requested through computer services</t>
  </si>
  <si>
    <t>An additional instructional tech was hired to give the biology tech more time to comptlete these tasks.</t>
  </si>
  <si>
    <t>Budget Committee is requesting additional justification,  is this a maintenace agreement, or do you have to have this serviced?  What is the cost of the service call?  Would it be more cost effictive to have them come out if the equipment needs fixed?</t>
  </si>
  <si>
    <t>We cannot institutionlize all aspects of the Title V grant at this time</t>
  </si>
  <si>
    <t>If the program gets funded for the ece assistant then they will not need as much in funding.  Please justify the cost of one student would be.  Not a zero priority</t>
  </si>
  <si>
    <t>Budget Committee is requesting you supply a justification for your request.  Without a valid justification the budget committee will not be able to fund your request. What equipment are you requesting?  This is not a zero priority. This is a 1 or 2 at best.</t>
  </si>
  <si>
    <t>This should be requested under perkins first, then requested through staff development</t>
  </si>
  <si>
    <t>This is part of the 50K</t>
  </si>
  <si>
    <t>Not funded by any funds</t>
  </si>
  <si>
    <t>CCCAA funded here</t>
  </si>
  <si>
    <t>This is included in the travel 95310</t>
  </si>
  <si>
    <t>This is included in the Fees requet (20K)  Please include this in that line next year</t>
  </si>
  <si>
    <t>will fund 1 student with contigency of FWS for additional</t>
  </si>
  <si>
    <t>Please use department copiers</t>
  </si>
  <si>
    <t>Please work with other campuses to DW pricing</t>
  </si>
  <si>
    <t>The travel for each sport will be charged for the sports</t>
  </si>
  <si>
    <t>no charge for using Print Services</t>
  </si>
  <si>
    <t>will monitor what is used</t>
  </si>
  <si>
    <t>this is a 94310 object</t>
  </si>
  <si>
    <t>Please break down the cost of the uniforms, how many, what the cost per uniform</t>
  </si>
  <si>
    <t>Do you really need to take 30 students on out of town overnights can we limit the number to reduce the costs</t>
  </si>
  <si>
    <t>This should be under the AD budget</t>
  </si>
  <si>
    <t>cover by one time funds and AD</t>
  </si>
  <si>
    <t>this should be a fundrasing costs</t>
  </si>
  <si>
    <t>Please list the cost of each tournment</t>
  </si>
  <si>
    <t>Please justify the 3000 costs 12</t>
  </si>
  <si>
    <t xml:space="preserve">this is not a 1 </t>
  </si>
  <si>
    <t>this is inlcuded above in the 95310</t>
  </si>
  <si>
    <t>fund raise</t>
  </si>
  <si>
    <t>included in the 3050</t>
  </si>
  <si>
    <t>Please reduce the travel team size and the number of tournaments</t>
  </si>
  <si>
    <t>fundraise</t>
  </si>
  <si>
    <t>only scheudle 1 or fundraise for second</t>
  </si>
  <si>
    <t>fundraise for additional</t>
  </si>
  <si>
    <t>this should be in the AD budget</t>
  </si>
  <si>
    <t>please use the VPSS cart when needed</t>
  </si>
  <si>
    <t>please utilize campus IT</t>
  </si>
  <si>
    <t>included in the 5500</t>
  </si>
  <si>
    <t>please use fundraising or foundation</t>
  </si>
  <si>
    <t>please use vans or look at reducing the number of team members.  Look at most economical menas</t>
  </si>
  <si>
    <t>included in the 1500</t>
  </si>
  <si>
    <t>we cannot hire students to drive</t>
  </si>
  <si>
    <t>Please justity the additonal costs</t>
  </si>
  <si>
    <t>Please justify the additional costs</t>
  </si>
  <si>
    <t>how many riders per show</t>
  </si>
  <si>
    <t>how many players x $  please use this in the justificatoin</t>
  </si>
  <si>
    <t>Please either reduce the nubmer (not go to the max) and or fundraise</t>
  </si>
  <si>
    <t>please show how # of sutdents *$</t>
  </si>
  <si>
    <t>add mens gold comment</t>
  </si>
  <si>
    <t>This is not a zero Priority.  This is a 1</t>
  </si>
  <si>
    <t>This is not a zero priority, this is a 1.  There is not a clear justificationf or the increase. Also access  federal work-study students to help with costs</t>
  </si>
  <si>
    <t>This is not a zero priority.  This is really a 1.</t>
  </si>
  <si>
    <t>This is not a zero priority.  This is really a 1.  There is no justification for the increase.  Please include justification for any increases in future requests.</t>
  </si>
  <si>
    <t>This is not a zero priority, this is a 1.  There is no justification for the increase.  Please include justification for any increases infuture requests.  Need Program Review Goals.  Each program should request in their own sports.</t>
  </si>
  <si>
    <t>This is not a zero priority.  This is really a 2.   Also there is no history to support the costs.</t>
  </si>
  <si>
    <t>There is no justification for the increase.  Please include justification for any increases in future requests.</t>
  </si>
  <si>
    <t>This is not a zero priority.  This is really a 1.  Need Program Review goals in order to fund.</t>
  </si>
  <si>
    <t>This not a 1 priority it is a 3.  This needs to be sent to Building Services for campus prioritization.</t>
  </si>
  <si>
    <t>This not a 1 priority but a 2.  And the correct object code is 91415</t>
  </si>
  <si>
    <t>This is not a zero priority this is a 1.  We are hiring a coordinator in Madera and this should limit the travel.</t>
  </si>
  <si>
    <t>This is not a zero priority.  This is really a 1.  There is no justification for the increase.  Please include justification for any increases in future requests.  This request needs a better justification for the expense.  Please include a better more complete justification for future requests.</t>
  </si>
  <si>
    <t>This is not a zero priority.  This is really a 1. Per the justification would increase by $1,000 and due to the VP comments committee agreeed to fund at 11,000</t>
  </si>
  <si>
    <t xml:space="preserve">This is not a zero priority.  This is really a 1.  This request needs a better justification for the expense.  Please include a better more complete justification for future requests.  Look at tracking this year </t>
  </si>
  <si>
    <t>This is not a zero priority.  This is really a 1.  There is no justification for the increase.  Please include justification for any increases in future requests.  This request needs a better justification for the expense.  Please include a better more complete justification for future requests.  The actual history does not justify the increase.</t>
  </si>
  <si>
    <t>This is not a zero priority.  This is really a 1.  Based Dean and VP comments</t>
  </si>
  <si>
    <t>There is no justification for the increase.  Please include justification for any increases in future requests.  This request needs a better justification for the expense.  Please include a better more complete justification for future requests.</t>
  </si>
  <si>
    <t>This is not a zero priority.  This is really a 1.  This request needs a better justification for the expense.  Please include a better more complete justification for future requests.</t>
  </si>
  <si>
    <t>This request needs a better justification for the expense.  Please include a better more complete justification for future requests.</t>
  </si>
  <si>
    <t>This is not a zero priority.  This is really a 1. Need Program Review goals in order to fund. This was already requeted under football and equestrian.  This is a duplication</t>
  </si>
  <si>
    <t>This is not a zero priority.  This is really a 1.  There is no justification for the increase.  Please include justification for any increases in future requests. Need Program Review goals in order to fund.</t>
  </si>
  <si>
    <t>This not a 1 priority, this is really a 2.</t>
  </si>
  <si>
    <t>This request needs a better justification for the expense.  Please include a better more complete justification for future requests.  The actual history does not justify the increase.</t>
  </si>
  <si>
    <t>this is really a 95225 object code</t>
  </si>
  <si>
    <t>Budget Committees requesting you supply a justification for your request.  Without a valid justification the budget committee will not be able to fund your request.  Please also include program review and strategic plan goals.</t>
  </si>
  <si>
    <t>This is really a one-time request.</t>
  </si>
  <si>
    <t>This is really a one-time request.  Need Program Review goals in order to fund.  This not a 1 priority, this is really a 2.</t>
  </si>
  <si>
    <t>This is not a zero priority.  This is really a 1.  This is really a one-time request.  This request needs a better justification for the expense.  Please include a better more complete justification for future requests.</t>
  </si>
  <si>
    <t>This is not a zero priority.  This is really a 1.  Need Program Review goals in order to fund.- meals are 95310</t>
  </si>
  <si>
    <t>This request needs a better justification for the expense.  Please include a better more complete justification for future requests.  This is really a one-time request.  This not a 1 priority, this is really a 2.</t>
  </si>
  <si>
    <t>This is really a one-time request. This is not a 1 priority, this is really a 3- need to send to district to add to painting list</t>
  </si>
  <si>
    <t>We cannot institutionalize all aspects of any grant.</t>
  </si>
  <si>
    <t>The actual history does not justify the increase.</t>
  </si>
  <si>
    <t>Budget Committees requesting you supply a justification for your request.  Without a valid justification the budget committee will not be able to fund your request.  Please also include program review  goals.</t>
  </si>
  <si>
    <t>There is no justification for the increase.  Please include justification for any increases in future requests.  Need Program Review goals in order to fund.</t>
  </si>
  <si>
    <t xml:space="preserve">Budget Committees requesting you supply a justification for your request.  Without a valid justification the budget committee will not be able to fund your request.  </t>
  </si>
  <si>
    <t>This request needs a better justification for the expense.  Please include a better more complete justification for future requests.  Need Program Review goals in order to fund.</t>
  </si>
  <si>
    <t>Need Program Review goals in order to fund.</t>
  </si>
  <si>
    <t>This  is not a 1 priority, this is really a 2. And received in the 15-16 fy</t>
  </si>
  <si>
    <t>This request needs a better justification for the expense.  Please include a better more complete justification for future requests.  Need Program Review goals in order to fund. Based on dean comment</t>
  </si>
  <si>
    <t>This request needs a better justification for the expense.  Please include a better more complete justification for future requests.  Need Program Review goals in order to fund.  If more needed can come back to committee</t>
  </si>
  <si>
    <t>This request needs a better justification for the expense.  Please include a better more complete justification for future requests. This is based on history.  If more need come back to committee</t>
  </si>
  <si>
    <t>Need Program Review and Strategic Plan Goals.  The actual history does not justify the increase.</t>
  </si>
  <si>
    <t>Need Program Review goals in order to fund. This has been a club funded event 3</t>
  </si>
  <si>
    <t>This request needs a better justification for the expense.  Please include a better more complete justification for future requests.  Need Program Review goals in order to fund. Where is the Piano</t>
  </si>
  <si>
    <t>This is not a zero priority.  This is really a 1.  There is no justification for the increase.  Please include justification for any increases in future requests.  Need Program Review goals in order to fund.</t>
  </si>
  <si>
    <t>Need Program Review goals in order to fund.  Submit request to staff development</t>
  </si>
  <si>
    <t>This request needs a better justification for the expense.  Please include a better more complete justification for future requests.  Need Program Review goals in order to fund.  Campus pay for postage</t>
  </si>
  <si>
    <t>for business cards,  print shop covers these costs, This request needs a better justification for the expense.  Please include a better more complete justification for future requests.  Need Program Review goals in order to fund.</t>
  </si>
  <si>
    <t>There is no justification for the increase.  Please include justification for any increases in future requests.  Need Program Review goals in order to fund. Let the new dean evulate</t>
  </si>
  <si>
    <t>There is no justification for the increase.  Please include justification for any increases in future requests.  Need Program Review goals in order to fund.  Can this be funded through HF0</t>
  </si>
  <si>
    <t>This request needs a better justification for the expense.  Please include a better more complete justification for future requests.  The actual history does not justify the increase.  Need Program Review goals in order to fund.</t>
  </si>
  <si>
    <t>Need Program Review goals in order to fund.  This is really a one-time request.</t>
  </si>
  <si>
    <t>Need Program Review goals in order to fund. Get the same as other deans</t>
  </si>
  <si>
    <t>Need Program Review goals in order to fund. Please include in the justification on how many people attend the actual speaker</t>
  </si>
  <si>
    <t xml:space="preserve">Need Program Review goals in order to fund. Not sure what travel between campuses </t>
  </si>
  <si>
    <t>There is no justification for the increase.  Please include justification for any increases in future requests.  The actual history does not justify the increase.</t>
  </si>
  <si>
    <t>This  is not a 1 priority, this is really a 2.</t>
  </si>
  <si>
    <t>This is not a zero priority.  This is really a 1. Did VPSS ask  for this ?</t>
  </si>
  <si>
    <t>This  is not a 1 priority, this is really a 2.  The should be requested through IS.</t>
  </si>
  <si>
    <t>This is not a zero priority.  This is really a 1. Need Program Review goals in order to fund. The correct code is 96510</t>
  </si>
  <si>
    <t>This is not a zero priority.  This is really a 1.  Need Program Review goals in order to fund.- This is to be requested under the AD budget?  Is this a duplicate?</t>
  </si>
  <si>
    <t>This is not a zero priority.  This is really a 1.  Need Program Review goals in order to fund. This needs to be done on a one time request for the sports that make playoff</t>
  </si>
  <si>
    <t>This is not a 1 priority, this is really a 3</t>
  </si>
  <si>
    <t>This  is not a 1 priority, this is really a 2.  Can use fundrasing and this is not equipmetn</t>
  </si>
  <si>
    <t>This is not a zero priority.  This is really a 2.  Need Program Review goals in order to fund.</t>
  </si>
  <si>
    <t>This  is not a 1 priority, this is really a 2.  This is really a one-time request.</t>
  </si>
  <si>
    <t>Need Program Review goals in order to fund. Need a better justification as to the cost.  How many home games?  How much per game</t>
  </si>
  <si>
    <t>This is not a zero priority.  This is really a 1.  Need Program Review goals in order to fund. This request needs a better justification for the expense.  Please include a better more complete justification for future requests.</t>
  </si>
  <si>
    <t>There is no justification for the increase.  Please include justification for any increases in future requests.  Need Program Review goals in order to fund. should this be 500 each sport or is it really 1000 per sport?</t>
  </si>
  <si>
    <t>Budget Committees requesting you supply a justification for your request.  Without a valid justification the budget committee will not be able to fund your request.  Please also include program review and strategic plan goals. This is not a zero priority.  This is really a 1.</t>
  </si>
  <si>
    <t>There is no justification for the increase, please include a justification for any increase in future requests.  Please include Program Review goals so item can be funded.</t>
  </si>
  <si>
    <t>There is no justification for the increase, please include a justification for any increase in future requests.  Please include Program Review goals so item can be funded. This is for the copier and needs to have that in the justificaton</t>
  </si>
  <si>
    <t>This is really a one-time request.  Approve based on actual quote</t>
  </si>
  <si>
    <t>This is not a 1 prioirty but a 3.   The campus is hiring a webmaster, this should not be an outside service</t>
  </si>
  <si>
    <t>Need program reivew goal to fund request</t>
  </si>
  <si>
    <t xml:space="preserve"> Needs justification for the increase.  Please include justifications for increases in future requests.</t>
  </si>
  <si>
    <t>Please include a better justification for your request.  Justification was weak</t>
  </si>
  <si>
    <t>This is not a 1 priority but a 3.  This is a one-time request.</t>
  </si>
  <si>
    <t xml:space="preserve">incorporate into your NR supply budgeted that was funded and if more needed come back </t>
  </si>
  <si>
    <t>This request needs a better justification for the expense.  Please include a better more complete justification for future requests.  The actual history does not justify the increase.  Please included Program Review Goals.</t>
  </si>
  <si>
    <t>This is being funded elsewhere</t>
  </si>
  <si>
    <t>This is not a zero priority.  This is really a 1.  Need Program Review goals in order to fund.  Please identify how many home games.</t>
  </si>
  <si>
    <t>8,11</t>
  </si>
  <si>
    <t xml:space="preserve">8,11 There is no history to refer to.  Please bring back for one-time funding if amount exceeds amount given. </t>
  </si>
  <si>
    <t>7,13,11</t>
  </si>
  <si>
    <t>This is not a zero priority.  This is really a 1.  Need Program Review goals in order to fund.  Track history</t>
  </si>
  <si>
    <t>11 and fundraise</t>
  </si>
  <si>
    <t>11, this really is a 94310 object code</t>
  </si>
  <si>
    <t>11 Fundraise for preseason tournments, and for post-season play come back for one-time funding.</t>
  </si>
  <si>
    <t>11 - amount funded based on actuals</t>
  </si>
  <si>
    <t>11, 8.  How much for each match.  How much for each tournament.</t>
  </si>
  <si>
    <t>11, and fundraise</t>
  </si>
  <si>
    <t>XX0</t>
  </si>
  <si>
    <t>LT0</t>
  </si>
  <si>
    <t>PERKINS</t>
  </si>
  <si>
    <t>IE0</t>
  </si>
  <si>
    <t>This is really a one-time request. This not a 1 priority, this is really a 2. -   Funded 15K from one-time funding in 15-16</t>
  </si>
  <si>
    <t>Licenses - HYLAND SOFTWARE, EBIX, AND INTUIT - SOFTWARE NOT PAID BY DISTRICT OFFICE</t>
  </si>
  <si>
    <t>Go to staff Development for any remaining funds.  Equity is funding most of these and rest can be asked for in staff development</t>
  </si>
  <si>
    <t>This was requested under computer services and in programs</t>
  </si>
  <si>
    <t>This really is a 1.  Need program review goals, justifications, descriptions ect.</t>
  </si>
  <si>
    <r>
      <t>General supplies required to maintain student projects</t>
    </r>
    <r>
      <rPr>
        <sz val="10"/>
        <color rgb="FFFF0000"/>
        <rFont val="Arial"/>
        <family val="2"/>
      </rPr>
      <t xml:space="preserve"> and computer lab consumables including paper and toner.</t>
    </r>
  </si>
  <si>
    <r>
      <t xml:space="preserve">Consumable supplies required to maintain the Ag Business Program </t>
    </r>
    <r>
      <rPr>
        <sz val="10"/>
        <color rgb="FFFF0000"/>
        <rFont val="Arial"/>
        <family val="2"/>
      </rPr>
      <t>including but not limited to writing utensils, specialty papers,  note pads, labels, file folders, items needed to conduct industry  meetings</t>
    </r>
  </si>
  <si>
    <r>
      <t xml:space="preserve">Additional contacts with industry and active affiliation in professional organizations. </t>
    </r>
    <r>
      <rPr>
        <sz val="10"/>
        <color rgb="FFFF0000"/>
        <rFont val="Arial"/>
        <family val="2"/>
      </rPr>
      <t>For the purpose of keeping current professional and industry contacts and supporting curriculum through attendance in activities related to the Agriculture Business and Leadership sector.</t>
    </r>
  </si>
  <si>
    <t>Increasing need to make contacts with industry partners, cooperating school districts in dual enrollment courses, representation on industry and school advisory committees, participation at college and career fairs and expositions. Providing supervision for cooperative employment programs.</t>
  </si>
  <si>
    <r>
      <t xml:space="preserve">Rental charge for student trips. </t>
    </r>
    <r>
      <rPr>
        <sz val="10"/>
        <color rgb="FFFF0000"/>
        <rFont val="Arial"/>
        <family val="2"/>
      </rPr>
      <t>Participation and representation at Collegiate Agriculture Leaders (CAL) competitions and conferences, High School outreach visits.</t>
    </r>
  </si>
  <si>
    <r>
      <t xml:space="preserve">Promotional materials </t>
    </r>
    <r>
      <rPr>
        <sz val="10"/>
        <color rgb="FFFF0000"/>
        <rFont val="Arial"/>
        <family val="2"/>
      </rPr>
      <t>specifically those related to student enterprise programs. Examples include but are not limited to attendance at farmers markets, fees for participation at college and career activities.</t>
    </r>
  </si>
  <si>
    <r>
      <t xml:space="preserve">Added shipping costs related to direct marketing and online sales </t>
    </r>
    <r>
      <rPr>
        <sz val="10"/>
        <color rgb="FFFF0000"/>
        <rFont val="Arial"/>
        <family val="2"/>
      </rPr>
      <t>including testing of products produced by the program (Olive Oil, Vinegar, Raisins, etc.) Corospondance with future and former Agriculture Business students.</t>
    </r>
  </si>
  <si>
    <r>
      <t xml:space="preserve">Instructional and promotional materials </t>
    </r>
    <r>
      <rPr>
        <sz val="10"/>
        <color rgb="FFFF0000"/>
        <rFont val="Arial"/>
        <family val="2"/>
      </rPr>
      <t>Outreach and brand development specifically for the Agriculture Business Program through digital and print media. Promotional items such as displays, handouts.</t>
    </r>
  </si>
  <si>
    <r>
      <t xml:space="preserve">Replacement of outdated hardware. Addition of current hardware. Development of teleconference system to be used within the Ag Business program. </t>
    </r>
    <r>
      <rPr>
        <sz val="10"/>
        <color rgb="FFFF0000"/>
        <rFont val="Arial"/>
        <family val="2"/>
      </rPr>
      <t>Dual enrollment and technological changes demand that our students are trained using the tools of the industry. Color printers allow students to produce professional presentation materials. Handhelds, tablets and IP cameras allow for project monitoring, data collection and wireless streaming of information. A touchscreen display will be used during student presentation to create a level of interaction and during college and career presentations to highlight the benefits of coming to Reedley College and selecting Agriculture Business as a major.</t>
    </r>
  </si>
  <si>
    <t>Needed to replace classroom and lab consumables used throughout the year.  The consumables identified here are used for lecture and lab, and consists of: Thermal paste, solder 40/60 mix, tie straps, races for wiring, insulation tape, 9v batteries, Ethernet cable by the bulk, RJ45 pins, Heat shrink tubing, cable straps, anchors, ladder clips, punch down blocks.  Everyone of these items are used in training, demonstraton, and student labs. This is not a comphrensive list of all of the consumables used in my lab, but I think I covered most of the items, and any thing else that might have been left off this list will be a consumable</t>
  </si>
  <si>
    <t xml:space="preserve">These are primarily small 4 port switches that is used in many of our labs.  This simple switch allows students to create isolated domains within a protected environment.  These switches are used - one per student, and allow studentes to have a deeper understanding of connecting various nodes during labs discussions, and lectures. The problem is that si students are making heavy use of these switches in an intense fashion everyday for almost 18 weeks.  They fail.  I have used the big industrial ones, however with latency issues, and moving processing from sandbox computing into physical servers is more complex than students can handle initially.  </t>
  </si>
  <si>
    <t>Budget Committee is requesting additional justification and program review/strategic Plan goals.  How many students/hours/days a week/rate of pay ect.  After second request infromation still not provided</t>
  </si>
  <si>
    <r>
      <t xml:space="preserve">Prices of the large cartridge have gone up for the Dell copier. </t>
    </r>
    <r>
      <rPr>
        <sz val="10"/>
        <color rgb="FFFF0000"/>
        <rFont val="Arial"/>
        <family val="2"/>
      </rPr>
      <t>We have an added printer in our reception area for students to print letter to be mailed to Doctors with x-rays. This printer and computer for student use is also used for patient scheduling, etc. We also need student record folders, masking tape, staples, pens, pencils.</t>
    </r>
  </si>
  <si>
    <r>
      <t>Need chairs, compressor and equipment maintained. The compressor requires yearly maintenace.</t>
    </r>
    <r>
      <rPr>
        <sz val="10"/>
        <color rgb="FFFF0000"/>
        <rFont val="Arial"/>
        <family val="2"/>
      </rPr>
      <t xml:space="preserve"> The x-ray machines and chairs are older and will need safety repairs. Our dental carts are also leaking water and in need of repair.</t>
    </r>
  </si>
  <si>
    <t>Budget Committee is recommending funding in the amount of $1000 and if more is needed please come back for one-time funding.</t>
  </si>
  <si>
    <t>Hold off</t>
  </si>
  <si>
    <t>This is not a 1 priority but a 2. Aaron will follow up on this and bring back.  Per VP Hold Off</t>
  </si>
  <si>
    <r>
      <t xml:space="preserve">Software needs - Gary S. </t>
    </r>
    <r>
      <rPr>
        <b/>
        <sz val="10"/>
        <color rgb="FFFF0000"/>
        <rFont val="Arial"/>
        <family val="2"/>
      </rPr>
      <t>See Dean Comments NA</t>
    </r>
  </si>
  <si>
    <t>Supplied through office of instruction</t>
  </si>
  <si>
    <t>Tech equipment repairs are completed by Gary S.</t>
  </si>
  <si>
    <t>Tech equipment replacement is completed by Gary S.</t>
  </si>
  <si>
    <t>Please provide Budget Committee additional detail on what software you are requesting.  This is LT5 elibible but  the software program needs to be identified.  Please see Dean's Comments</t>
  </si>
  <si>
    <t>Budget Committee is requesting you supply a justification for your request.  Without a valid justification the budget committee will not be able to fund your request. What equipment are you requesting? Please see Dean's Comments</t>
  </si>
  <si>
    <t>Budget Committee is requesting you supply a justification for your request.  Without a valid justification the budget committee will not be able to fund your request.  Please also include program review goal. Please see Dean's Comments</t>
  </si>
  <si>
    <t>Perkins funding will decided before LT5 funds</t>
  </si>
  <si>
    <t>Budget Committee is requesting you supply a justification for your request.  Without a valid justification the budget committee will not be able to fund your request. What equipment are you requesting?  Please see Dean' Comments</t>
  </si>
  <si>
    <t>Inspection is done by DO Facilities Staff who determine required needs.</t>
  </si>
  <si>
    <t>As one-funding requests will be submitted as needs are identified</t>
  </si>
  <si>
    <t>New full-time CRIM faculty will start FA16 program will be enhanced by new instructor</t>
  </si>
  <si>
    <t>These requests will be handled by the Dean reserve funds.</t>
  </si>
  <si>
    <t>Mileage is handled through the Office of Instruction mileage account</t>
  </si>
  <si>
    <t>Budget Committee is requesting you supply additional justification for your request.  Need to check on the cost.  Who has funded this in the past.  This should be object code 95325.  Please include a program review goal. Please see Dean's Comments</t>
  </si>
  <si>
    <t>Reduce to  $4,000</t>
  </si>
  <si>
    <t>Software needs - Gary S</t>
  </si>
  <si>
    <t>Should be tuned once a year</t>
  </si>
  <si>
    <t>Piano needs to be tuned and adjustments to the closing for the keyboard.  Has not been tuned since it was purchased 4 years ago.  Piano is in AV146</t>
  </si>
  <si>
    <t>Donna is going to follow up on the door to make sure that the door settings are correct as the door should not be that difficult to open.  FMR has been done and this is being looked into</t>
  </si>
  <si>
    <t xml:space="preserve">Vendor to take pictures for RN pinning ceremony, LVN pinning ceremony, and commencement.  Vendor will post to his facebook and give us a cd. </t>
  </si>
  <si>
    <t>Shouldn’t need as many supplies.  2014-15 was start-up</t>
  </si>
  <si>
    <t>Not necessary</t>
  </si>
  <si>
    <t>Request parttime student help to help counselor's with workload.  Increase because of increase to minimum wage.</t>
  </si>
  <si>
    <t>Needed to support the plans of the center, college, and district. Pens, paper supplies, organizational supplies</t>
  </si>
  <si>
    <t>not necessary</t>
  </si>
  <si>
    <t>Not needed</t>
  </si>
  <si>
    <t>Use for contingencies</t>
  </si>
  <si>
    <t>Starting new programs in ag business and manufacturing.  Need to be able to develop promotional materials for these programs and update brochures from other programs.</t>
  </si>
  <si>
    <t xml:space="preserve">Staff needs to travel between locations for meetings.  </t>
  </si>
  <si>
    <t>Accounting Tech to attend EDGAR Training  VP will attend statewide meetings and Manufacturing and Agricultural Meetings</t>
  </si>
  <si>
    <t>Copier services for the year</t>
  </si>
  <si>
    <t>Combining Business Office Unit code 411000 into this budget.  Necesssary to conduct business, purchase paper, pens, filing supplies. Copier supplies</t>
  </si>
  <si>
    <t>lease mail machine</t>
  </si>
  <si>
    <t>Postage and shipping necessary to conduct business.  Will grow in amount of communication.</t>
  </si>
  <si>
    <t>In case safety needs come up</t>
  </si>
  <si>
    <t>General office supplies including,paper, pencils. Toner cartridges,etc</t>
  </si>
  <si>
    <t xml:space="preserve"> improve communication &amp; marketing of services</t>
  </si>
  <si>
    <t>Attend one Student Success Conference per semester,  Counselors attending CSU &amp; UC Counselors Conferences (fall &amp; spring)</t>
  </si>
  <si>
    <t>Staff needs to travel to different district locations for meetings</t>
  </si>
  <si>
    <t xml:space="preserve">Dean of Student Services improve communication &amp; marketing </t>
  </si>
  <si>
    <t>New permament position.  Need to attend required conferences</t>
  </si>
  <si>
    <t>Push this to PAC</t>
  </si>
  <si>
    <t>Conference, workshop, and training fees across the state</t>
  </si>
  <si>
    <t>#19</t>
  </si>
  <si>
    <t xml:space="preserve">Coordinator attends multiple trainings, conferences, and workgroup meetings per year as requested by CCCCO and OEI. In addition, the Coordinator is on the Board of Directors for ACTLA and coordinates the yearly conference </t>
  </si>
  <si>
    <t>CRLA tutor training certification; NCLCA Learning Center Professional certification</t>
  </si>
  <si>
    <t>Can this be for the "college" or is this per campus.  Is Reedley in the same group</t>
  </si>
  <si>
    <t>#18, #19</t>
  </si>
  <si>
    <t>The Learning Center's training program/class needs to rise to the standard in the field: the College Reading and Learning Association's tutor trianing certification. It is a professional certification for our tutors and is an additional achievement for the college</t>
  </si>
  <si>
    <t>Non-instruc. Hrly non-management</t>
  </si>
  <si>
    <t>Adjunct Coordinator for hours that f/t coordinator is not scheduled and includes STEM Center coverage</t>
  </si>
  <si>
    <t>2 front desk computers</t>
  </si>
  <si>
    <t>Not in the perview of Budget Committee</t>
  </si>
  <si>
    <t>#10, #11, #22</t>
  </si>
  <si>
    <t>Instructional supervision is neccesary for Learning Center coordination and "immediate supervision" is needed in terms of Title 5 requirements for tutorial assistance. This cost covers the fiscal year and additional hours during the summer session when the f/t Coordinator is not on duty. 20 hrs/wk x 36 wks x $42/hr = $30,240 + 24 hrs/wk x 10 wks x $42/hr = $10,080.  Funded from another source in the past.</t>
  </si>
  <si>
    <t>Check with Gary to fund</t>
  </si>
  <si>
    <t>#13, #14, #15</t>
  </si>
  <si>
    <t xml:space="preserve">The desk computers and printer are old and in need of updating; Working with the micro-computer resource tech, we have updated and clearned the two old computers to the best possible state and they are ready to be rolled-down or recycled as soon as new computers are purchased. </t>
  </si>
  <si>
    <t>This expendure is for office expenses such as printer toner cartridges, and general office/organization supplies (markers, file folders).</t>
  </si>
  <si>
    <t>Equipment reparis and maintinence specific to Plant &amp; Soil Science includes laboratory equipment, meters and instruments.  Farm laboratory equipment includes pumps, hand harvesting equipment, scales and meters.  These repairs are not covered by the farm budget.</t>
  </si>
  <si>
    <r>
      <t xml:space="preserve">The President's Office would like to begin a Student Internship program that would give students experience in a fast-paced and highly visible office. This type of internship provides great job experience in a professional environment and will be a distinguished addition to a resume. This item is ranked as a "1" because the assistance is greatly needed in the President's Office. $10,000 would provide funding for three interns.
</t>
    </r>
    <r>
      <rPr>
        <sz val="10"/>
        <color rgb="FFFF0000"/>
        <rFont val="Arial"/>
        <family val="2"/>
      </rPr>
      <t xml:space="preserve">The plan is to have three students to provide assistance to the president's office including the office of marketing and communication and the insitutional research office. The students will report directly to the administrative office but will be assigned work in the other areas as necessary. They will also be available to provide support at the many college-wide and community events that the president's office hosts and assists with. The amount requested would cover three student aides at $10/hour for 9-10 hours a week. Students will be provided mentorship by the president and act as student representatives of the president's office. </t>
    </r>
  </si>
  <si>
    <t>The President's Office is responsible for mailing out the college Annual Report to our local communities as well as the Dean's List certificates for the entire college. Throughout the year, the president's office sends out other miscellaneous letters to the community, letters of recommendation.</t>
  </si>
  <si>
    <t>The President's Office does not have Program Review Goals</t>
  </si>
  <si>
    <t>1.3, 4.3, 6.4</t>
  </si>
  <si>
    <t>1.3, 6.1, 6.4</t>
  </si>
  <si>
    <t xml:space="preserve">Mileage for traveling to district functions such as meetings at MCCC. BOT meetings, visits to companies, dual enrollment taskforce meetings, workshops at Herndon (example: 480 miles were traveled in February 2016).  </t>
  </si>
  <si>
    <t>After furthter review this line item not needed</t>
  </si>
  <si>
    <t>AD PR Goal # 11</t>
  </si>
  <si>
    <t>FB PR Goal # 3</t>
  </si>
  <si>
    <r>
      <t>Weekly in-season (Sundays) re-painting of yard-lines, hash marks,:</t>
    </r>
    <r>
      <rPr>
        <b/>
        <u/>
        <sz val="10"/>
        <rFont val="Arial"/>
        <family val="2"/>
      </rPr>
      <t xml:space="preserve"> ANSWER: The football practice facility needs weekly maintenance such repainting of football field lines and hash marks. The repainting of lines and has marks need to been done on a weekly basis as part of the instructional skills development for participating students in the PE-33B course. </t>
    </r>
  </si>
  <si>
    <t>VB PR Goal #7</t>
  </si>
  <si>
    <r>
      <rPr>
        <b/>
        <u/>
        <sz val="10"/>
        <rFont val="Arial"/>
        <family val="2"/>
      </rPr>
      <t>ANSWER: We can get a discount for all sports to use Huddle, however, this will need to be approved through the Budget Allocation Process. This resource is student engagement/recruiting/and marketing our student athletes to 4 year colleges. Therefore, my question is why should this be a fundraising item?</t>
    </r>
    <r>
      <rPr>
        <b/>
        <sz val="10"/>
        <rFont val="Arial"/>
        <family val="2"/>
      </rPr>
      <t xml:space="preserve">                                                                                 </t>
    </r>
    <r>
      <rPr>
        <sz val="10"/>
        <rFont val="Arial"/>
        <family val="2"/>
      </rPr>
      <t>Video editing/sharing software  Huddle ($800/yr), for player skill development, scouting of opponents, recruiting, placement of student-athletes at the next level. Currently the RC volleyball program's membership has been donated.</t>
    </r>
  </si>
  <si>
    <t>can we purchase one subscription for all sports, or fundraise.  How much would this be for ALL sports to purchase??</t>
  </si>
  <si>
    <t>WE PR Goal #3</t>
  </si>
  <si>
    <t xml:space="preserve">As an added Title 9 intercollegiate sport and the enrollment of student athletes has increased from 6 to 10 competitors. As a result, the current funding doesn't match up for the increased enrollment of participants to the increased scheduled of horse show competition events. Our traveling party can fluctuate , but it is usually around 8 riders /1 coach. The cost for 9 events for 8 students/1coach ($15/dinner for 9 = $1215, 9 away shows $9/lunch for 9 =$729, 9 away shows including breakfast for 9 at $7/breakfast = $567.The total for meal stipends for 9 people is $2511. The $1,489 will be the cost of staying at 4 hotels for the scheduled overnight events. </t>
  </si>
  <si>
    <t>Athletic Director PR Goal # 11</t>
  </si>
  <si>
    <r>
      <rPr>
        <b/>
        <u/>
        <sz val="10"/>
        <rFont val="Arial"/>
        <family val="2"/>
      </rPr>
      <t xml:space="preserve">ANSWER: This request is made due to the time constraints and quick turn around for the One-Time budget request process. As a result, teams making the playoffs are notified within a week of their last match/game.  </t>
    </r>
    <r>
      <rPr>
        <sz val="10"/>
        <rFont val="Arial"/>
        <family val="2"/>
      </rPr>
      <t xml:space="preserve">                          CCCAA, NCFA, Big 8 Post-season expenses. Includes all intercollegiate teams earning playoff of championship play. Expenses include hotels, meal expenses. </t>
    </r>
  </si>
  <si>
    <r>
      <t>SCCCD &amp; Reedley College are obligated to provide staff &amp; player transportation to all scheduled football contests.</t>
    </r>
    <r>
      <rPr>
        <b/>
        <u/>
        <sz val="10"/>
        <rFont val="Arial"/>
        <family val="2"/>
      </rPr>
      <t xml:space="preserve"> ANSWER: Due to the DISTRICT transportation changes with outsourcing to Charter Buses/Enterprise the transportations expenses have increased. For example, the 2015-2016 transportation for Football was $10,000 and the actual transportation expenses are $20, 694.20. </t>
    </r>
  </si>
  <si>
    <r>
      <t>As per the CCCAA, each college will have a representive with the appropriate associations and to provide input and vote on behalf of the colleges district and institution. As a result, the RC Athletic Director is required to pay the association fee to participate and represent the district and college as a voting member regarding new/changes with legislation impacting athletics eligibility and/or playing rules.</t>
    </r>
    <r>
      <rPr>
        <b/>
        <u/>
        <sz val="10"/>
        <rFont val="Arial"/>
        <family val="2"/>
      </rPr>
      <t xml:space="preserve">ANSWER: This is an additional membership to the college. The Athletic Director is required to pay the AD Association membership in order to represent the College as a voting delegate for CCCAA legislation. As a result, the AD membership is not for the purpose of personal membership.  </t>
    </r>
  </si>
  <si>
    <t>AD PR Goal #19</t>
  </si>
  <si>
    <t>AT PR Goal # 3</t>
  </si>
  <si>
    <r>
      <rPr>
        <b/>
        <u/>
        <sz val="10"/>
        <rFont val="Arial"/>
        <family val="2"/>
      </rPr>
      <t xml:space="preserve">ANSWER: This request is not a duplicate. We are making this request in the event that one or more teams earn a playoff spot and need to fund the hosted playoff event at Reedley College.      </t>
    </r>
    <r>
      <rPr>
        <b/>
        <sz val="10"/>
        <rFont val="Arial"/>
        <family val="2"/>
      </rPr>
      <t xml:space="preserve">                                                                                                 </t>
    </r>
    <r>
      <rPr>
        <sz val="10"/>
        <rFont val="Arial"/>
        <family val="2"/>
      </rPr>
      <t xml:space="preserve">The Athletic Director is the game manager for all hosted post season event operations. The Athletic Director is requesting funding for hiring student employees for CCCAA post conference (playoffs and/or hosting championships) game-day operations.This includes pre-game/match set-up and post-game/match clean up for men's and women's Reedley College Intercollegiate programs. Student employees and other game-management non-student employees play an important role in carrying out our game day functions. Our game-management operations for men's and women's Intercollegiate programs are the following:                                                                                              •Football (Bowl Game) - 12 student employees (2 student workers at the south admission gate, 2 student workers at the north admission gate, 4 student workers for chain crew. The budget would include the non-student employees (Public Announcer (PA), PA spotter, 1 scoreboard operator, 1 main clock operator, 1 play clock operator, 1 Statistician-Stat Crew required by CCCAA and 1 stat crew spotter, 2 student workers for filming the game-required by CCCAA) as per the CCCAA-Northern California Football Conference Football game day operations. The game management student workers needed for up to 6 hours for post season home game.                                                                                           •Women's/Men's Basketball requires set up/post game clean up, 1 scoreboard operator, 1 main clock operator, 1 shot clock operator, 1 PA/official scorekeeper-PA spotter, 1 Statistician-required by CCCAA, 2 workers at the admission table. Student workers are needed for up to 3-5 hours per home basketball game and 4-6 hours when we have double header games for women's and men's basketball home games - up to 2 home post season games for both W/M Basketball games.                                                                                                  •Women's Volleyball requires student employees to set up, 1 scoreboard operator, 1 main clock operator, 1 official scorekeeper, 1 Libero score keeper, 1 Public Announcer-1 Public Announcer spotter, 1 statistician, 2 workers at the admission table, 2 lines student workers, 3 shaggers.  Student workers are needed for up to 3-5 hours per home volleyball match - up to 3 home post season scheduled matches.                                                                                               •Baseball requires student employees to set up/post clean up, 1 scoreboard operator, 1 official scorekeeper, 1 scorekeeper, 1 PA-PA spotter, 1 Statistician-Stat Crew-required by CCCAA, 2 workers at the admission table. Student workers are needed for set-up and post clean up to 3-5 hours per home baseball game - up to  2 post season home scheduled games.                                                                                                  •Softball requires student employees to set up/post clean up, 1 scoreboard operator, 1 official scorekeeper,1 Public Announcer, 1 Statistician-Stat Crew-required by CCCAA, Student workers are needed for set-up and post clean up to 3-5 hours per home softball game - up to 2 home post season scheduled games.                                                                  </t>
    </r>
  </si>
  <si>
    <t>SB PR Goal #7</t>
  </si>
  <si>
    <r>
      <t xml:space="preserve">Increased in team membership and per riders per show.  Increase in regional entry fees from $35 to $38 per rider (8 riders) then additional entry fees for riders in multiple classes per class starting Fall 2015. The exact entry fee can only be determined upon the make up of the riders during the fall semesters. Increase in regional shows starting Fall 2015 from 7 shows to 9 by 2017. </t>
    </r>
    <r>
      <rPr>
        <b/>
        <u/>
        <sz val="10"/>
        <rFont val="Arial"/>
        <family val="2"/>
      </rPr>
      <t xml:space="preserve">ANSWER: The entry fee expenses reflect 8 riders at $35/show (9) =$2,520.  Additional expense reflect 8 riders/class (varies on multiple riders/class) at $35/rider/class for 9 shows = $2,520. </t>
    </r>
  </si>
  <si>
    <r>
      <t xml:space="preserve">Uniforms and practice gear are necessary requirements to properly protect our players and abide by NCAA/CCCAA regulations. We must annually send used helmets &amp; shoulder pads in for cleaning and certification. Helmets have a 10 year shelf life and will be removed from use regardless of condition. We purchase 5 new helmets &amp; shoulder pads each year to alleviate large replacement costs that would occur without proper planning. Practice &amp; game jerseys/pants are perishable goods. Practice pant/jersey are replaced as need; game pant/jersey (home &amp; away) last approximately 4 years before needing replacing. Mouth pieces &amp; helmet decals, and compression shorts are replaced annually. </t>
    </r>
    <r>
      <rPr>
        <b/>
        <u/>
        <sz val="10"/>
        <rFont val="Arial"/>
        <family val="2"/>
      </rPr>
      <t xml:space="preserve">ANSWER: The request is to meet health and safety equipment requirements for football equipment set by the NCAA/CCCAA/NFCA regulations. </t>
    </r>
  </si>
  <si>
    <t>Currently there are 5 pumps on the Reedley College Farm.  Three of the pumps are paid by Moonlight Packing under the terms of the lease land.  The other two pumps that provide water to the animals, olive trees, and grapes that are college responsibility.</t>
  </si>
  <si>
    <t>1.2,1.3,1.4,2.4,3.3</t>
  </si>
  <si>
    <t>3.2,3.3,4.2</t>
  </si>
  <si>
    <t>Booth and table renta for College night.  Cannot be paid by SSSP funds</t>
  </si>
  <si>
    <t>Student right to know subscription, this is our share of the districtwide costs, plus CCCCSSAA dues of $300.00</t>
  </si>
  <si>
    <t>This request needs a better justification for the expense.  Please include a better more complete justification for future requests.  Adelfa followed up and Kings Canyon has hired students for this purpose.</t>
  </si>
  <si>
    <t>Row Labels</t>
  </si>
  <si>
    <t>Grand Total</t>
  </si>
  <si>
    <t>(blank)</t>
  </si>
  <si>
    <t>Sum of Budget Committee Recommendation</t>
  </si>
  <si>
    <t>Sum of XX0</t>
  </si>
  <si>
    <t>Sum of LT0</t>
  </si>
  <si>
    <t>Sum of LT5</t>
  </si>
  <si>
    <t>Sum of IE0</t>
  </si>
  <si>
    <t>Sum of PERKINS</t>
  </si>
  <si>
    <t>Bookstore</t>
  </si>
  <si>
    <t>Gate</t>
  </si>
  <si>
    <t xml:space="preserve">Have </t>
  </si>
  <si>
    <t>included in fruniture</t>
  </si>
  <si>
    <t>STEM</t>
  </si>
  <si>
    <t>Check with Gary to make sure he has this on his tech plan</t>
  </si>
  <si>
    <t xml:space="preserve">Already pruchased </t>
  </si>
  <si>
    <t>as of april no funds for students were expened.  This was recommended to be funded by SSSP</t>
  </si>
  <si>
    <t>Need program reivew goal to fund request.  Needs justification for the increase.  Please include justifications for increases in future requests. Based on history funded at 3K</t>
  </si>
  <si>
    <t>Need program reivew goal to fund request.  Funded based on histrorical costs</t>
  </si>
  <si>
    <t>Need program reivew goal to fund request.  Sepearate request for LVN photographer</t>
  </si>
  <si>
    <t>Equipment to upgrade the program to better support our students in efforts to gain their certificates.  This is to begin to replace outdated broken equipment to upgrade our program</t>
  </si>
  <si>
    <t>Provided by DSPS for Students</t>
  </si>
  <si>
    <t>Assignor/Official Fees are budgeted in each sport and should be paid by that 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</si>
</sst>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_(* #,##0.0_);_(* \(#,##0.0\);_(* &quot;-&quot;??_);_(@_)"/>
    <numFmt numFmtId="168" formatCode="_(* #,##0.0_);_(* \(#,##0.0\);_(* &quot;-&quot;?_);_(@_)"/>
    <numFmt numFmtId="169" formatCode="_(* #,##0.00000000_);_(* \(#,##0.00000000\);_(* &quot;-&quot;??_);_(@_)"/>
    <numFmt numFmtId="170" formatCode="0.0_);\(0.0\)"/>
  </numFmts>
  <fonts count="25" x14ac:knownFonts="1">
    <font>
      <sz val="11"/>
      <color theme="1"/>
      <name val="Calibri"/>
      <family val="2"/>
      <scheme val="minor"/>
    </font>
    <font>
      <sz val="11"/>
      <color theme="1"/>
      <name val="Calibri"/>
      <family val="2"/>
      <scheme val="minor"/>
    </font>
    <font>
      <b/>
      <sz val="10"/>
      <name val="Arial"/>
      <family val="2"/>
    </font>
    <font>
      <sz val="10"/>
      <name val="Arial"/>
      <family val="2"/>
    </font>
    <font>
      <u/>
      <sz val="10"/>
      <color theme="10"/>
      <name val="Arial"/>
      <family val="2"/>
    </font>
    <font>
      <sz val="11"/>
      <color theme="1"/>
      <name val="Calibri"/>
      <family val="2"/>
    </font>
    <font>
      <u/>
      <sz val="10"/>
      <name val="Arial"/>
      <family val="2"/>
    </font>
    <font>
      <b/>
      <sz val="9"/>
      <color indexed="81"/>
      <name val="Tahoma"/>
      <family val="2"/>
    </font>
    <font>
      <sz val="9"/>
      <color indexed="81"/>
      <name val="Tahoma"/>
      <family val="2"/>
    </font>
    <font>
      <sz val="10"/>
      <color theme="1"/>
      <name val="Arial"/>
      <family val="2"/>
    </font>
    <font>
      <sz val="10"/>
      <color rgb="FFFF0000"/>
      <name val="Arial"/>
      <family val="2"/>
    </font>
    <font>
      <sz val="10"/>
      <color rgb="FF000000"/>
      <name val="Arial"/>
      <family val="2"/>
    </font>
    <font>
      <b/>
      <sz val="10"/>
      <color theme="1"/>
      <name val="Arial"/>
      <family val="2"/>
    </font>
    <font>
      <b/>
      <sz val="10"/>
      <color rgb="FFFF0000"/>
      <name val="Arial"/>
      <family val="2"/>
    </font>
    <font>
      <i/>
      <sz val="10"/>
      <name val="Arial"/>
      <family val="2"/>
    </font>
    <font>
      <b/>
      <u/>
      <sz val="10"/>
      <name val="Arial"/>
      <family val="2"/>
    </font>
    <font>
      <sz val="10"/>
      <color indexed="10"/>
      <name val="Arial"/>
      <family val="2"/>
    </font>
    <font>
      <sz val="10"/>
      <color indexed="8"/>
      <name val="Arial"/>
      <family val="2"/>
    </font>
    <font>
      <b/>
      <i/>
      <u/>
      <sz val="10"/>
      <name val="Arial"/>
      <family val="2"/>
    </font>
    <font>
      <b/>
      <u val="singleAccounting"/>
      <sz val="10"/>
      <name val="Arial"/>
      <family val="2"/>
    </font>
    <font>
      <sz val="10"/>
      <color rgb="FF111111"/>
      <name val="Arial"/>
      <family val="2"/>
    </font>
    <font>
      <sz val="11"/>
      <color theme="1"/>
      <name val="Arial"/>
      <family val="2"/>
    </font>
    <font>
      <sz val="8"/>
      <name val="Arial"/>
      <family val="2"/>
    </font>
    <font>
      <sz val="10"/>
      <name val="Arial Narrow"/>
      <family val="2"/>
    </font>
    <font>
      <sz val="8.5"/>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3" fillId="0" borderId="0" applyFont="0" applyFill="0" applyBorder="0" applyAlignment="0" applyProtection="0"/>
    <xf numFmtId="0" fontId="5" fillId="0" borderId="0"/>
    <xf numFmtId="44" fontId="3" fillId="0" borderId="0" applyFont="0" applyFill="0" applyBorder="0" applyAlignment="0" applyProtection="0"/>
    <xf numFmtId="43" fontId="3" fillId="0" borderId="0" applyFont="0" applyFill="0" applyBorder="0" applyAlignment="0" applyProtection="0"/>
    <xf numFmtId="0" fontId="1" fillId="0" borderId="0"/>
    <xf numFmtId="0" fontId="3" fillId="0" borderId="0"/>
    <xf numFmtId="44" fontId="5" fillId="0" borderId="0" applyFont="0" applyFill="0" applyBorder="0" applyAlignment="0" applyProtection="0"/>
    <xf numFmtId="0" fontId="3" fillId="0" borderId="0"/>
    <xf numFmtId="0" fontId="3" fillId="0" borderId="0"/>
    <xf numFmtId="9" fontId="1" fillId="0" borderId="0" applyFont="0" applyFill="0" applyBorder="0" applyAlignment="0" applyProtection="0"/>
  </cellStyleXfs>
  <cellXfs count="652">
    <xf numFmtId="0" fontId="0" fillId="0" borderId="0" xfId="0"/>
    <xf numFmtId="164" fontId="2" fillId="0" borderId="1" xfId="3" applyNumberFormat="1" applyFont="1" applyFill="1" applyBorder="1" applyProtection="1"/>
    <xf numFmtId="164" fontId="2" fillId="0" borderId="1" xfId="3" applyNumberFormat="1" applyFont="1" applyFill="1" applyBorder="1" applyAlignment="1" applyProtection="1">
      <alignment wrapText="1"/>
    </xf>
    <xf numFmtId="0" fontId="2" fillId="0" borderId="1" xfId="0" applyFont="1" applyFill="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center"/>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center" wrapText="1"/>
      <protection locked="0"/>
    </xf>
    <xf numFmtId="0" fontId="3" fillId="0" borderId="1" xfId="0" applyFont="1" applyBorder="1" applyAlignment="1">
      <alignment wrapText="1"/>
    </xf>
    <xf numFmtId="0" fontId="3" fillId="0" borderId="1" xfId="0" applyFont="1" applyFill="1" applyBorder="1"/>
    <xf numFmtId="0" fontId="3" fillId="0" borderId="1" xfId="0" applyFont="1" applyBorder="1"/>
    <xf numFmtId="0" fontId="3" fillId="0" borderId="1" xfId="7" applyFont="1" applyFill="1" applyBorder="1" applyAlignment="1" applyProtection="1">
      <alignment vertical="top" wrapText="1"/>
      <protection locked="0"/>
    </xf>
    <xf numFmtId="0" fontId="3" fillId="0" borderId="0" xfId="6" applyFont="1" applyProtection="1">
      <protection locked="0"/>
    </xf>
    <xf numFmtId="0" fontId="3" fillId="0" borderId="0" xfId="6" applyFont="1" applyAlignment="1" applyProtection="1">
      <alignment vertical="center"/>
      <protection locked="0"/>
    </xf>
    <xf numFmtId="0" fontId="3" fillId="0" borderId="0" xfId="6" applyFont="1" applyAlignment="1">
      <alignment vertical="center"/>
    </xf>
    <xf numFmtId="0" fontId="3" fillId="0" borderId="0" xfId="6" applyFont="1"/>
    <xf numFmtId="0" fontId="3" fillId="0" borderId="0" xfId="6" applyFont="1" applyBorder="1" applyAlignment="1" applyProtection="1">
      <alignment vertical="center"/>
      <protection locked="0"/>
    </xf>
    <xf numFmtId="0" fontId="3" fillId="0" borderId="0" xfId="6" applyFont="1" applyBorder="1" applyProtection="1">
      <protection locked="0"/>
    </xf>
    <xf numFmtId="0" fontId="3" fillId="0" borderId="1" xfId="6" applyFont="1" applyBorder="1" applyProtection="1">
      <protection locked="0"/>
    </xf>
    <xf numFmtId="164" fontId="3" fillId="0" borderId="1" xfId="3" applyNumberFormat="1" applyFont="1" applyFill="1" applyBorder="1" applyProtection="1"/>
    <xf numFmtId="164" fontId="4" fillId="2" borderId="1" xfId="4" applyNumberFormat="1" applyFont="1" applyFill="1" applyBorder="1" applyAlignment="1" applyProtection="1">
      <alignment vertical="center" wrapText="1"/>
    </xf>
    <xf numFmtId="0" fontId="3" fillId="0" borderId="1" xfId="0" applyFont="1" applyFill="1" applyBorder="1" applyAlignment="1" applyProtection="1">
      <alignment horizontal="left" vertical="top" wrapText="1"/>
      <protection locked="0"/>
    </xf>
    <xf numFmtId="0" fontId="3" fillId="0" borderId="0" xfId="0" applyFont="1" applyProtection="1">
      <protection locked="0"/>
    </xf>
    <xf numFmtId="0" fontId="3" fillId="0" borderId="0" xfId="0" applyFont="1" applyAlignment="1" applyProtection="1">
      <alignment vertical="center"/>
      <protection locked="0"/>
    </xf>
    <xf numFmtId="0" fontId="3" fillId="0" borderId="0" xfId="0" applyFont="1"/>
    <xf numFmtId="0" fontId="3" fillId="0" borderId="1" xfId="0" applyFont="1" applyBorder="1" applyAlignment="1" applyProtection="1">
      <alignment vertical="top"/>
      <protection locked="0"/>
    </xf>
    <xf numFmtId="0" fontId="3" fillId="0" borderId="0" xfId="0" applyFont="1" applyBorder="1" applyProtection="1">
      <protection locked="0"/>
    </xf>
    <xf numFmtId="0" fontId="3" fillId="2" borderId="1" xfId="0" applyFont="1" applyFill="1" applyBorder="1" applyAlignment="1">
      <alignment horizontal="right" vertical="top"/>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wrapText="1"/>
      <protection locked="0"/>
    </xf>
    <xf numFmtId="0" fontId="3" fillId="0" borderId="1" xfId="6" applyFont="1" applyFill="1" applyBorder="1" applyAlignment="1" applyProtection="1">
      <alignment vertical="top" wrapText="1"/>
      <protection locked="0"/>
    </xf>
    <xf numFmtId="0" fontId="3" fillId="0" borderId="1" xfId="6" applyFont="1" applyBorder="1" applyAlignment="1" applyProtection="1">
      <alignment vertical="center"/>
      <protection locked="0"/>
    </xf>
    <xf numFmtId="164" fontId="2" fillId="0" borderId="1" xfId="3" applyNumberFormat="1" applyFont="1" applyFill="1" applyBorder="1" applyAlignment="1" applyProtection="1">
      <alignment horizontal="center" vertical="center" wrapText="1"/>
    </xf>
    <xf numFmtId="164" fontId="4" fillId="0" borderId="1" xfId="4" applyNumberFormat="1" applyFont="1" applyFill="1" applyBorder="1" applyAlignment="1" applyProtection="1">
      <alignment vertical="center" wrapText="1"/>
    </xf>
    <xf numFmtId="164" fontId="4" fillId="0" borderId="1" xfId="4" applyNumberFormat="1" applyFont="1" applyFill="1" applyBorder="1" applyAlignment="1" applyProtection="1">
      <alignment wrapText="1"/>
    </xf>
    <xf numFmtId="164" fontId="4" fillId="0" borderId="1" xfId="4" applyNumberFormat="1" applyFont="1" applyFill="1" applyBorder="1" applyAlignment="1" applyProtection="1">
      <alignment vertical="top" wrapText="1"/>
    </xf>
    <xf numFmtId="0" fontId="9" fillId="0" borderId="1" xfId="0" applyFont="1" applyFill="1" applyBorder="1" applyAlignment="1" applyProtection="1">
      <alignment vertical="top" wrapText="1"/>
      <protection locked="0"/>
    </xf>
    <xf numFmtId="0" fontId="9" fillId="0" borderId="1" xfId="15" applyFont="1" applyFill="1" applyBorder="1" applyAlignment="1" applyProtection="1">
      <alignment vertical="top" wrapText="1"/>
      <protection locked="0"/>
    </xf>
    <xf numFmtId="0" fontId="9" fillId="0" borderId="1" xfId="0" applyFont="1" applyFill="1" applyBorder="1" applyAlignment="1" applyProtection="1">
      <alignment horizontal="left" vertical="top" wrapText="1"/>
      <protection locked="0"/>
    </xf>
    <xf numFmtId="0" fontId="3" fillId="0" borderId="1" xfId="14" applyFont="1" applyBorder="1" applyAlignment="1" applyProtection="1">
      <alignment horizontal="left" vertical="top" wrapText="1"/>
      <protection locked="0"/>
    </xf>
    <xf numFmtId="0" fontId="3" fillId="0" borderId="1" xfId="14" applyFont="1" applyFill="1" applyBorder="1" applyAlignment="1" applyProtection="1">
      <alignment horizontal="left" vertical="top" wrapText="1"/>
      <protection locked="0"/>
    </xf>
    <xf numFmtId="0" fontId="3" fillId="0" borderId="1" xfId="14" applyFont="1" applyBorder="1" applyAlignment="1" applyProtection="1">
      <alignment vertical="top" wrapText="1"/>
      <protection locked="0"/>
    </xf>
    <xf numFmtId="0" fontId="3" fillId="0" borderId="1" xfId="14" applyFont="1" applyFill="1" applyBorder="1" applyAlignment="1" applyProtection="1">
      <alignment vertical="top" wrapText="1"/>
      <protection locked="0"/>
    </xf>
    <xf numFmtId="164" fontId="3" fillId="0" borderId="1" xfId="3" applyNumberFormat="1" applyFont="1" applyFill="1" applyBorder="1" applyAlignment="1" applyProtection="1">
      <alignment horizontal="left" vertical="top" wrapText="1"/>
    </xf>
    <xf numFmtId="0" fontId="3" fillId="2" borderId="1" xfId="0" applyFont="1" applyFill="1" applyBorder="1" applyAlignment="1">
      <alignment wrapText="1"/>
    </xf>
    <xf numFmtId="0" fontId="3" fillId="2" borderId="1" xfId="0" applyFont="1" applyFill="1" applyBorder="1" applyAlignment="1">
      <alignment vertical="top" wrapText="1"/>
    </xf>
    <xf numFmtId="164" fontId="3" fillId="0" borderId="1" xfId="3" applyNumberFormat="1" applyFont="1" applyFill="1" applyBorder="1"/>
    <xf numFmtId="164" fontId="3" fillId="0" borderId="1" xfId="3" applyNumberFormat="1" applyFont="1" applyFill="1" applyBorder="1" applyAlignment="1">
      <alignment vertical="top"/>
    </xf>
    <xf numFmtId="164" fontId="3" fillId="0" borderId="1" xfId="3" applyNumberFormat="1" applyFont="1" applyFill="1" applyBorder="1" applyAlignment="1">
      <alignment wrapText="1"/>
    </xf>
    <xf numFmtId="0" fontId="3" fillId="0" borderId="1" xfId="0" applyFont="1" applyBorder="1" applyProtection="1">
      <protection locked="0"/>
    </xf>
    <xf numFmtId="0" fontId="3" fillId="0" borderId="1" xfId="0" applyFont="1" applyBorder="1" applyAlignment="1" applyProtection="1">
      <alignment vertical="center"/>
      <protection locked="0"/>
    </xf>
    <xf numFmtId="0" fontId="3" fillId="0" borderId="1" xfId="0" applyFont="1" applyBorder="1" applyAlignment="1">
      <alignment vertical="center" wrapText="1"/>
    </xf>
    <xf numFmtId="0" fontId="3" fillId="0" borderId="1" xfId="0" applyFont="1" applyBorder="1" applyAlignment="1" applyProtection="1">
      <alignment horizontal="left" vertical="top"/>
      <protection locked="0"/>
    </xf>
    <xf numFmtId="0" fontId="3" fillId="0" borderId="1" xfId="7" applyFont="1" applyFill="1" applyBorder="1" applyAlignment="1" applyProtection="1">
      <alignment horizontal="left" vertical="top" wrapText="1"/>
      <protection locked="0"/>
    </xf>
    <xf numFmtId="0" fontId="3" fillId="2" borderId="2" xfId="0" applyFont="1" applyFill="1" applyBorder="1"/>
    <xf numFmtId="0" fontId="3" fillId="2" borderId="3" xfId="0" applyFont="1" applyFill="1" applyBorder="1"/>
    <xf numFmtId="0" fontId="3" fillId="0" borderId="3" xfId="6" applyFont="1" applyBorder="1" applyAlignment="1" applyProtection="1">
      <alignment horizontal="center" vertical="center"/>
      <protection locked="0"/>
    </xf>
    <xf numFmtId="0" fontId="3" fillId="0" borderId="3" xfId="14" applyFont="1" applyBorder="1" applyAlignment="1" applyProtection="1">
      <alignment vertical="top" wrapText="1"/>
      <protection locked="0"/>
    </xf>
    <xf numFmtId="0" fontId="3" fillId="2" borderId="3" xfId="0" applyFont="1" applyFill="1" applyBorder="1" applyAlignment="1">
      <alignment vertical="top"/>
    </xf>
    <xf numFmtId="0" fontId="2" fillId="2" borderId="1" xfId="0" applyFont="1" applyFill="1" applyBorder="1" applyAlignment="1" applyProtection="1">
      <alignment wrapText="1"/>
      <protection locked="0"/>
    </xf>
    <xf numFmtId="0" fontId="2" fillId="2" borderId="2" xfId="0" applyFont="1" applyFill="1" applyBorder="1" applyAlignment="1" applyProtection="1">
      <alignment textRotation="90" wrapText="1"/>
      <protection locked="0"/>
    </xf>
    <xf numFmtId="0" fontId="2" fillId="2" borderId="3" xfId="0" applyFont="1" applyFill="1" applyBorder="1" applyAlignment="1" applyProtection="1">
      <alignment textRotation="90" wrapText="1"/>
      <protection locked="0"/>
    </xf>
    <xf numFmtId="164" fontId="2" fillId="2" borderId="1" xfId="1" applyNumberFormat="1" applyFont="1" applyFill="1" applyBorder="1" applyAlignment="1" applyProtection="1">
      <alignment horizontal="center" wrapText="1"/>
      <protection locked="0"/>
    </xf>
    <xf numFmtId="164" fontId="2" fillId="2" borderId="1" xfId="1" applyNumberFormat="1" applyFont="1" applyFill="1" applyBorder="1" applyAlignment="1" applyProtection="1">
      <alignment horizontal="center" wrapText="1"/>
    </xf>
    <xf numFmtId="164" fontId="2" fillId="2" borderId="1" xfId="3" applyNumberFormat="1" applyFont="1" applyFill="1" applyBorder="1" applyAlignment="1" applyProtection="1">
      <alignment horizontal="center" wrapText="1"/>
    </xf>
    <xf numFmtId="0" fontId="3" fillId="0" borderId="2" xfId="0" applyFont="1" applyBorder="1" applyAlignment="1" applyProtection="1">
      <alignment wrapText="1"/>
      <protection locked="0"/>
    </xf>
    <xf numFmtId="164" fontId="3" fillId="0" borderId="1" xfId="3" applyNumberFormat="1" applyFont="1" applyFill="1" applyBorder="1" applyAlignment="1" applyProtection="1">
      <alignment wrapText="1"/>
      <protection locked="0"/>
    </xf>
    <xf numFmtId="0" fontId="3" fillId="0" borderId="1" xfId="0" applyFont="1" applyBorder="1" applyAlignment="1" applyProtection="1">
      <alignment vertical="top" wrapText="1"/>
      <protection locked="0"/>
    </xf>
    <xf numFmtId="164" fontId="3" fillId="0" borderId="1" xfId="3" applyNumberFormat="1" applyFont="1" applyFill="1" applyBorder="1" applyAlignment="1" applyProtection="1">
      <alignment horizontal="center" wrapText="1"/>
    </xf>
    <xf numFmtId="164" fontId="3" fillId="0" borderId="1" xfId="3" applyNumberFormat="1" applyFont="1" applyFill="1" applyBorder="1" applyAlignment="1" applyProtection="1">
      <alignment horizontal="center" vertical="top" wrapText="1"/>
    </xf>
    <xf numFmtId="0" fontId="3" fillId="0" borderId="1" xfId="7" applyFont="1" applyBorder="1" applyProtection="1">
      <protection locked="0"/>
    </xf>
    <xf numFmtId="0" fontId="3" fillId="0" borderId="1" xfId="7" applyFont="1" applyBorder="1"/>
    <xf numFmtId="43" fontId="3" fillId="0" borderId="1" xfId="3" applyFont="1" applyBorder="1" applyAlignment="1">
      <alignment wrapText="1"/>
    </xf>
    <xf numFmtId="0" fontId="3" fillId="0" borderId="2" xfId="0" applyFont="1" applyBorder="1" applyAlignment="1" applyProtection="1">
      <alignment horizontal="right"/>
      <protection locked="0"/>
    </xf>
    <xf numFmtId="0" fontId="3" fillId="0" borderId="3" xfId="0" applyFont="1" applyBorder="1" applyAlignment="1" applyProtection="1">
      <alignment horizontal="right"/>
      <protection locked="0"/>
    </xf>
    <xf numFmtId="164" fontId="3" fillId="0" borderId="1" xfId="3" applyNumberFormat="1" applyFont="1" applyFill="1" applyBorder="1" applyAlignment="1" applyProtection="1">
      <alignment vertical="top" wrapText="1"/>
      <protection locked="0"/>
    </xf>
    <xf numFmtId="0" fontId="3" fillId="0" borderId="2" xfId="0" applyFont="1" applyBorder="1" applyProtection="1">
      <protection locked="0"/>
    </xf>
    <xf numFmtId="0" fontId="3" fillId="0" borderId="3" xfId="0" applyFont="1" applyBorder="1" applyProtection="1">
      <protection locked="0"/>
    </xf>
    <xf numFmtId="164" fontId="3" fillId="0" borderId="1" xfId="3" applyNumberFormat="1" applyFont="1" applyFill="1" applyBorder="1" applyProtection="1">
      <protection locked="0"/>
    </xf>
    <xf numFmtId="164" fontId="3" fillId="0" borderId="1" xfId="3" applyNumberFormat="1" applyFont="1" applyBorder="1" applyProtection="1"/>
    <xf numFmtId="164" fontId="4" fillId="0" borderId="1" xfId="4" applyNumberFormat="1" applyFont="1" applyFill="1" applyBorder="1" applyAlignment="1" applyProtection="1">
      <alignment horizontal="right" vertical="top"/>
    </xf>
    <xf numFmtId="164" fontId="3" fillId="0" borderId="1" xfId="3" applyNumberFormat="1" applyFont="1" applyFill="1" applyBorder="1" applyAlignment="1" applyProtection="1">
      <alignment horizontal="right" vertical="top" wrapText="1"/>
    </xf>
    <xf numFmtId="0" fontId="3" fillId="0" borderId="1" xfId="7" applyFont="1" applyBorder="1" applyAlignment="1">
      <alignment vertical="center"/>
    </xf>
    <xf numFmtId="0" fontId="3" fillId="0" borderId="1" xfId="7" applyFont="1" applyFill="1" applyBorder="1" applyAlignment="1" applyProtection="1">
      <alignment vertical="center" wrapText="1"/>
      <protection locked="0"/>
    </xf>
    <xf numFmtId="164" fontId="3" fillId="0" borderId="1" xfId="3" applyNumberFormat="1" applyFont="1" applyFill="1" applyBorder="1" applyAlignment="1" applyProtection="1">
      <alignment horizontal="left" vertical="center" wrapText="1"/>
    </xf>
    <xf numFmtId="0" fontId="3" fillId="0" borderId="0" xfId="7" applyFont="1" applyAlignment="1">
      <alignment vertical="center"/>
    </xf>
    <xf numFmtId="0" fontId="3" fillId="0" borderId="0" xfId="7" applyFont="1" applyAlignment="1" applyProtection="1">
      <alignment vertical="center"/>
      <protection locked="0"/>
    </xf>
    <xf numFmtId="0" fontId="3" fillId="0" borderId="0" xfId="7" applyFont="1"/>
    <xf numFmtId="0" fontId="3" fillId="0" borderId="0" xfId="7" applyFont="1" applyProtection="1">
      <protection locked="0"/>
    </xf>
    <xf numFmtId="0" fontId="3" fillId="0" borderId="0" xfId="7" applyFont="1" applyBorder="1" applyProtection="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64" fontId="3" fillId="0" borderId="1" xfId="3" applyNumberFormat="1" applyFont="1" applyFill="1" applyBorder="1" applyAlignment="1" applyProtection="1">
      <alignment horizontal="center" vertical="center" wrapText="1"/>
      <protection locked="0"/>
    </xf>
    <xf numFmtId="164" fontId="3" fillId="0" borderId="1" xfId="3" applyNumberFormat="1" applyFont="1" applyFill="1" applyBorder="1" applyAlignment="1" applyProtection="1">
      <alignment horizontal="right" vertical="center" wrapText="1"/>
    </xf>
    <xf numFmtId="0" fontId="3" fillId="0" borderId="1" xfId="0" applyFont="1" applyBorder="1" applyAlignment="1">
      <alignment horizontal="left" vertical="center" wrapText="1"/>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164" fontId="3" fillId="0" borderId="1" xfId="3" applyNumberFormat="1" applyFont="1" applyFill="1" applyBorder="1" applyAlignment="1" applyProtection="1">
      <alignment vertical="center"/>
      <protection locked="0"/>
    </xf>
    <xf numFmtId="164" fontId="3" fillId="0" borderId="1" xfId="3" applyNumberFormat="1" applyFont="1" applyFill="1" applyBorder="1" applyAlignment="1" applyProtection="1">
      <alignment vertical="center"/>
    </xf>
    <xf numFmtId="164" fontId="3" fillId="0" borderId="1" xfId="3" applyNumberFormat="1" applyFont="1" applyFill="1" applyBorder="1" applyAlignment="1" applyProtection="1">
      <alignment horizontal="center" vertical="center" wrapText="1"/>
    </xf>
    <xf numFmtId="49" fontId="3" fillId="0" borderId="1" xfId="3" applyNumberFormat="1" applyFont="1" applyFill="1" applyBorder="1" applyAlignment="1" applyProtection="1">
      <alignment horizontal="center" vertical="center" wrapText="1"/>
    </xf>
    <xf numFmtId="164" fontId="3" fillId="0" borderId="1" xfId="3" applyNumberFormat="1" applyFont="1" applyFill="1" applyBorder="1" applyAlignment="1" applyProtection="1">
      <alignment vertical="center" wrapText="1"/>
    </xf>
    <xf numFmtId="0" fontId="3" fillId="0" borderId="1" xfId="0" applyFont="1" applyBorder="1" applyAlignment="1" applyProtection="1">
      <alignment horizontal="left" vertical="center" wrapText="1"/>
      <protection locked="0"/>
    </xf>
    <xf numFmtId="164" fontId="10" fillId="0" borderId="1" xfId="3" applyNumberFormat="1" applyFont="1" applyFill="1" applyBorder="1" applyAlignment="1" applyProtection="1">
      <alignment vertical="center"/>
    </xf>
    <xf numFmtId="164" fontId="10" fillId="0" borderId="1" xfId="3" applyNumberFormat="1" applyFont="1" applyFill="1" applyBorder="1" applyAlignment="1" applyProtection="1">
      <alignment vertical="center" wrapText="1"/>
    </xf>
    <xf numFmtId="0" fontId="3" fillId="0" borderId="1" xfId="0" applyFont="1" applyBorder="1" applyAlignment="1">
      <alignment vertical="center"/>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wrapText="1"/>
      <protection locked="0"/>
    </xf>
    <xf numFmtId="164" fontId="3" fillId="2" borderId="1" xfId="3" applyNumberFormat="1" applyFont="1" applyFill="1" applyBorder="1" applyAlignment="1" applyProtection="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164" fontId="3" fillId="0" borderId="1" xfId="3" applyNumberFormat="1" applyFont="1" applyFill="1" applyBorder="1" applyAlignment="1">
      <alignment vertical="center"/>
    </xf>
    <xf numFmtId="164" fontId="3" fillId="0" borderId="1" xfId="5" applyNumberFormat="1" applyFont="1" applyFill="1" applyBorder="1" applyAlignment="1">
      <alignment vertical="center"/>
    </xf>
    <xf numFmtId="164" fontId="3" fillId="0" borderId="1" xfId="3" applyNumberFormat="1" applyFont="1" applyFill="1" applyBorder="1" applyAlignment="1">
      <alignment horizontal="center" vertical="center"/>
    </xf>
    <xf numFmtId="43" fontId="3" fillId="0" borderId="1" xfId="3" applyFont="1" applyFill="1" applyBorder="1" applyAlignment="1">
      <alignment vertical="center" wrapText="1"/>
    </xf>
    <xf numFmtId="164" fontId="10" fillId="0" borderId="1" xfId="3" applyNumberFormat="1" applyFont="1" applyFill="1" applyBorder="1" applyAlignment="1" applyProtection="1">
      <alignment horizontal="center" vertical="center" wrapText="1"/>
    </xf>
    <xf numFmtId="164" fontId="3" fillId="0" borderId="1" xfId="3" applyNumberFormat="1" applyFont="1" applyFill="1" applyBorder="1" applyAlignment="1" applyProtection="1">
      <alignment vertical="center" wrapText="1"/>
      <protection locked="0"/>
    </xf>
    <xf numFmtId="164" fontId="3" fillId="0" borderId="1" xfId="3" applyNumberFormat="1" applyFont="1" applyFill="1" applyBorder="1" applyAlignment="1" applyProtection="1">
      <alignment horizontal="center" vertical="center"/>
    </xf>
    <xf numFmtId="0" fontId="3" fillId="0" borderId="1" xfId="0" applyFont="1" applyFill="1" applyBorder="1" applyAlignment="1" applyProtection="1">
      <alignment horizontal="left" wrapText="1"/>
      <protection locked="0"/>
    </xf>
    <xf numFmtId="0" fontId="3" fillId="0" borderId="1" xfId="6" applyFont="1" applyBorder="1"/>
    <xf numFmtId="0" fontId="3" fillId="0" borderId="1" xfId="6" applyFont="1" applyFill="1" applyBorder="1" applyAlignment="1" applyProtection="1">
      <alignment horizontal="left" vertical="top" wrapText="1"/>
      <protection locked="0"/>
    </xf>
    <xf numFmtId="0" fontId="3" fillId="0" borderId="1" xfId="7" applyFont="1" applyBorder="1" applyAlignment="1" applyProtection="1">
      <alignment vertical="center"/>
      <protection locked="0"/>
    </xf>
    <xf numFmtId="0" fontId="3" fillId="0" borderId="1" xfId="7" applyFont="1" applyFill="1" applyBorder="1" applyAlignment="1">
      <alignment vertical="center"/>
    </xf>
    <xf numFmtId="164" fontId="3" fillId="0" borderId="1" xfId="3" applyNumberFormat="1" applyFont="1" applyFill="1" applyBorder="1" applyAlignment="1" applyProtection="1">
      <alignment wrapText="1"/>
    </xf>
    <xf numFmtId="5" fontId="3" fillId="0" borderId="1" xfId="3" applyNumberFormat="1" applyFont="1" applyFill="1" applyBorder="1" applyAlignment="1" applyProtection="1">
      <alignment horizontal="center" vertical="top" wrapText="1"/>
    </xf>
    <xf numFmtId="0" fontId="11" fillId="0" borderId="1" xfId="0" applyFont="1" applyBorder="1" applyAlignment="1">
      <alignment vertical="top"/>
    </xf>
    <xf numFmtId="49" fontId="3" fillId="0" borderId="1" xfId="3" applyNumberFormat="1" applyFont="1" applyFill="1" applyBorder="1" applyAlignment="1" applyProtection="1">
      <alignment horizontal="left" vertical="top" wrapText="1"/>
    </xf>
    <xf numFmtId="44" fontId="3" fillId="0" borderId="1" xfId="10" applyFont="1" applyFill="1" applyBorder="1" applyAlignment="1" applyProtection="1">
      <alignment vertical="center"/>
    </xf>
    <xf numFmtId="49" fontId="3" fillId="0" borderId="1" xfId="3" applyNumberFormat="1" applyFont="1" applyFill="1" applyBorder="1" applyAlignment="1" applyProtection="1">
      <alignment horizontal="left" vertical="center" wrapText="1"/>
    </xf>
    <xf numFmtId="164" fontId="3" fillId="0" borderId="1" xfId="3" applyNumberFormat="1" applyFont="1" applyFill="1" applyBorder="1" applyAlignment="1" applyProtection="1">
      <alignment vertical="top"/>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164" fontId="3" fillId="0" borderId="1" xfId="3" applyNumberFormat="1" applyFont="1" applyFill="1" applyBorder="1" applyAlignment="1" applyProtection="1">
      <alignment vertical="top" wrapText="1"/>
    </xf>
    <xf numFmtId="164" fontId="10" fillId="0" borderId="1" xfId="3" applyNumberFormat="1" applyFont="1" applyFill="1" applyBorder="1" applyAlignment="1" applyProtection="1">
      <alignment vertical="top"/>
    </xf>
    <xf numFmtId="164" fontId="3" fillId="0" borderId="1" xfId="3" applyNumberFormat="1" applyFont="1" applyFill="1" applyBorder="1" applyAlignment="1" applyProtection="1">
      <alignment horizontal="center" vertical="top" wrapText="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164" fontId="2" fillId="0" borderId="1" xfId="3" applyNumberFormat="1" applyFont="1" applyFill="1" applyBorder="1" applyAlignment="1" applyProtection="1">
      <alignment horizontal="center" wrapText="1"/>
      <protection locked="0"/>
    </xf>
    <xf numFmtId="0" fontId="3" fillId="2" borderId="1" xfId="0" applyFont="1" applyFill="1" applyBorder="1" applyAlignment="1">
      <alignment horizontal="right" vertical="center"/>
    </xf>
    <xf numFmtId="0" fontId="3" fillId="2" borderId="1" xfId="0" applyFont="1" applyFill="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1" xfId="6" applyFont="1" applyFill="1" applyBorder="1" applyAlignment="1">
      <alignment horizontal="center" vertical="center" wrapText="1"/>
    </xf>
    <xf numFmtId="49" fontId="3" fillId="0" borderId="1" xfId="5" applyNumberFormat="1" applyFont="1" applyFill="1" applyBorder="1" applyAlignment="1">
      <alignment horizontal="left" vertical="center" wrapText="1"/>
    </xf>
    <xf numFmtId="164" fontId="3" fillId="0" borderId="1" xfId="3" applyNumberFormat="1" applyFont="1" applyFill="1" applyBorder="1" applyAlignment="1">
      <alignment vertical="center" wrapText="1"/>
    </xf>
    <xf numFmtId="0" fontId="3" fillId="0" borderId="3" xfId="0" applyFont="1" applyBorder="1" applyAlignment="1" applyProtection="1">
      <alignment wrapText="1"/>
      <protection locked="0"/>
    </xf>
    <xf numFmtId="164" fontId="3" fillId="0" borderId="1" xfId="3" applyNumberFormat="1" applyFont="1" applyFill="1" applyBorder="1" applyAlignment="1" applyProtection="1">
      <alignment horizontal="center" wrapText="1"/>
      <protection locked="0"/>
    </xf>
    <xf numFmtId="164" fontId="3" fillId="2" borderId="1" xfId="3" applyNumberFormat="1" applyFont="1" applyFill="1" applyBorder="1" applyAlignment="1" applyProtection="1">
      <alignment horizontal="center" wrapText="1"/>
    </xf>
    <xf numFmtId="164" fontId="3" fillId="0" borderId="1" xfId="5" applyNumberFormat="1" applyFont="1" applyBorder="1" applyAlignment="1" applyProtection="1">
      <alignment wrapText="1"/>
    </xf>
    <xf numFmtId="0" fontId="2" fillId="0" borderId="3" xfId="0" applyFont="1" applyBorder="1" applyAlignment="1" applyProtection="1">
      <alignment vertical="top" wrapText="1"/>
      <protection locked="0"/>
    </xf>
    <xf numFmtId="0" fontId="3" fillId="2" borderId="1"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164" fontId="3" fillId="2" borderId="1" xfId="3"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wrapText="1"/>
    </xf>
    <xf numFmtId="0" fontId="3" fillId="0" borderId="2" xfId="0" applyFont="1" applyBorder="1" applyAlignment="1" applyProtection="1">
      <alignment vertical="top"/>
      <protection locked="0"/>
    </xf>
    <xf numFmtId="0" fontId="3" fillId="0" borderId="3" xfId="0" applyFont="1" applyBorder="1" applyAlignment="1" applyProtection="1">
      <alignment vertical="top"/>
      <protection locked="0"/>
    </xf>
    <xf numFmtId="164" fontId="3" fillId="0" borderId="1" xfId="3" applyNumberFormat="1" applyFont="1" applyFill="1" applyBorder="1" applyAlignment="1" applyProtection="1">
      <alignment vertical="top"/>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0" borderId="1" xfId="7" applyFont="1" applyBorder="1" applyAlignment="1" applyProtection="1">
      <alignment vertical="top"/>
      <protection locked="0"/>
    </xf>
    <xf numFmtId="0" fontId="3" fillId="0" borderId="1" xfId="7" applyFont="1" applyBorder="1" applyAlignment="1" applyProtection="1">
      <alignment vertical="top" wrapText="1"/>
      <protection locked="0"/>
    </xf>
    <xf numFmtId="0" fontId="3" fillId="0" borderId="1" xfId="0" applyFont="1" applyBorder="1" applyAlignment="1" applyProtection="1">
      <alignment horizontal="right" vertical="top" wrapText="1"/>
      <protection locked="0"/>
    </xf>
    <xf numFmtId="0" fontId="12" fillId="0" borderId="1" xfId="0" applyFont="1" applyBorder="1" applyAlignment="1">
      <alignment textRotation="90"/>
    </xf>
    <xf numFmtId="0" fontId="12" fillId="0" borderId="1" xfId="0" applyFont="1" applyBorder="1" applyAlignment="1" applyProtection="1">
      <alignment vertical="center"/>
      <protection locked="0"/>
    </xf>
    <xf numFmtId="0" fontId="9" fillId="0" borderId="0" xfId="0" applyFont="1" applyBorder="1" applyProtection="1">
      <protection locked="0"/>
    </xf>
    <xf numFmtId="0" fontId="9" fillId="0" borderId="1" xfId="0" applyFont="1" applyBorder="1"/>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164" fontId="10" fillId="0" borderId="1" xfId="3" applyNumberFormat="1" applyFont="1" applyFill="1" applyBorder="1" applyAlignment="1" applyProtection="1">
      <alignment horizontal="center" wrapText="1"/>
    </xf>
    <xf numFmtId="0" fontId="9" fillId="0" borderId="1" xfId="0" applyFont="1" applyBorder="1" applyAlignment="1" applyProtection="1">
      <alignment vertical="center"/>
      <protection locked="0"/>
    </xf>
    <xf numFmtId="0" fontId="3" fillId="0" borderId="1" xfId="0" applyFont="1" applyBorder="1" applyAlignment="1" applyProtection="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left" wrapText="1"/>
      <protection locked="0"/>
    </xf>
    <xf numFmtId="0" fontId="9" fillId="0" borderId="0" xfId="0" applyFont="1" applyBorder="1" applyAlignment="1">
      <alignment vertical="center"/>
    </xf>
    <xf numFmtId="0" fontId="9" fillId="0" borderId="0" xfId="0" applyFont="1" applyBorder="1" applyAlignment="1" applyProtection="1">
      <alignment vertical="center"/>
      <protection locked="0"/>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164" fontId="3" fillId="0" borderId="1" xfId="3" applyNumberFormat="1" applyFont="1" applyFill="1" applyBorder="1" applyAlignment="1">
      <alignment horizontal="left" vertical="top"/>
    </xf>
    <xf numFmtId="43" fontId="3" fillId="0" borderId="1" xfId="3" applyFont="1" applyFill="1" applyBorder="1" applyAlignment="1">
      <alignment horizontal="left" vertical="top" wrapText="1"/>
    </xf>
    <xf numFmtId="164" fontId="3" fillId="0" borderId="1" xfId="3" applyNumberFormat="1" applyFont="1" applyFill="1" applyBorder="1" applyAlignment="1">
      <alignment horizontal="left" vertical="top" wrapText="1"/>
    </xf>
    <xf numFmtId="0" fontId="9" fillId="0" borderId="0" xfId="0" applyFont="1" applyBorder="1"/>
    <xf numFmtId="0" fontId="3" fillId="0" borderId="1" xfId="0" applyFont="1" applyBorder="1" applyAlignment="1" applyProtection="1">
      <alignment horizontal="righ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164" fontId="3" fillId="0" borderId="1" xfId="3" applyNumberFormat="1" applyFont="1" applyFill="1" applyBorder="1" applyAlignment="1" applyProtection="1">
      <alignment horizontal="left" vertical="top" wrapText="1"/>
      <protection locked="0"/>
    </xf>
    <xf numFmtId="164" fontId="3" fillId="0" borderId="1" xfId="3" applyNumberFormat="1" applyFont="1" applyFill="1" applyBorder="1" applyAlignment="1" applyProtection="1">
      <alignment horizontal="right" wrapText="1"/>
    </xf>
    <xf numFmtId="164" fontId="10" fillId="0" borderId="1" xfId="3" applyNumberFormat="1" applyFont="1" applyFill="1" applyBorder="1" applyAlignment="1" applyProtection="1">
      <alignment horizontal="right" wrapText="1"/>
    </xf>
    <xf numFmtId="0" fontId="9" fillId="0" borderId="1" xfId="0" applyFont="1" applyBorder="1" applyProtection="1">
      <protection locked="0"/>
    </xf>
    <xf numFmtId="49" fontId="3" fillId="0" borderId="1" xfId="3" applyNumberFormat="1" applyFont="1" applyFill="1" applyBorder="1" applyAlignment="1" applyProtection="1">
      <alignment vertical="top" wrapText="1"/>
    </xf>
    <xf numFmtId="0" fontId="9" fillId="0" borderId="1" xfId="0" applyFont="1" applyFill="1" applyBorder="1" applyProtection="1">
      <protection locked="0"/>
    </xf>
    <xf numFmtId="0" fontId="3" fillId="0" borderId="1" xfId="3" applyNumberFormat="1" applyFont="1" applyFill="1" applyBorder="1" applyAlignment="1" applyProtection="1">
      <alignment vertical="center"/>
    </xf>
    <xf numFmtId="0" fontId="3" fillId="0" borderId="2" xfId="0" applyFont="1" applyBorder="1"/>
    <xf numFmtId="0" fontId="3" fillId="0" borderId="3" xfId="0" applyFont="1" applyBorder="1"/>
    <xf numFmtId="164" fontId="10" fillId="0" borderId="1" xfId="3" applyNumberFormat="1" applyFont="1" applyFill="1" applyBorder="1" applyAlignment="1" applyProtection="1">
      <alignment vertical="top" wrapText="1"/>
    </xf>
    <xf numFmtId="0" fontId="9" fillId="0" borderId="1" xfId="0" applyFont="1" applyFill="1" applyBorder="1" applyAlignment="1" applyProtection="1">
      <alignment horizontal="center" vertical="center" wrapText="1"/>
      <protection locked="0"/>
    </xf>
    <xf numFmtId="164" fontId="3" fillId="0" borderId="1" xfId="3" applyNumberFormat="1" applyFont="1" applyFill="1" applyBorder="1" applyAlignment="1">
      <alignment horizontal="center"/>
    </xf>
    <xf numFmtId="164" fontId="3" fillId="0" borderId="1" xfId="3" applyNumberFormat="1" applyFont="1" applyFill="1" applyBorder="1" applyAlignment="1" applyProtection="1">
      <alignment horizontal="center" vertical="top"/>
    </xf>
    <xf numFmtId="0" fontId="9" fillId="0" borderId="1" xfId="0" applyFont="1" applyFill="1" applyBorder="1" applyAlignment="1" applyProtection="1">
      <alignment horizontal="center" vertical="top" wrapText="1"/>
      <protection locked="0"/>
    </xf>
    <xf numFmtId="167" fontId="3" fillId="0" borderId="1" xfId="3" applyNumberFormat="1" applyFont="1" applyFill="1" applyBorder="1" applyAlignment="1" applyProtection="1">
      <alignment vertical="top"/>
    </xf>
    <xf numFmtId="0" fontId="9" fillId="0" borderId="1" xfId="0" applyFont="1" applyBorder="1" applyAlignment="1">
      <alignment vertical="top"/>
    </xf>
    <xf numFmtId="0" fontId="3" fillId="2" borderId="1" xfId="0" applyFont="1" applyFill="1" applyBorder="1" applyAlignment="1">
      <alignment horizontal="right"/>
    </xf>
    <xf numFmtId="0" fontId="9" fillId="0" borderId="1" xfId="0" applyFont="1" applyBorder="1" applyAlignment="1">
      <alignment wrapText="1"/>
    </xf>
    <xf numFmtId="0" fontId="3" fillId="0" borderId="1" xfId="0" applyFont="1" applyBorder="1" applyAlignment="1">
      <alignment vertical="top" wrapText="1"/>
    </xf>
    <xf numFmtId="49" fontId="3" fillId="0" borderId="1" xfId="3" applyNumberFormat="1" applyFont="1" applyFill="1" applyBorder="1" applyAlignment="1" applyProtection="1">
      <alignment horizontal="center" vertical="top"/>
    </xf>
    <xf numFmtId="0" fontId="9" fillId="0" borderId="0" xfId="0" applyFont="1" applyBorder="1" applyAlignment="1"/>
    <xf numFmtId="0" fontId="9" fillId="0" borderId="0" xfId="0" applyFont="1" applyBorder="1" applyAlignment="1" applyProtection="1">
      <protection locked="0"/>
    </xf>
    <xf numFmtId="164" fontId="10" fillId="0" borderId="1" xfId="3" applyNumberFormat="1" applyFont="1" applyFill="1" applyBorder="1" applyAlignment="1" applyProtection="1">
      <alignment horizontal="right" vertical="top" wrapText="1"/>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64" fontId="3" fillId="2" borderId="1" xfId="3" applyNumberFormat="1" applyFont="1" applyFill="1" applyBorder="1" applyAlignment="1" applyProtection="1">
      <alignment vertical="top"/>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3" fillId="0" borderId="1" xfId="0" applyNumberFormat="1" applyFont="1" applyBorder="1" applyProtection="1">
      <protection locked="0"/>
    </xf>
    <xf numFmtId="3" fontId="3" fillId="0" borderId="1" xfId="0" applyNumberFormat="1" applyFont="1" applyBorder="1" applyAlignment="1">
      <alignment horizontal="right"/>
    </xf>
    <xf numFmtId="0" fontId="3" fillId="2" borderId="1" xfId="0" quotePrefix="1" applyFont="1" applyFill="1" applyBorder="1" applyAlignment="1" applyProtection="1">
      <alignment horizontal="left" vertical="top" wrapText="1"/>
      <protection locked="0"/>
    </xf>
    <xf numFmtId="49" fontId="3" fillId="0" borderId="1" xfId="3" applyNumberFormat="1" applyFont="1" applyFill="1" applyBorder="1" applyAlignment="1">
      <alignment horizontal="center"/>
    </xf>
    <xf numFmtId="164" fontId="3" fillId="2" borderId="1" xfId="3" applyNumberFormat="1" applyFont="1" applyFill="1" applyBorder="1" applyAlignment="1" applyProtection="1">
      <alignment horizontal="center" vertical="top" wrapText="1"/>
    </xf>
    <xf numFmtId="49" fontId="3" fillId="0" borderId="1" xfId="3" applyNumberFormat="1" applyFont="1" applyFill="1" applyBorder="1" applyAlignment="1" applyProtection="1">
      <alignment horizontal="center" vertical="top" wrapText="1"/>
    </xf>
    <xf numFmtId="0" fontId="3" fillId="0" borderId="1" xfId="0" applyFont="1" applyBorder="1" applyAlignment="1">
      <alignment vertical="top"/>
    </xf>
    <xf numFmtId="164" fontId="3" fillId="2" borderId="1" xfId="3" applyNumberFormat="1" applyFont="1" applyFill="1" applyBorder="1" applyAlignment="1" applyProtection="1">
      <alignment horizontal="center" vertical="center"/>
    </xf>
    <xf numFmtId="0" fontId="9" fillId="0" borderId="2" xfId="0" applyFont="1" applyBorder="1" applyProtection="1">
      <protection locked="0"/>
    </xf>
    <xf numFmtId="164" fontId="9" fillId="0" borderId="1" xfId="3" applyNumberFormat="1" applyFont="1" applyFill="1" applyBorder="1" applyAlignment="1" applyProtection="1">
      <alignment horizontal="center" wrapText="1"/>
    </xf>
    <xf numFmtId="164" fontId="3" fillId="0" borderId="1" xfId="3" applyNumberFormat="1" applyFont="1" applyFill="1" applyBorder="1" applyAlignment="1">
      <alignment horizontal="right"/>
    </xf>
    <xf numFmtId="0" fontId="9" fillId="0" borderId="1" xfId="0" applyNumberFormat="1" applyFont="1" applyFill="1" applyBorder="1" applyAlignment="1" applyProtection="1">
      <alignment horizontal="left" vertical="top" wrapText="1"/>
      <protection locked="0"/>
    </xf>
    <xf numFmtId="164" fontId="3" fillId="0" borderId="1" xfId="3" applyNumberFormat="1" applyFont="1" applyFill="1" applyBorder="1" applyAlignment="1" applyProtection="1">
      <alignment horizontal="right" vertical="top"/>
    </xf>
    <xf numFmtId="0" fontId="3" fillId="0" borderId="1" xfId="7" applyFont="1" applyBorder="1" applyAlignment="1">
      <alignment wrapText="1"/>
    </xf>
    <xf numFmtId="0" fontId="3" fillId="0" borderId="2" xfId="7" applyFont="1" applyBorder="1"/>
    <xf numFmtId="0" fontId="3" fillId="0" borderId="3" xfId="7" applyFont="1" applyBorder="1"/>
    <xf numFmtId="0" fontId="3" fillId="0" borderId="1" xfId="7" applyFont="1" applyBorder="1" applyAlignment="1" applyProtection="1">
      <alignment wrapText="1"/>
      <protection locked="0"/>
    </xf>
    <xf numFmtId="0" fontId="3" fillId="0" borderId="2" xfId="7" applyFont="1" applyBorder="1" applyAlignment="1" applyProtection="1">
      <alignment vertical="top"/>
      <protection locked="0"/>
    </xf>
    <xf numFmtId="0" fontId="3" fillId="0" borderId="3" xfId="7" applyFont="1" applyBorder="1" applyAlignment="1" applyProtection="1">
      <alignment vertical="top"/>
      <protection locked="0"/>
    </xf>
    <xf numFmtId="0" fontId="3" fillId="0" borderId="2" xfId="7" applyFont="1" applyBorder="1" applyAlignment="1" applyProtection="1">
      <alignment vertical="top" wrapText="1"/>
      <protection locked="0"/>
    </xf>
    <xf numFmtId="0" fontId="3" fillId="0" borderId="3" xfId="7" applyFont="1" applyBorder="1" applyAlignment="1" applyProtection="1">
      <alignment vertical="top" wrapText="1"/>
      <protection locked="0"/>
    </xf>
    <xf numFmtId="43" fontId="3" fillId="0" borderId="1" xfId="3" applyFont="1" applyFill="1" applyBorder="1" applyAlignment="1">
      <alignment wrapText="1"/>
    </xf>
    <xf numFmtId="167" fontId="3" fillId="0" borderId="1" xfId="3" applyNumberFormat="1" applyFont="1" applyFill="1" applyBorder="1" applyAlignment="1" applyProtection="1">
      <alignment horizontal="right" vertical="center" wrapText="1"/>
    </xf>
    <xf numFmtId="0" fontId="9" fillId="0" borderId="1" xfId="0" applyFont="1" applyBorder="1" applyAlignment="1">
      <alignment vertical="center"/>
    </xf>
    <xf numFmtId="0" fontId="3" fillId="0" borderId="1" xfId="0" applyNumberFormat="1" applyFont="1" applyFill="1" applyBorder="1" applyAlignment="1" applyProtection="1">
      <alignment vertical="top" wrapText="1"/>
      <protection locked="0"/>
    </xf>
    <xf numFmtId="167" fontId="3" fillId="0" borderId="1" xfId="3" applyNumberFormat="1" applyFont="1" applyFill="1" applyBorder="1"/>
    <xf numFmtId="0" fontId="3" fillId="2" borderId="2" xfId="0" applyFont="1" applyFill="1" applyBorder="1" applyAlignment="1">
      <alignment vertical="top"/>
    </xf>
    <xf numFmtId="164" fontId="3" fillId="0" borderId="1" xfId="3" applyNumberFormat="1" applyFont="1" applyFill="1" applyBorder="1" applyAlignment="1">
      <alignment vertical="top" wrapText="1"/>
    </xf>
    <xf numFmtId="43" fontId="3" fillId="0" borderId="1" xfId="3" applyFont="1" applyFill="1" applyBorder="1" applyAlignment="1">
      <alignment vertical="top" wrapText="1"/>
    </xf>
    <xf numFmtId="0" fontId="9" fillId="0" borderId="1" xfId="0" applyFont="1" applyBorder="1" applyAlignment="1" applyProtection="1">
      <alignment vertical="top"/>
      <protection locked="0"/>
    </xf>
    <xf numFmtId="0" fontId="10" fillId="0" borderId="1" xfId="0" applyFont="1" applyFill="1" applyBorder="1" applyAlignment="1" applyProtection="1">
      <alignment vertical="top" wrapText="1"/>
      <protection locked="0"/>
    </xf>
    <xf numFmtId="0" fontId="9" fillId="0" borderId="0" xfId="0" applyFont="1" applyBorder="1" applyAlignment="1">
      <alignment vertical="top"/>
    </xf>
    <xf numFmtId="0" fontId="9" fillId="0" borderId="0" xfId="0" applyFont="1" applyBorder="1" applyAlignment="1" applyProtection="1">
      <alignment vertical="top"/>
      <protection locked="0"/>
    </xf>
    <xf numFmtId="5" fontId="3" fillId="0" borderId="1" xfId="3" applyNumberFormat="1" applyFont="1" applyFill="1" applyBorder="1" applyAlignment="1" applyProtection="1">
      <alignment horizontal="center" vertical="top"/>
    </xf>
    <xf numFmtId="0" fontId="9" fillId="0" borderId="1" xfId="0" applyFont="1" applyBorder="1" applyAlignment="1">
      <alignment vertical="top" wrapText="1"/>
    </xf>
    <xf numFmtId="0" fontId="3" fillId="0" borderId="1" xfId="3" applyNumberFormat="1" applyFont="1" applyFill="1" applyBorder="1" applyAlignment="1" applyProtection="1">
      <alignment horizontal="center" wrapText="1"/>
    </xf>
    <xf numFmtId="44" fontId="3" fillId="0" borderId="1" xfId="10" applyFont="1" applyFill="1" applyBorder="1" applyAlignment="1" applyProtection="1">
      <alignment horizontal="right" vertical="center" wrapText="1"/>
    </xf>
    <xf numFmtId="0" fontId="3" fillId="0" borderId="1" xfId="3" applyNumberFormat="1" applyFont="1" applyFill="1" applyBorder="1" applyAlignment="1" applyProtection="1">
      <alignment horizontal="right" vertical="top" wrapText="1"/>
    </xf>
    <xf numFmtId="49" fontId="3" fillId="0" borderId="1" xfId="3" applyNumberFormat="1" applyFont="1" applyFill="1" applyBorder="1" applyAlignment="1">
      <alignment vertical="center" wrapText="1"/>
    </xf>
    <xf numFmtId="0" fontId="9" fillId="0" borderId="1" xfId="14" applyFont="1" applyFill="1" applyBorder="1" applyAlignment="1" applyProtection="1">
      <alignment vertical="top" wrapText="1"/>
      <protection locked="0"/>
    </xf>
    <xf numFmtId="164" fontId="3" fillId="0" borderId="1" xfId="3" quotePrefix="1" applyNumberFormat="1" applyFont="1" applyFill="1" applyBorder="1" applyAlignment="1" applyProtection="1">
      <alignment horizontal="center" vertical="center" wrapText="1"/>
    </xf>
    <xf numFmtId="0" fontId="3" fillId="0" borderId="1" xfId="17" applyFont="1" applyBorder="1" applyAlignment="1" applyProtection="1">
      <alignment vertical="top" wrapText="1"/>
      <protection locked="0"/>
    </xf>
    <xf numFmtId="49" fontId="3" fillId="0" borderId="1" xfId="3" applyNumberFormat="1" applyFont="1" applyFill="1" applyBorder="1" applyAlignment="1" applyProtection="1">
      <alignment horizontal="right" vertical="center" wrapText="1"/>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164" fontId="3" fillId="0" borderId="1" xfId="3" applyNumberFormat="1" applyFont="1" applyFill="1" applyBorder="1" applyAlignment="1" applyProtection="1">
      <alignment horizontal="left" vertical="top"/>
      <protection locked="0"/>
    </xf>
    <xf numFmtId="164" fontId="3" fillId="0" borderId="1" xfId="3" applyNumberFormat="1" applyFont="1" applyFill="1" applyBorder="1" applyAlignment="1" applyProtection="1">
      <alignment horizontal="left" vertical="top"/>
    </xf>
    <xf numFmtId="164" fontId="3" fillId="0" borderId="1" xfId="3" applyNumberFormat="1" applyFont="1" applyFill="1" applyBorder="1" applyAlignment="1" applyProtection="1"/>
    <xf numFmtId="0" fontId="3" fillId="0" borderId="2" xfId="0" applyFont="1" applyBorder="1" applyAlignment="1" applyProtection="1">
      <alignment horizontal="center" vertical="center"/>
      <protection locked="0"/>
    </xf>
    <xf numFmtId="0" fontId="10" fillId="0"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protection locked="0"/>
    </xf>
    <xf numFmtId="0" fontId="9" fillId="0" borderId="1" xfId="0" applyFont="1" applyFill="1" applyBorder="1" applyAlignment="1" applyProtection="1">
      <alignment wrapText="1"/>
      <protection locked="0"/>
    </xf>
    <xf numFmtId="0" fontId="3" fillId="2" borderId="1" xfId="0" applyFont="1" applyFill="1" applyBorder="1" applyAlignment="1">
      <alignment horizontal="center" vertical="center"/>
    </xf>
    <xf numFmtId="0" fontId="9" fillId="0" borderId="1" xfId="0" applyFont="1" applyFill="1" applyBorder="1" applyAlignment="1" applyProtection="1">
      <alignment vertical="center" wrapText="1"/>
      <protection locked="0"/>
    </xf>
    <xf numFmtId="0" fontId="9" fillId="2" borderId="0" xfId="0" applyFont="1" applyFill="1" applyBorder="1"/>
    <xf numFmtId="0" fontId="9" fillId="2" borderId="0" xfId="0" applyFont="1" applyFill="1" applyBorder="1" applyProtection="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2" xfId="0" applyFont="1" applyFill="1" applyBorder="1" applyAlignment="1" applyProtection="1">
      <alignment vertical="top"/>
      <protection locked="0"/>
    </xf>
    <xf numFmtId="0" fontId="3" fillId="2" borderId="3" xfId="0" applyFont="1" applyFill="1" applyBorder="1" applyAlignment="1" applyProtection="1">
      <alignment vertical="top"/>
      <protection locked="0"/>
    </xf>
    <xf numFmtId="0" fontId="3" fillId="0" borderId="1" xfId="3" applyNumberFormat="1" applyFont="1" applyFill="1" applyBorder="1" applyAlignment="1" applyProtection="1">
      <alignment vertical="top"/>
    </xf>
    <xf numFmtId="0" fontId="3" fillId="2" borderId="2" xfId="0" applyFont="1" applyFill="1" applyBorder="1" applyAlignment="1" applyProtection="1">
      <alignment horizontal="center" vertical="center"/>
      <protection locked="0"/>
    </xf>
    <xf numFmtId="0" fontId="3" fillId="2" borderId="1" xfId="0" applyFont="1" applyFill="1" applyBorder="1" applyProtection="1">
      <protection locked="0"/>
    </xf>
    <xf numFmtId="0" fontId="3" fillId="2" borderId="1" xfId="0" applyFont="1" applyFill="1" applyBorder="1" applyAlignment="1" applyProtection="1">
      <alignment wrapText="1"/>
      <protection locked="0"/>
    </xf>
    <xf numFmtId="0" fontId="3" fillId="2" borderId="2" xfId="0" applyFont="1" applyFill="1" applyBorder="1" applyAlignment="1" applyProtection="1">
      <alignment horizontal="center" vertical="top" wrapText="1"/>
      <protection locked="0"/>
    </xf>
    <xf numFmtId="0" fontId="3" fillId="2" borderId="3" xfId="0" applyFont="1" applyFill="1" applyBorder="1" applyAlignment="1" applyProtection="1">
      <alignment horizontal="center" vertical="top" wrapText="1"/>
      <protection locked="0"/>
    </xf>
    <xf numFmtId="164" fontId="3" fillId="2" borderId="1" xfId="3" applyNumberFormat="1" applyFont="1" applyFill="1" applyBorder="1" applyAlignment="1" applyProtection="1">
      <alignment vertical="top" wrapText="1"/>
      <protection locked="0"/>
    </xf>
    <xf numFmtId="164" fontId="10" fillId="2" borderId="1" xfId="3" applyNumberFormat="1" applyFont="1" applyFill="1" applyBorder="1" applyAlignment="1" applyProtection="1">
      <alignment vertical="top"/>
    </xf>
    <xf numFmtId="164" fontId="10" fillId="2" borderId="1" xfId="3" applyNumberFormat="1" applyFont="1" applyFill="1" applyBorder="1" applyAlignment="1" applyProtection="1">
      <alignment vertical="top" wrapText="1"/>
    </xf>
    <xf numFmtId="164" fontId="3" fillId="0" borderId="1" xfId="3"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xf numFmtId="49" fontId="3" fillId="2" borderId="1" xfId="3" applyNumberFormat="1" applyFont="1" applyFill="1" applyBorder="1" applyAlignment="1" applyProtection="1">
      <alignment horizontal="center" vertical="center" wrapText="1"/>
    </xf>
    <xf numFmtId="0" fontId="3" fillId="0" borderId="1" xfId="0" applyFont="1" applyFill="1" applyBorder="1" applyAlignment="1">
      <alignment wrapText="1"/>
    </xf>
    <xf numFmtId="49" fontId="3" fillId="0" borderId="1" xfId="0" applyNumberFormat="1" applyFont="1" applyBorder="1" applyAlignment="1">
      <alignment wrapText="1"/>
    </xf>
    <xf numFmtId="0" fontId="3" fillId="0" borderId="1" xfId="0" applyNumberFormat="1" applyFont="1" applyFill="1" applyBorder="1" applyAlignment="1" applyProtection="1">
      <alignment horizontal="left" vertical="center" wrapText="1"/>
      <protection locked="0"/>
    </xf>
    <xf numFmtId="0" fontId="3" fillId="0" borderId="1" xfId="0" quotePrefix="1" applyFont="1" applyFill="1" applyBorder="1" applyAlignment="1" applyProtection="1">
      <alignment horizontal="left" vertical="top" wrapText="1"/>
      <protection locked="0"/>
    </xf>
    <xf numFmtId="0" fontId="9" fillId="0" borderId="0" xfId="0" applyFont="1" applyAlignment="1" applyProtection="1">
      <alignment vertical="center"/>
      <protection locked="0"/>
    </xf>
    <xf numFmtId="0" fontId="9" fillId="0" borderId="0" xfId="0" applyFont="1"/>
    <xf numFmtId="0" fontId="9" fillId="0" borderId="0" xfId="0" applyFont="1" applyProtection="1">
      <protection locked="0"/>
    </xf>
    <xf numFmtId="0" fontId="9" fillId="0" borderId="0" xfId="0" applyFont="1" applyAlignment="1">
      <alignment vertical="center"/>
    </xf>
    <xf numFmtId="166" fontId="3" fillId="2" borderId="1" xfId="3" applyNumberFormat="1" applyFont="1" applyFill="1" applyBorder="1" applyAlignment="1" applyProtection="1">
      <alignment horizontal="center" vertical="top" wrapText="1"/>
    </xf>
    <xf numFmtId="165" fontId="3" fillId="2" borderId="1" xfId="3" applyNumberFormat="1" applyFont="1" applyFill="1" applyBorder="1" applyAlignment="1" applyProtection="1">
      <alignment vertical="top" wrapText="1"/>
    </xf>
    <xf numFmtId="164" fontId="3" fillId="0" borderId="1" xfId="5" applyNumberFormat="1" applyFont="1" applyFill="1" applyBorder="1" applyAlignment="1" applyProtection="1">
      <alignment vertical="top" wrapText="1"/>
    </xf>
    <xf numFmtId="0" fontId="3" fillId="0" borderId="1" xfId="6" applyFont="1" applyFill="1" applyBorder="1" applyAlignment="1" applyProtection="1">
      <alignment vertical="center" wrapText="1"/>
      <protection locked="0"/>
    </xf>
    <xf numFmtId="0" fontId="3" fillId="2" borderId="1" xfId="6" applyFont="1" applyFill="1" applyBorder="1" applyAlignment="1">
      <alignment wrapText="1"/>
    </xf>
    <xf numFmtId="164" fontId="9" fillId="0" borderId="1" xfId="3" applyNumberFormat="1" applyFont="1" applyFill="1" applyBorder="1" applyAlignment="1" applyProtection="1">
      <alignment vertical="top" wrapText="1" shrinkToFit="1"/>
    </xf>
    <xf numFmtId="164" fontId="9" fillId="0" borderId="1" xfId="3" applyNumberFormat="1" applyFont="1" applyFill="1" applyBorder="1" applyAlignment="1" applyProtection="1">
      <alignment vertical="top"/>
    </xf>
    <xf numFmtId="164" fontId="9" fillId="0" borderId="1" xfId="3" applyNumberFormat="1" applyFont="1" applyFill="1" applyBorder="1" applyAlignment="1" applyProtection="1">
      <alignment vertical="top" wrapText="1"/>
    </xf>
    <xf numFmtId="0" fontId="3" fillId="0" borderId="2" xfId="7" applyFont="1" applyBorder="1" applyAlignment="1" applyProtection="1">
      <alignment vertical="center"/>
      <protection locked="0"/>
    </xf>
    <xf numFmtId="0" fontId="3" fillId="0" borderId="3" xfId="7" applyFont="1" applyBorder="1" applyAlignment="1" applyProtection="1">
      <alignment vertical="center"/>
      <protection locked="0"/>
    </xf>
    <xf numFmtId="0" fontId="3" fillId="0" borderId="1" xfId="7" applyFont="1" applyBorder="1" applyAlignment="1">
      <alignment vertical="center" wrapText="1"/>
    </xf>
    <xf numFmtId="0" fontId="3" fillId="2" borderId="1" xfId="7" applyFont="1" applyFill="1" applyBorder="1" applyAlignment="1">
      <alignment horizontal="right"/>
    </xf>
    <xf numFmtId="0" fontId="3" fillId="2" borderId="1" xfId="7" applyFont="1" applyFill="1" applyBorder="1" applyAlignment="1">
      <alignment wrapText="1"/>
    </xf>
    <xf numFmtId="0" fontId="3" fillId="2" borderId="2" xfId="7" applyFont="1" applyFill="1" applyBorder="1"/>
    <xf numFmtId="0" fontId="3" fillId="2" borderId="3" xfId="7" applyFont="1" applyFill="1" applyBorder="1"/>
    <xf numFmtId="0" fontId="3" fillId="2" borderId="1" xfId="7" applyFont="1" applyFill="1" applyBorder="1" applyAlignment="1" applyProtection="1">
      <alignment vertical="center"/>
      <protection locked="0"/>
    </xf>
    <xf numFmtId="0" fontId="3" fillId="2" borderId="1" xfId="7" applyFont="1" applyFill="1" applyBorder="1" applyAlignment="1" applyProtection="1">
      <alignment vertical="center" wrapText="1"/>
      <protection locked="0"/>
    </xf>
    <xf numFmtId="0" fontId="3" fillId="2" borderId="2" xfId="7" applyFont="1" applyFill="1" applyBorder="1" applyAlignment="1">
      <alignment vertical="center"/>
    </xf>
    <xf numFmtId="0" fontId="3" fillId="2" borderId="3" xfId="7" applyFont="1" applyFill="1" applyBorder="1" applyAlignment="1">
      <alignment vertical="center"/>
    </xf>
    <xf numFmtId="49" fontId="3" fillId="0" borderId="1" xfId="3" applyNumberFormat="1" applyFont="1" applyFill="1" applyBorder="1" applyAlignment="1" applyProtection="1">
      <alignment vertical="center" wrapText="1"/>
    </xf>
    <xf numFmtId="0" fontId="3" fillId="0" borderId="1" xfId="7" applyFont="1" applyFill="1" applyBorder="1" applyAlignment="1">
      <alignment vertical="center" wrapText="1"/>
    </xf>
    <xf numFmtId="165" fontId="3" fillId="0" borderId="1" xfId="3" applyNumberFormat="1" applyFont="1" applyFill="1" applyBorder="1" applyAlignment="1" applyProtection="1">
      <alignment horizontal="center" vertical="center" wrapText="1"/>
    </xf>
    <xf numFmtId="165" fontId="3" fillId="0" borderId="1" xfId="3" applyNumberFormat="1" applyFont="1" applyFill="1" applyBorder="1" applyAlignment="1" applyProtection="1">
      <alignment horizontal="right" vertical="top" wrapText="1"/>
    </xf>
    <xf numFmtId="0" fontId="3" fillId="2" borderId="1" xfId="7" applyFont="1" applyFill="1" applyBorder="1" applyProtection="1">
      <protection locked="0"/>
    </xf>
    <xf numFmtId="0" fontId="3" fillId="2" borderId="1" xfId="7" applyFont="1" applyFill="1" applyBorder="1" applyAlignment="1" applyProtection="1">
      <alignment wrapText="1"/>
      <protection locked="0"/>
    </xf>
    <xf numFmtId="0" fontId="3" fillId="2" borderId="2" xfId="7" applyFont="1" applyFill="1" applyBorder="1" applyAlignment="1" applyProtection="1">
      <alignment vertical="top"/>
      <protection locked="0"/>
    </xf>
    <xf numFmtId="0" fontId="3" fillId="2" borderId="3" xfId="7" applyFont="1" applyFill="1" applyBorder="1" applyAlignment="1" applyProtection="1">
      <alignment vertical="top"/>
      <protection locked="0"/>
    </xf>
    <xf numFmtId="164" fontId="3" fillId="0" borderId="1" xfId="5" applyNumberFormat="1" applyFont="1" applyFill="1" applyBorder="1" applyAlignment="1">
      <alignment wrapText="1"/>
    </xf>
    <xf numFmtId="43" fontId="3" fillId="0" borderId="1" xfId="5" applyFont="1" applyFill="1" applyBorder="1" applyAlignment="1">
      <alignment wrapText="1"/>
    </xf>
    <xf numFmtId="164" fontId="3" fillId="0" borderId="1" xfId="5" applyNumberFormat="1" applyFont="1" applyFill="1" applyBorder="1" applyAlignment="1" applyProtection="1">
      <alignment vertical="center" wrapText="1"/>
    </xf>
    <xf numFmtId="0" fontId="3" fillId="0" borderId="1" xfId="0" applyNumberFormat="1" applyFont="1" applyBorder="1" applyAlignment="1" applyProtection="1">
      <alignment horizontal="center" vertical="center" wrapText="1"/>
      <protection locked="0"/>
    </xf>
    <xf numFmtId="0" fontId="3" fillId="0" borderId="1" xfId="5" applyNumberFormat="1" applyFont="1" applyFill="1" applyBorder="1" applyAlignment="1" applyProtection="1">
      <alignment horizontal="center" vertical="top" wrapText="1"/>
    </xf>
    <xf numFmtId="49" fontId="3" fillId="0" borderId="1" xfId="5" applyNumberFormat="1" applyFont="1" applyFill="1" applyBorder="1" applyAlignment="1" applyProtection="1">
      <alignment horizontal="left" vertical="top" wrapText="1"/>
    </xf>
    <xf numFmtId="0" fontId="3" fillId="0" borderId="1" xfId="9" applyFont="1" applyFill="1" applyBorder="1" applyAlignment="1" applyProtection="1">
      <alignment horizontal="left" vertical="top" wrapText="1"/>
      <protection locked="0"/>
    </xf>
    <xf numFmtId="164" fontId="3" fillId="2" borderId="1" xfId="3" applyNumberFormat="1" applyFont="1" applyFill="1" applyBorder="1" applyAlignment="1" applyProtection="1">
      <alignment vertical="top" wrapText="1"/>
    </xf>
    <xf numFmtId="0" fontId="9" fillId="2" borderId="1" xfId="0" applyFont="1" applyFill="1" applyBorder="1" applyAlignment="1" applyProtection="1">
      <alignment vertical="top" wrapText="1"/>
      <protection locked="0"/>
    </xf>
    <xf numFmtId="0" fontId="9" fillId="0" borderId="3" xfId="0" applyFont="1" applyBorder="1" applyProtection="1">
      <protection locked="0"/>
    </xf>
    <xf numFmtId="164" fontId="3" fillId="0" borderId="1" xfId="5" applyNumberFormat="1" applyFont="1" applyFill="1" applyBorder="1" applyAlignment="1" applyProtection="1">
      <alignment horizontal="right" vertical="top" wrapText="1"/>
    </xf>
    <xf numFmtId="0" fontId="3" fillId="0" borderId="1" xfId="6" applyFont="1" applyBorder="1" applyAlignment="1" applyProtection="1">
      <alignment wrapText="1"/>
      <protection locked="0"/>
    </xf>
    <xf numFmtId="0" fontId="3" fillId="0" borderId="2" xfId="6" applyFont="1" applyBorder="1" applyAlignment="1" applyProtection="1">
      <alignment vertical="top" wrapText="1"/>
      <protection locked="0"/>
    </xf>
    <xf numFmtId="0" fontId="3" fillId="0" borderId="3" xfId="6" applyFont="1" applyBorder="1" applyAlignment="1" applyProtection="1">
      <alignment vertical="top" wrapText="1"/>
      <protection locked="0"/>
    </xf>
    <xf numFmtId="164" fontId="3" fillId="0" borderId="1" xfId="5" applyNumberFormat="1" applyFont="1" applyFill="1" applyBorder="1" applyAlignment="1" applyProtection="1">
      <alignment horizontal="center" vertical="top" wrapText="1"/>
      <protection locked="0"/>
    </xf>
    <xf numFmtId="164" fontId="3" fillId="0" borderId="1" xfId="5" applyNumberFormat="1" applyFont="1" applyFill="1" applyBorder="1" applyAlignment="1" applyProtection="1">
      <alignment vertical="top"/>
    </xf>
    <xf numFmtId="0" fontId="3" fillId="0" borderId="1" xfId="6" applyFont="1" applyBorder="1" applyAlignment="1">
      <alignment wrapText="1"/>
    </xf>
    <xf numFmtId="0" fontId="3" fillId="2" borderId="1" xfId="6" applyFont="1" applyFill="1" applyBorder="1" applyProtection="1">
      <protection locked="0"/>
    </xf>
    <xf numFmtId="0" fontId="3" fillId="2" borderId="1" xfId="6" applyFont="1" applyFill="1" applyBorder="1" applyAlignment="1" applyProtection="1">
      <alignment wrapText="1"/>
      <protection locked="0"/>
    </xf>
    <xf numFmtId="0" fontId="3" fillId="2" borderId="2" xfId="6" applyFont="1" applyFill="1" applyBorder="1" applyAlignment="1" applyProtection="1">
      <alignment vertical="top"/>
      <protection locked="0"/>
    </xf>
    <xf numFmtId="0" fontId="3" fillId="2" borderId="3" xfId="6" applyFont="1" applyFill="1" applyBorder="1" applyAlignment="1" applyProtection="1">
      <alignment vertical="top"/>
      <protection locked="0"/>
    </xf>
    <xf numFmtId="0" fontId="3" fillId="0" borderId="1" xfId="6" applyFont="1" applyBorder="1" applyAlignment="1">
      <alignment vertical="center" wrapText="1"/>
    </xf>
    <xf numFmtId="164" fontId="3" fillId="0" borderId="1" xfId="5" applyNumberFormat="1" applyFont="1" applyFill="1" applyBorder="1" applyAlignment="1" applyProtection="1">
      <alignment vertical="top"/>
      <protection locked="0"/>
    </xf>
    <xf numFmtId="0" fontId="3" fillId="0" borderId="2" xfId="6" applyFont="1" applyBorder="1" applyAlignment="1" applyProtection="1">
      <alignment vertical="center"/>
      <protection locked="0"/>
    </xf>
    <xf numFmtId="0" fontId="3" fillId="0" borderId="3" xfId="6" applyFont="1" applyBorder="1" applyAlignment="1" applyProtection="1">
      <alignment vertical="center"/>
      <protection locked="0"/>
    </xf>
    <xf numFmtId="164" fontId="3" fillId="0" borderId="1" xfId="5" applyNumberFormat="1" applyFont="1" applyFill="1" applyBorder="1" applyAlignment="1" applyProtection="1">
      <alignment vertical="center"/>
      <protection locked="0"/>
    </xf>
    <xf numFmtId="164" fontId="3" fillId="0" borderId="1" xfId="5" applyNumberFormat="1" applyFont="1" applyFill="1" applyBorder="1" applyAlignment="1" applyProtection="1">
      <alignment vertical="center"/>
    </xf>
    <xf numFmtId="164" fontId="10" fillId="0" borderId="1" xfId="5" applyNumberFormat="1" applyFont="1" applyFill="1" applyBorder="1" applyAlignment="1" applyProtection="1">
      <alignment vertical="top"/>
    </xf>
    <xf numFmtId="0" fontId="3" fillId="0" borderId="2" xfId="6" applyFont="1" applyBorder="1"/>
    <xf numFmtId="0" fontId="3" fillId="0" borderId="3" xfId="6" applyFont="1" applyBorder="1"/>
    <xf numFmtId="164" fontId="3" fillId="0" borderId="1" xfId="5" applyNumberFormat="1" applyFont="1" applyFill="1" applyBorder="1"/>
    <xf numFmtId="164" fontId="10" fillId="0" borderId="1" xfId="5" applyNumberFormat="1" applyFont="1" applyFill="1" applyBorder="1" applyAlignment="1" applyProtection="1">
      <alignment horizontal="center" wrapText="1"/>
    </xf>
    <xf numFmtId="0" fontId="3" fillId="0" borderId="1" xfId="6" applyFont="1" applyBorder="1" applyAlignment="1" applyProtection="1">
      <alignment vertical="top" wrapText="1"/>
      <protection locked="0"/>
    </xf>
    <xf numFmtId="0" fontId="3" fillId="0" borderId="1" xfId="6" applyFont="1" applyBorder="1" applyAlignment="1" applyProtection="1">
      <alignment vertical="center" wrapText="1"/>
      <protection locked="0"/>
    </xf>
    <xf numFmtId="0" fontId="3" fillId="0" borderId="1" xfId="6" applyFont="1" applyFill="1" applyBorder="1" applyAlignment="1">
      <alignment vertical="center" wrapText="1"/>
    </xf>
    <xf numFmtId="164" fontId="3" fillId="0" borderId="1" xfId="5" applyNumberFormat="1" applyFont="1" applyFill="1" applyBorder="1" applyAlignment="1" applyProtection="1">
      <alignment horizontal="right" vertical="center" wrapText="1"/>
    </xf>
    <xf numFmtId="49" fontId="3" fillId="0" borderId="1" xfId="5" applyNumberFormat="1" applyFont="1" applyFill="1" applyBorder="1" applyAlignment="1" applyProtection="1">
      <alignment horizontal="left" vertical="center" wrapText="1"/>
    </xf>
    <xf numFmtId="0" fontId="3" fillId="0" borderId="1" xfId="6" applyFont="1" applyBorder="1" applyAlignment="1">
      <alignment vertical="center"/>
    </xf>
    <xf numFmtId="0" fontId="3" fillId="0" borderId="2" xfId="6" applyFont="1" applyBorder="1" applyAlignment="1">
      <alignment vertical="center"/>
    </xf>
    <xf numFmtId="0" fontId="3" fillId="0" borderId="3" xfId="6" applyFont="1" applyBorder="1" applyAlignment="1">
      <alignment horizontal="center" vertical="center"/>
    </xf>
    <xf numFmtId="0" fontId="3" fillId="0" borderId="1" xfId="6" applyFont="1" applyFill="1" applyBorder="1" applyAlignment="1" applyProtection="1">
      <alignment horizontal="left" vertical="center" wrapText="1"/>
      <protection locked="0"/>
    </xf>
    <xf numFmtId="0" fontId="3" fillId="0" borderId="1" xfId="5" applyNumberFormat="1" applyFont="1" applyFill="1" applyBorder="1" applyAlignment="1" applyProtection="1">
      <alignment horizontal="right" vertical="top" wrapText="1"/>
    </xf>
    <xf numFmtId="164" fontId="3" fillId="0" borderId="1" xfId="13" applyNumberFormat="1" applyFont="1" applyFill="1" applyBorder="1" applyAlignment="1" applyProtection="1">
      <alignment horizontal="right" vertical="top" wrapText="1"/>
    </xf>
    <xf numFmtId="49" fontId="3" fillId="0" borderId="1" xfId="13" applyNumberFormat="1" applyFont="1" applyFill="1" applyBorder="1" applyAlignment="1" applyProtection="1">
      <alignment horizontal="left" vertical="top" wrapText="1"/>
    </xf>
    <xf numFmtId="167" fontId="3" fillId="0" borderId="1" xfId="3" applyNumberFormat="1" applyFont="1" applyFill="1" applyBorder="1" applyAlignment="1" applyProtection="1">
      <alignment vertical="center" wrapText="1"/>
    </xf>
    <xf numFmtId="0" fontId="9" fillId="0" borderId="1" xfId="11" applyFont="1" applyFill="1" applyBorder="1" applyAlignment="1" applyProtection="1">
      <alignment vertical="top" wrapText="1"/>
      <protection locked="0"/>
    </xf>
    <xf numFmtId="165" fontId="3" fillId="0" borderId="1" xfId="5" applyNumberFormat="1" applyFont="1" applyFill="1" applyBorder="1" applyAlignment="1" applyProtection="1">
      <alignment horizontal="right" vertical="top" wrapText="1"/>
    </xf>
    <xf numFmtId="165" fontId="3" fillId="0" borderId="1" xfId="5" applyNumberFormat="1" applyFont="1" applyFill="1" applyBorder="1" applyAlignment="1" applyProtection="1">
      <alignment horizontal="left" vertical="top" wrapText="1"/>
    </xf>
    <xf numFmtId="167" fontId="3" fillId="0" borderId="1" xfId="3" applyNumberFormat="1" applyFont="1" applyFill="1" applyBorder="1" applyAlignment="1" applyProtection="1">
      <alignment horizontal="left" vertical="top" wrapText="1"/>
    </xf>
    <xf numFmtId="49" fontId="3" fillId="0" borderId="1" xfId="3" applyNumberFormat="1" applyFont="1" applyFill="1" applyBorder="1" applyAlignment="1" applyProtection="1">
      <alignment wrapText="1"/>
    </xf>
    <xf numFmtId="164" fontId="3" fillId="0" borderId="1" xfId="5" applyNumberFormat="1" applyFont="1" applyFill="1" applyBorder="1" applyAlignment="1" applyProtection="1">
      <alignment vertical="top" wrapText="1"/>
      <protection locked="0"/>
    </xf>
    <xf numFmtId="49" fontId="3" fillId="0" borderId="1" xfId="5" applyNumberFormat="1" applyFont="1" applyFill="1" applyBorder="1" applyAlignment="1" applyProtection="1">
      <alignment horizontal="center" vertical="center" wrapText="1"/>
    </xf>
    <xf numFmtId="164" fontId="16" fillId="0" borderId="1" xfId="5" applyNumberFormat="1" applyFont="1" applyFill="1" applyBorder="1" applyAlignment="1" applyProtection="1">
      <alignment vertical="top"/>
    </xf>
    <xf numFmtId="164" fontId="16" fillId="0" borderId="1" xfId="5" applyNumberFormat="1" applyFont="1" applyFill="1" applyBorder="1" applyAlignment="1" applyProtection="1">
      <alignment vertical="top" wrapText="1"/>
    </xf>
    <xf numFmtId="0" fontId="3" fillId="2" borderId="3" xfId="0" applyFont="1" applyFill="1" applyBorder="1" applyAlignment="1" applyProtection="1">
      <protection locked="0"/>
    </xf>
    <xf numFmtId="0" fontId="3" fillId="2" borderId="1" xfId="0" applyFont="1" applyFill="1" applyBorder="1" applyAlignment="1" applyProtection="1">
      <protection locked="0"/>
    </xf>
    <xf numFmtId="0" fontId="3" fillId="2" borderId="1" xfId="14" applyFont="1" applyFill="1" applyBorder="1" applyAlignment="1" applyProtection="1">
      <alignment vertical="center" wrapText="1"/>
      <protection locked="0"/>
    </xf>
    <xf numFmtId="167" fontId="3" fillId="0" borderId="1" xfId="3" applyNumberFormat="1" applyFont="1" applyFill="1" applyBorder="1" applyAlignment="1" applyProtection="1">
      <alignment horizontal="left" vertical="center" wrapText="1"/>
    </xf>
    <xf numFmtId="164" fontId="3" fillId="2" borderId="1" xfId="3" applyNumberFormat="1" applyFont="1" applyFill="1" applyBorder="1" applyAlignment="1" applyProtection="1">
      <alignment horizontal="right" vertical="center" wrapText="1"/>
    </xf>
    <xf numFmtId="164" fontId="10" fillId="2" borderId="1" xfId="3" applyNumberFormat="1" applyFont="1" applyFill="1" applyBorder="1" applyAlignment="1" applyProtection="1">
      <alignment horizontal="right" vertical="top" wrapText="1"/>
    </xf>
    <xf numFmtId="0" fontId="3" fillId="0" borderId="1" xfId="3" applyNumberFormat="1" applyFont="1" applyFill="1" applyBorder="1" applyAlignment="1" applyProtection="1">
      <alignment horizontal="right" vertical="center" wrapText="1"/>
    </xf>
    <xf numFmtId="0" fontId="3" fillId="0" borderId="1" xfId="7" applyFont="1" applyFill="1" applyBorder="1" applyAlignment="1" applyProtection="1">
      <alignment horizontal="left" vertical="center" wrapText="1"/>
      <protection locked="0"/>
    </xf>
    <xf numFmtId="164" fontId="10" fillId="0" borderId="1" xfId="3" applyNumberFormat="1" applyFont="1" applyFill="1" applyBorder="1" applyAlignment="1">
      <alignment wrapText="1"/>
    </xf>
    <xf numFmtId="0" fontId="9" fillId="0" borderId="1" xfId="0" applyFont="1" applyBorder="1" applyAlignment="1" applyProtection="1">
      <alignment wrapText="1"/>
      <protection locked="0"/>
    </xf>
    <xf numFmtId="164" fontId="10" fillId="2" borderId="1" xfId="3" applyNumberFormat="1" applyFont="1" applyFill="1" applyBorder="1" applyAlignment="1" applyProtection="1">
      <alignment horizontal="center" wrapText="1"/>
    </xf>
    <xf numFmtId="167" fontId="3" fillId="0" borderId="1" xfId="3" applyNumberFormat="1" applyFont="1" applyFill="1" applyBorder="1" applyAlignment="1" applyProtection="1">
      <alignment horizontal="right" vertical="top" wrapText="1"/>
    </xf>
    <xf numFmtId="0" fontId="17" fillId="0" borderId="1" xfId="14" applyNumberFormat="1" applyFont="1" applyBorder="1" applyAlignment="1">
      <alignment horizontal="left" wrapText="1"/>
    </xf>
    <xf numFmtId="0" fontId="3" fillId="0" borderId="2" xfId="0" applyFont="1" applyBorder="1" applyAlignment="1">
      <alignment vertical="top"/>
    </xf>
    <xf numFmtId="0" fontId="3" fillId="0" borderId="3" xfId="0" applyFont="1" applyBorder="1" applyAlignment="1">
      <alignment vertical="top"/>
    </xf>
    <xf numFmtId="0" fontId="3" fillId="0" borderId="1" xfId="0" applyFont="1" applyBorder="1" applyAlignment="1">
      <alignment horizontal="left" vertical="top" wrapText="1"/>
    </xf>
    <xf numFmtId="0" fontId="9" fillId="0" borderId="1" xfId="0" applyFont="1" applyBorder="1" applyAlignment="1" applyProtection="1">
      <alignment vertical="top" wrapText="1"/>
      <protection locked="0"/>
    </xf>
    <xf numFmtId="0" fontId="3" fillId="0" borderId="1" xfId="0" applyFont="1" applyBorder="1" applyAlignment="1">
      <alignment horizontal="left" vertical="top"/>
    </xf>
    <xf numFmtId="164" fontId="3" fillId="0" borderId="1" xfId="3" applyNumberFormat="1" applyFont="1" applyFill="1" applyBorder="1" applyAlignment="1">
      <alignment horizontal="center" vertical="top"/>
    </xf>
    <xf numFmtId="5" fontId="3" fillId="0" borderId="1" xfId="3" applyNumberFormat="1" applyFont="1" applyFill="1" applyBorder="1" applyAlignment="1" applyProtection="1">
      <alignment vertical="top"/>
    </xf>
    <xf numFmtId="5" fontId="3" fillId="0" borderId="1" xfId="3" applyNumberFormat="1" applyFont="1" applyFill="1" applyBorder="1" applyAlignment="1">
      <alignment vertical="top"/>
    </xf>
    <xf numFmtId="43" fontId="3" fillId="0" borderId="1" xfId="3" applyFont="1" applyFill="1" applyBorder="1" applyAlignment="1">
      <alignment horizontal="center" vertical="top" wrapText="1"/>
    </xf>
    <xf numFmtId="0" fontId="3" fillId="0" borderId="1" xfId="3" applyNumberFormat="1" applyFont="1" applyFill="1" applyBorder="1" applyAlignment="1" applyProtection="1">
      <alignment vertical="top" wrapText="1"/>
    </xf>
    <xf numFmtId="164" fontId="2" fillId="0" borderId="1" xfId="3" applyNumberFormat="1" applyFont="1" applyFill="1" applyBorder="1" applyAlignment="1" applyProtection="1">
      <alignment vertical="top" wrapText="1"/>
    </xf>
    <xf numFmtId="0" fontId="3" fillId="0" borderId="1" xfId="7" applyFont="1" applyBorder="1" applyAlignment="1" applyProtection="1">
      <alignment vertical="center" wrapText="1"/>
      <protection locked="0"/>
    </xf>
    <xf numFmtId="0" fontId="9" fillId="0" borderId="1" xfId="7" applyFont="1" applyFill="1" applyBorder="1" applyAlignment="1" applyProtection="1">
      <alignment vertical="center" wrapText="1"/>
      <protection locked="0"/>
    </xf>
    <xf numFmtId="44" fontId="3" fillId="0" borderId="1" xfId="10" applyFont="1" applyFill="1" applyBorder="1" applyAlignment="1">
      <alignment vertical="center" wrapText="1"/>
    </xf>
    <xf numFmtId="0" fontId="3" fillId="0" borderId="1" xfId="3" applyNumberFormat="1" applyFont="1" applyFill="1" applyBorder="1"/>
    <xf numFmtId="0" fontId="10" fillId="0" borderId="1" xfId="3" applyNumberFormat="1" applyFont="1" applyFill="1" applyBorder="1" applyAlignment="1" applyProtection="1">
      <alignment horizontal="center" wrapText="1"/>
    </xf>
    <xf numFmtId="0" fontId="3" fillId="0" borderId="1" xfId="3" applyNumberFormat="1" applyFont="1" applyFill="1" applyBorder="1" applyAlignment="1">
      <alignment vertical="center"/>
    </xf>
    <xf numFmtId="0" fontId="3" fillId="0" borderId="1" xfId="3" applyNumberFormat="1" applyFont="1" applyFill="1" applyBorder="1" applyAlignment="1">
      <alignment vertical="center" wrapText="1"/>
    </xf>
    <xf numFmtId="0" fontId="20" fillId="0" borderId="1" xfId="0" applyFont="1" applyBorder="1" applyAlignment="1">
      <alignment vertical="center" wrapText="1"/>
    </xf>
    <xf numFmtId="41" fontId="10" fillId="0" borderId="1" xfId="3" applyNumberFormat="1" applyFont="1" applyFill="1" applyBorder="1" applyAlignment="1" applyProtection="1">
      <alignment vertical="top" wrapText="1"/>
    </xf>
    <xf numFmtId="0" fontId="9" fillId="0" borderId="1" xfId="14" applyFont="1" applyBorder="1" applyAlignment="1" applyProtection="1">
      <alignment wrapText="1"/>
      <protection locked="0"/>
    </xf>
    <xf numFmtId="0" fontId="9" fillId="0" borderId="1" xfId="14" applyFont="1" applyBorder="1" applyAlignment="1" applyProtection="1">
      <alignment vertical="top" wrapText="1"/>
      <protection locked="0"/>
    </xf>
    <xf numFmtId="0" fontId="3" fillId="0" borderId="1" xfId="3" applyNumberFormat="1" applyFont="1" applyFill="1" applyBorder="1" applyAlignment="1">
      <alignment wrapText="1"/>
    </xf>
    <xf numFmtId="0" fontId="3" fillId="0" borderId="1" xfId="3" applyNumberFormat="1" applyFont="1" applyFill="1" applyBorder="1" applyAlignment="1" applyProtection="1">
      <alignment horizontal="center" vertical="center" wrapText="1"/>
    </xf>
    <xf numFmtId="0" fontId="3" fillId="2" borderId="1" xfId="0" applyFont="1" applyFill="1" applyBorder="1" applyAlignment="1">
      <alignment horizontal="right" wrapText="1"/>
    </xf>
    <xf numFmtId="0" fontId="3" fillId="2" borderId="2" xfId="0" applyFont="1" applyFill="1" applyBorder="1" applyAlignment="1">
      <alignment wrapText="1"/>
    </xf>
    <xf numFmtId="0" fontId="3" fillId="2" borderId="3" xfId="0" applyFont="1" applyFill="1" applyBorder="1" applyAlignment="1">
      <alignment wrapText="1"/>
    </xf>
    <xf numFmtId="164" fontId="3" fillId="0" borderId="1" xfId="1" applyNumberFormat="1" applyFont="1" applyFill="1" applyBorder="1" applyAlignment="1">
      <alignment wrapText="1"/>
    </xf>
    <xf numFmtId="43" fontId="3" fillId="0" borderId="1" xfId="1" applyFont="1" applyFill="1" applyBorder="1" applyAlignment="1">
      <alignment wrapText="1"/>
    </xf>
    <xf numFmtId="164" fontId="3" fillId="0" borderId="1" xfId="1" applyNumberFormat="1" applyFont="1" applyFill="1" applyBorder="1" applyAlignment="1" applyProtection="1">
      <alignment vertical="top" wrapText="1"/>
      <protection locked="0"/>
    </xf>
    <xf numFmtId="164" fontId="3" fillId="0" borderId="1" xfId="1" applyNumberFormat="1" applyFont="1" applyFill="1" applyBorder="1" applyAlignment="1" applyProtection="1">
      <alignment vertical="top" wrapText="1"/>
    </xf>
    <xf numFmtId="164" fontId="10" fillId="0" borderId="1" xfId="1" applyNumberFormat="1" applyFont="1" applyFill="1" applyBorder="1" applyAlignment="1" applyProtection="1">
      <alignment vertical="top" wrapText="1"/>
    </xf>
    <xf numFmtId="0" fontId="3" fillId="0" borderId="1" xfId="17" applyFont="1" applyFill="1" applyBorder="1" applyAlignment="1" applyProtection="1">
      <alignment vertical="center" wrapText="1"/>
      <protection locked="0"/>
    </xf>
    <xf numFmtId="43" fontId="3" fillId="0" borderId="1" xfId="5" applyFont="1" applyBorder="1" applyAlignment="1">
      <alignment wrapText="1"/>
    </xf>
    <xf numFmtId="0" fontId="3" fillId="0" borderId="1" xfId="17" applyFont="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3" fillId="0" borderId="1" xfId="18" applyFont="1" applyBorder="1" applyAlignment="1" applyProtection="1">
      <alignment horizontal="left" vertical="top" wrapText="1"/>
      <protection locked="0"/>
    </xf>
    <xf numFmtId="0" fontId="3" fillId="2" borderId="3"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43" fontId="3" fillId="0" borderId="1" xfId="3" applyFont="1" applyFill="1" applyBorder="1" applyAlignment="1">
      <alignment horizontal="center" vertical="center" wrapText="1"/>
    </xf>
    <xf numFmtId="0" fontId="3" fillId="0" borderId="1" xfId="0" applyFont="1" applyBorder="1" applyAlignment="1" applyProtection="1">
      <alignment horizontal="left" vertical="center"/>
      <protection locked="0"/>
    </xf>
    <xf numFmtId="0" fontId="9" fillId="0" borderId="0" xfId="0" applyFont="1" applyAlignment="1">
      <alignment vertical="top"/>
    </xf>
    <xf numFmtId="0" fontId="9" fillId="0" borderId="0" xfId="0" applyFont="1" applyAlignment="1" applyProtection="1">
      <alignment vertical="top"/>
      <protection locked="0"/>
    </xf>
    <xf numFmtId="165" fontId="3" fillId="0" borderId="1" xfId="3" applyNumberFormat="1" applyFont="1" applyFill="1" applyBorder="1" applyAlignment="1" applyProtection="1">
      <alignment horizontal="center" vertical="center"/>
    </xf>
    <xf numFmtId="164" fontId="3" fillId="0" borderId="1" xfId="3" applyNumberFormat="1" applyFont="1" applyFill="1" applyBorder="1" applyAlignment="1" applyProtection="1">
      <protection locked="0"/>
    </xf>
    <xf numFmtId="0" fontId="3" fillId="3" borderId="3" xfId="0" applyFont="1" applyFill="1" applyBorder="1" applyAlignment="1" applyProtection="1">
      <alignment vertical="top" wrapText="1"/>
      <protection locked="0"/>
    </xf>
    <xf numFmtId="0" fontId="10" fillId="0" borderId="1" xfId="0" applyFont="1" applyFill="1" applyBorder="1" applyAlignment="1" applyProtection="1">
      <alignment horizontal="left" vertical="center" wrapText="1"/>
      <protection locked="0"/>
    </xf>
    <xf numFmtId="164" fontId="3" fillId="2" borderId="1" xfId="3" applyNumberFormat="1" applyFont="1" applyFill="1" applyBorder="1" applyAlignment="1" applyProtection="1">
      <alignment horizontal="right" vertical="top" wrapText="1"/>
    </xf>
    <xf numFmtId="166" fontId="3" fillId="0" borderId="1" xfId="3" applyNumberFormat="1" applyFont="1" applyFill="1" applyBorder="1" applyAlignment="1" applyProtection="1">
      <alignment horizontal="center" vertical="center" wrapText="1"/>
    </xf>
    <xf numFmtId="0" fontId="3" fillId="0" borderId="3" xfId="6" applyFont="1" applyBorder="1" applyAlignment="1" applyProtection="1">
      <alignment horizontal="center" vertical="center" wrapText="1"/>
      <protection locked="0"/>
    </xf>
    <xf numFmtId="49" fontId="3" fillId="0" borderId="1" xfId="5" applyNumberFormat="1" applyFont="1" applyFill="1" applyBorder="1" applyAlignment="1">
      <alignment horizontal="left" vertical="top" wrapText="1"/>
    </xf>
    <xf numFmtId="49" fontId="3" fillId="0" borderId="1" xfId="3" applyNumberFormat="1" applyFont="1" applyFill="1" applyBorder="1" applyAlignment="1" applyProtection="1">
      <alignment horizontal="center" wrapText="1"/>
    </xf>
    <xf numFmtId="164" fontId="10" fillId="0" borderId="1" xfId="5" applyNumberFormat="1" applyFont="1" applyFill="1" applyBorder="1" applyAlignment="1" applyProtection="1">
      <alignment vertical="top" wrapText="1"/>
    </xf>
    <xf numFmtId="0" fontId="3" fillId="0" borderId="1" xfId="0" applyFont="1" applyBorder="1" applyAlignment="1" applyProtection="1">
      <alignment horizontal="right" wrapText="1"/>
      <protection locked="0"/>
    </xf>
    <xf numFmtId="0" fontId="3" fillId="0" borderId="1" xfId="0" applyFont="1" applyBorder="1" applyAlignment="1" applyProtection="1">
      <alignment horizontal="center" wrapText="1"/>
      <protection locked="0"/>
    </xf>
    <xf numFmtId="164" fontId="3" fillId="0" borderId="1" xfId="3" applyNumberFormat="1" applyFont="1" applyFill="1" applyBorder="1" applyAlignment="1" applyProtection="1">
      <alignment horizontal="left" vertical="center"/>
    </xf>
    <xf numFmtId="0" fontId="3" fillId="0" borderId="1" xfId="3" applyNumberFormat="1"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167" fontId="3" fillId="2" borderId="1" xfId="3" applyNumberFormat="1" applyFont="1" applyFill="1" applyBorder="1" applyAlignment="1" applyProtection="1">
      <alignment horizontal="right" vertical="center" wrapText="1"/>
    </xf>
    <xf numFmtId="0" fontId="10" fillId="0" borderId="1" xfId="3" applyNumberFormat="1" applyFont="1" applyFill="1" applyBorder="1" applyAlignment="1" applyProtection="1">
      <alignment vertical="top" wrapText="1"/>
    </xf>
    <xf numFmtId="164" fontId="10" fillId="0" borderId="1" xfId="1" applyNumberFormat="1" applyFont="1" applyFill="1" applyBorder="1" applyAlignment="1" applyProtection="1">
      <alignment horizontal="center" wrapText="1"/>
    </xf>
    <xf numFmtId="164" fontId="13" fillId="2" borderId="1" xfId="3" applyNumberFormat="1" applyFont="1" applyFill="1" applyBorder="1" applyAlignment="1" applyProtection="1">
      <alignment horizontal="center" wrapText="1"/>
    </xf>
    <xf numFmtId="0" fontId="3" fillId="0" borderId="2" xfId="0" applyFont="1" applyBorder="1" applyAlignment="1">
      <alignment horizontal="left" vertical="top"/>
    </xf>
    <xf numFmtId="0" fontId="3" fillId="0" borderId="3" xfId="0" applyFont="1" applyBorder="1" applyAlignment="1">
      <alignment horizontal="left" vertical="top"/>
    </xf>
    <xf numFmtId="164" fontId="10" fillId="0" borderId="1" xfId="3" applyNumberFormat="1" applyFont="1" applyFill="1" applyBorder="1" applyAlignment="1" applyProtection="1"/>
    <xf numFmtId="164" fontId="10" fillId="0" borderId="1" xfId="3" applyNumberFormat="1" applyFont="1" applyFill="1" applyBorder="1" applyAlignment="1" applyProtection="1">
      <alignment wrapText="1"/>
    </xf>
    <xf numFmtId="0" fontId="3" fillId="0" borderId="3" xfId="0" applyFont="1" applyFill="1" applyBorder="1" applyAlignment="1" applyProtection="1">
      <alignment vertical="top"/>
      <protection locked="0"/>
    </xf>
    <xf numFmtId="49" fontId="9" fillId="0" borderId="1" xfId="3" applyNumberFormat="1" applyFont="1" applyFill="1" applyBorder="1" applyAlignment="1" applyProtection="1">
      <alignment vertical="top" wrapText="1"/>
      <protection locked="0"/>
    </xf>
    <xf numFmtId="49" fontId="9" fillId="0" borderId="1" xfId="3" applyNumberFormat="1" applyFont="1" applyFill="1" applyBorder="1" applyAlignment="1" applyProtection="1">
      <alignment vertical="top"/>
    </xf>
    <xf numFmtId="164" fontId="10" fillId="0" borderId="1" xfId="5" applyNumberFormat="1" applyFont="1" applyFill="1" applyBorder="1" applyAlignment="1" applyProtection="1">
      <alignment horizontal="right" vertical="top" wrapText="1"/>
    </xf>
    <xf numFmtId="0" fontId="3" fillId="2" borderId="1" xfId="6" applyFont="1" applyFill="1" applyBorder="1" applyAlignment="1">
      <alignment horizontal="right"/>
    </xf>
    <xf numFmtId="0" fontId="3" fillId="2" borderId="2" xfId="6" applyFont="1" applyFill="1" applyBorder="1"/>
    <xf numFmtId="0" fontId="3" fillId="2" borderId="3" xfId="6" applyFont="1" applyFill="1" applyBorder="1"/>
    <xf numFmtId="0" fontId="3" fillId="0" borderId="1" xfId="11" applyFont="1" applyFill="1" applyBorder="1" applyAlignment="1">
      <alignment vertical="top" wrapText="1"/>
    </xf>
    <xf numFmtId="0" fontId="3" fillId="0" borderId="2" xfId="6" applyFont="1" applyBorder="1" applyAlignment="1">
      <alignment horizontal="center" vertical="center"/>
    </xf>
    <xf numFmtId="0" fontId="3" fillId="0" borderId="2" xfId="6" applyFont="1" applyBorder="1" applyAlignment="1" applyProtection="1">
      <alignment horizontal="center" vertical="center" wrapText="1"/>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1" xfId="0" applyFont="1" applyFill="1" applyBorder="1" applyAlignment="1">
      <alignment vertical="center" wrapText="1"/>
    </xf>
    <xf numFmtId="164" fontId="3" fillId="4" borderId="1" xfId="3" applyNumberFormat="1" applyFont="1" applyFill="1" applyBorder="1" applyAlignment="1">
      <alignment wrapText="1"/>
    </xf>
    <xf numFmtId="0" fontId="17" fillId="0" borderId="1" xfId="14" applyNumberFormat="1" applyFont="1" applyBorder="1" applyAlignment="1">
      <alignment vertical="top" wrapText="1"/>
    </xf>
    <xf numFmtId="164" fontId="3" fillId="0" borderId="1" xfId="3" applyNumberFormat="1" applyFont="1" applyBorder="1" applyAlignment="1" applyProtection="1">
      <alignment vertical="top"/>
    </xf>
    <xf numFmtId="0" fontId="3" fillId="0" borderId="1" xfId="6" applyFont="1" applyBorder="1" applyAlignment="1">
      <alignment vertical="top" wrapText="1"/>
    </xf>
    <xf numFmtId="164" fontId="3" fillId="0" borderId="1" xfId="3" applyNumberFormat="1" applyFont="1" applyBorder="1" applyAlignment="1" applyProtection="1">
      <alignment vertical="top"/>
      <protection locked="0"/>
    </xf>
    <xf numFmtId="164" fontId="3" fillId="0" borderId="1" xfId="3" applyNumberFormat="1" applyFont="1" applyBorder="1"/>
    <xf numFmtId="164" fontId="3" fillId="0" borderId="1" xfId="3" applyNumberFormat="1" applyFont="1" applyBorder="1" applyAlignment="1" applyProtection="1">
      <alignment vertical="top" wrapText="1"/>
      <protection locked="0"/>
    </xf>
    <xf numFmtId="164" fontId="3" fillId="0" borderId="1" xfId="3" applyNumberFormat="1" applyFont="1" applyBorder="1" applyAlignment="1" applyProtection="1">
      <alignment horizontal="center" vertical="top" wrapText="1"/>
      <protection locked="0"/>
    </xf>
    <xf numFmtId="164" fontId="3" fillId="0" borderId="1" xfId="3" applyNumberFormat="1" applyFont="1" applyBorder="1" applyAlignment="1" applyProtection="1">
      <alignment horizontal="right" vertical="top" wrapText="1"/>
    </xf>
    <xf numFmtId="0" fontId="3" fillId="0" borderId="1" xfId="7" applyFont="1" applyBorder="1" applyAlignment="1" applyProtection="1">
      <alignment horizontal="left" vertical="center" wrapText="1"/>
      <protection locked="0"/>
    </xf>
    <xf numFmtId="0" fontId="3" fillId="0" borderId="1" xfId="7" applyFont="1" applyFill="1" applyBorder="1" applyAlignment="1" applyProtection="1">
      <alignment horizontal="left" wrapText="1"/>
      <protection locked="0"/>
    </xf>
    <xf numFmtId="166" fontId="3" fillId="0" borderId="1" xfId="3" applyNumberFormat="1" applyFont="1" applyFill="1" applyBorder="1" applyAlignment="1" applyProtection="1">
      <alignment horizontal="right" vertical="top" wrapText="1"/>
    </xf>
    <xf numFmtId="0" fontId="9" fillId="0" borderId="0" xfId="0" applyFont="1" applyBorder="1" applyAlignment="1">
      <alignment wrapText="1"/>
    </xf>
    <xf numFmtId="0" fontId="4" fillId="0" borderId="1" xfId="4" applyNumberFormat="1" applyFill="1" applyBorder="1" applyAlignment="1" applyProtection="1">
      <alignment horizontal="center" vertical="center" wrapText="1"/>
    </xf>
    <xf numFmtId="164" fontId="4" fillId="0" borderId="1" xfId="4" applyNumberFormat="1" applyFill="1" applyBorder="1" applyAlignment="1" applyProtection="1">
      <alignment vertical="center" wrapText="1"/>
    </xf>
    <xf numFmtId="0" fontId="21" fillId="0" borderId="0" xfId="0" applyFont="1"/>
    <xf numFmtId="0" fontId="21" fillId="0" borderId="0" xfId="0" applyFont="1" applyProtection="1">
      <protection locked="0"/>
    </xf>
    <xf numFmtId="164" fontId="3" fillId="2" borderId="1" xfId="1" applyNumberFormat="1" applyFont="1" applyFill="1" applyBorder="1" applyAlignment="1" applyProtection="1">
      <alignment horizontal="center" wrapText="1"/>
    </xf>
    <xf numFmtId="167" fontId="3" fillId="0" borderId="1" xfId="3" applyNumberFormat="1" applyFont="1" applyFill="1" applyBorder="1" applyAlignment="1" applyProtection="1">
      <alignment vertical="top" wrapText="1"/>
    </xf>
    <xf numFmtId="49" fontId="3" fillId="0" borderId="1" xfId="3" applyNumberFormat="1" applyFont="1" applyFill="1" applyBorder="1" applyAlignment="1">
      <alignment horizontal="center" wrapText="1"/>
    </xf>
    <xf numFmtId="165" fontId="3" fillId="2" borderId="1" xfId="3" applyNumberFormat="1" applyFont="1" applyFill="1" applyBorder="1" applyAlignment="1" applyProtection="1">
      <alignment horizontal="center" vertical="top" wrapText="1"/>
    </xf>
    <xf numFmtId="165" fontId="3" fillId="0" borderId="1" xfId="3" applyNumberFormat="1" applyFont="1" applyFill="1" applyBorder="1" applyAlignment="1">
      <alignment wrapText="1"/>
    </xf>
    <xf numFmtId="165" fontId="3" fillId="0" borderId="1" xfId="3" applyNumberFormat="1" applyFont="1" applyFill="1" applyBorder="1" applyAlignment="1">
      <alignment horizontal="right" wrapText="1"/>
    </xf>
    <xf numFmtId="165" fontId="3" fillId="0" borderId="1" xfId="3" applyNumberFormat="1" applyFont="1" applyFill="1" applyBorder="1" applyAlignment="1" applyProtection="1">
      <alignment vertical="top" wrapText="1"/>
    </xf>
    <xf numFmtId="169" fontId="3" fillId="0" borderId="1" xfId="3" applyNumberFormat="1" applyFont="1" applyFill="1" applyBorder="1" applyAlignment="1" applyProtection="1">
      <alignment horizontal="right" vertical="center" wrapText="1"/>
    </xf>
    <xf numFmtId="167" fontId="3" fillId="0" borderId="1" xfId="3" applyNumberFormat="1" applyFont="1" applyFill="1" applyBorder="1" applyAlignment="1">
      <alignment wrapText="1"/>
    </xf>
    <xf numFmtId="166" fontId="3" fillId="0" borderId="1" xfId="3" applyNumberFormat="1" applyFont="1" applyFill="1" applyBorder="1" applyAlignment="1" applyProtection="1">
      <alignment vertical="top" wrapText="1"/>
    </xf>
    <xf numFmtId="49" fontId="3" fillId="0" borderId="1" xfId="3" applyNumberFormat="1" applyFont="1" applyFill="1" applyBorder="1" applyAlignment="1" applyProtection="1">
      <alignment horizontal="right" vertical="top" wrapText="1"/>
    </xf>
    <xf numFmtId="164" fontId="3" fillId="0" borderId="1" xfId="3" applyNumberFormat="1" applyFont="1" applyBorder="1" applyAlignment="1" applyProtection="1">
      <alignment wrapText="1"/>
    </xf>
    <xf numFmtId="43" fontId="3" fillId="2" borderId="1" xfId="3" applyFont="1" applyFill="1" applyBorder="1" applyAlignment="1">
      <alignment wrapText="1"/>
    </xf>
    <xf numFmtId="164" fontId="3" fillId="0" borderId="1" xfId="3" quotePrefix="1" applyNumberFormat="1" applyFont="1" applyFill="1" applyBorder="1" applyAlignment="1" applyProtection="1">
      <alignment horizontal="center" vertical="top" wrapText="1"/>
    </xf>
    <xf numFmtId="43" fontId="3" fillId="0" borderId="1" xfId="3" applyFont="1" applyFill="1" applyBorder="1" applyAlignment="1">
      <alignment horizontal="center" wrapText="1"/>
    </xf>
    <xf numFmtId="2" fontId="3" fillId="0" borderId="1" xfId="3" applyNumberFormat="1" applyFont="1" applyFill="1" applyBorder="1" applyAlignment="1" applyProtection="1">
      <alignment vertical="top" wrapText="1"/>
    </xf>
    <xf numFmtId="2" fontId="3" fillId="0" borderId="1" xfId="3" applyNumberFormat="1" applyFont="1" applyFill="1" applyBorder="1" applyAlignment="1" applyProtection="1">
      <alignment horizontal="center" vertical="top" wrapText="1"/>
    </xf>
    <xf numFmtId="168" fontId="3" fillId="2" borderId="1" xfId="3" applyNumberFormat="1" applyFont="1" applyFill="1" applyBorder="1" applyAlignment="1" applyProtection="1">
      <alignment vertical="top" wrapText="1"/>
    </xf>
    <xf numFmtId="167" fontId="3" fillId="0" borderId="1" xfId="3" applyNumberFormat="1" applyFont="1" applyFill="1" applyBorder="1" applyAlignment="1" applyProtection="1">
      <alignment horizontal="center" vertical="top" wrapText="1"/>
    </xf>
    <xf numFmtId="168" fontId="3" fillId="0" borderId="1" xfId="3" applyNumberFormat="1" applyFont="1" applyFill="1" applyBorder="1" applyAlignment="1">
      <alignment wrapText="1"/>
    </xf>
    <xf numFmtId="168" fontId="3" fillId="0" borderId="1" xfId="3" applyNumberFormat="1" applyFont="1" applyFill="1" applyBorder="1" applyAlignment="1" applyProtection="1">
      <alignment horizontal="center" vertical="top" wrapText="1"/>
    </xf>
    <xf numFmtId="168" fontId="3" fillId="0" borderId="1" xfId="3" applyNumberFormat="1" applyFont="1" applyFill="1" applyBorder="1" applyAlignment="1" applyProtection="1">
      <alignment vertical="top" wrapText="1"/>
    </xf>
    <xf numFmtId="170" fontId="3" fillId="0" borderId="1" xfId="3" applyNumberFormat="1" applyFont="1" applyFill="1" applyBorder="1" applyAlignment="1" applyProtection="1">
      <alignment vertical="top" wrapText="1"/>
    </xf>
    <xf numFmtId="49" fontId="3" fillId="0" borderId="1" xfId="3" applyNumberFormat="1" applyFont="1" applyFill="1" applyBorder="1" applyAlignment="1">
      <alignment horizontal="right" wrapText="1"/>
    </xf>
    <xf numFmtId="167" fontId="3" fillId="0" borderId="1" xfId="3" applyNumberFormat="1" applyFont="1" applyFill="1" applyBorder="1" applyAlignment="1">
      <alignment horizontal="right" vertical="center" wrapText="1"/>
    </xf>
    <xf numFmtId="167" fontId="3" fillId="0" borderId="1" xfId="3" applyNumberFormat="1" applyFont="1" applyFill="1" applyBorder="1" applyAlignment="1" applyProtection="1">
      <alignment horizontal="center" vertical="center" wrapText="1"/>
    </xf>
    <xf numFmtId="43" fontId="3" fillId="0" borderId="1" xfId="1" applyFont="1" applyFill="1" applyBorder="1" applyAlignment="1" applyProtection="1">
      <alignment vertical="top" wrapText="1"/>
      <protection locked="0"/>
    </xf>
    <xf numFmtId="43" fontId="3" fillId="0" borderId="1" xfId="1" applyFont="1" applyFill="1" applyBorder="1" applyAlignment="1" applyProtection="1">
      <alignment vertical="top"/>
    </xf>
    <xf numFmtId="10" fontId="3" fillId="0" borderId="1" xfId="19" applyNumberFormat="1" applyFont="1" applyFill="1" applyBorder="1" applyAlignment="1" applyProtection="1">
      <alignment horizontal="center" vertical="center" wrapText="1"/>
    </xf>
    <xf numFmtId="164" fontId="3" fillId="5" borderId="1" xfId="3" applyNumberFormat="1" applyFont="1" applyFill="1" applyBorder="1" applyAlignment="1" applyProtection="1">
      <alignment horizontal="center" vertical="center"/>
    </xf>
    <xf numFmtId="164" fontId="3" fillId="5" borderId="1" xfId="3" applyNumberFormat="1" applyFont="1" applyFill="1" applyBorder="1" applyProtection="1"/>
    <xf numFmtId="164" fontId="3" fillId="5" borderId="1" xfId="3" applyNumberFormat="1" applyFont="1" applyFill="1" applyBorder="1"/>
    <xf numFmtId="164" fontId="3" fillId="5" borderId="1" xfId="3" applyNumberFormat="1" applyFont="1" applyFill="1" applyBorder="1" applyAlignment="1" applyProtection="1">
      <alignment vertical="top"/>
    </xf>
    <xf numFmtId="0" fontId="9" fillId="0" borderId="1"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164" fontId="3" fillId="0" borderId="1" xfId="3" applyNumberFormat="1" applyFont="1" applyFill="1" applyBorder="1" applyAlignment="1">
      <alignment horizontal="left" vertical="center"/>
    </xf>
    <xf numFmtId="10" fontId="3" fillId="0" borderId="1" xfId="19" applyNumberFormat="1" applyFont="1" applyFill="1" applyBorder="1" applyAlignment="1" applyProtection="1">
      <alignment horizontal="left" vertical="center" wrapText="1"/>
    </xf>
    <xf numFmtId="164" fontId="3" fillId="0" borderId="1" xfId="3"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left" vertical="center"/>
      <protection locked="0"/>
    </xf>
    <xf numFmtId="0" fontId="3" fillId="0" borderId="1" xfId="2" applyNumberFormat="1" applyFont="1" applyFill="1" applyBorder="1" applyAlignment="1" applyProtection="1">
      <alignment vertical="top" wrapText="1"/>
    </xf>
    <xf numFmtId="164" fontId="3" fillId="5" borderId="1" xfId="3" applyNumberFormat="1" applyFont="1" applyFill="1" applyBorder="1" applyAlignment="1" applyProtection="1">
      <alignment vertical="center"/>
    </xf>
    <xf numFmtId="0" fontId="3" fillId="0" borderId="1" xfId="10" applyNumberFormat="1" applyFont="1" applyFill="1" applyBorder="1" applyAlignment="1" applyProtection="1">
      <alignment vertical="center" wrapText="1"/>
    </xf>
    <xf numFmtId="0" fontId="2" fillId="2" borderId="1" xfId="3" applyNumberFormat="1" applyFont="1" applyFill="1" applyBorder="1" applyAlignment="1" applyProtection="1">
      <alignment horizontal="center" wrapText="1"/>
    </xf>
    <xf numFmtId="0" fontId="3" fillId="0" borderId="1" xfId="3" applyNumberFormat="1" applyFont="1" applyFill="1" applyBorder="1" applyAlignment="1">
      <alignment horizontal="left" vertical="top" wrapText="1"/>
    </xf>
    <xf numFmtId="0" fontId="3" fillId="0"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wrapText="1"/>
    </xf>
    <xf numFmtId="0" fontId="9" fillId="0" borderId="1" xfId="0" applyNumberFormat="1" applyFont="1" applyBorder="1" applyAlignment="1" applyProtection="1">
      <alignment vertical="center" wrapText="1"/>
      <protection locked="0"/>
    </xf>
    <xf numFmtId="0" fontId="3" fillId="0" borderId="1" xfId="3" applyNumberFormat="1" applyFont="1" applyFill="1" applyBorder="1" applyAlignment="1">
      <alignment horizontal="left" vertical="center" wrapText="1"/>
    </xf>
    <xf numFmtId="0" fontId="9" fillId="0" borderId="1" xfId="3" applyNumberFormat="1" applyFont="1" applyBorder="1" applyAlignment="1">
      <alignment wrapText="1"/>
    </xf>
    <xf numFmtId="0" fontId="3" fillId="0" borderId="1" xfId="3" applyNumberFormat="1" applyFont="1" applyFill="1" applyBorder="1" applyAlignment="1" applyProtection="1">
      <alignment vertical="center" wrapText="1"/>
    </xf>
    <xf numFmtId="0" fontId="9" fillId="0" borderId="1" xfId="3" applyNumberFormat="1" applyFont="1" applyFill="1" applyBorder="1" applyAlignment="1">
      <alignment vertical="top" wrapText="1"/>
    </xf>
    <xf numFmtId="0" fontId="3" fillId="0" borderId="1" xfId="10" applyNumberFormat="1" applyFont="1" applyFill="1" applyBorder="1" applyAlignment="1" applyProtection="1">
      <alignment vertical="top" wrapText="1"/>
    </xf>
    <xf numFmtId="0" fontId="3" fillId="0" borderId="1" xfId="2" applyNumberFormat="1" applyFont="1" applyFill="1" applyBorder="1" applyAlignment="1" applyProtection="1">
      <alignment vertical="center" wrapText="1"/>
    </xf>
    <xf numFmtId="0" fontId="3" fillId="0" borderId="1"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wrapText="1"/>
      <protection locked="0"/>
    </xf>
    <xf numFmtId="0" fontId="3" fillId="0" borderId="1" xfId="0" applyNumberFormat="1" applyFont="1" applyBorder="1" applyAlignment="1" applyProtection="1">
      <alignment vertical="center" wrapText="1"/>
      <protection locked="0"/>
    </xf>
    <xf numFmtId="0" fontId="3" fillId="2" borderId="1" xfId="3" applyNumberFormat="1" applyFont="1" applyFill="1" applyBorder="1" applyAlignment="1" applyProtection="1">
      <alignment vertical="top" wrapText="1"/>
    </xf>
    <xf numFmtId="0" fontId="3" fillId="0" borderId="1" xfId="7" applyNumberFormat="1" applyFont="1" applyFill="1" applyBorder="1" applyAlignment="1" applyProtection="1">
      <alignment vertical="center" wrapText="1"/>
      <protection locked="0"/>
    </xf>
    <xf numFmtId="0" fontId="3" fillId="0" borderId="1" xfId="7" applyNumberFormat="1" applyFont="1" applyBorder="1" applyAlignment="1" applyProtection="1">
      <alignment vertical="center" wrapText="1"/>
      <protection locked="0"/>
    </xf>
    <xf numFmtId="0" fontId="3" fillId="0" borderId="1" xfId="8" applyNumberFormat="1" applyFont="1" applyFill="1" applyBorder="1" applyAlignment="1" applyProtection="1">
      <alignment vertical="center" wrapText="1"/>
    </xf>
    <xf numFmtId="0" fontId="3" fillId="0" borderId="1" xfId="5" applyNumberFormat="1" applyFont="1" applyFill="1" applyBorder="1" applyAlignment="1" applyProtection="1">
      <alignment vertical="top" wrapText="1"/>
    </xf>
    <xf numFmtId="0" fontId="3" fillId="0" borderId="1" xfId="6" applyNumberFormat="1" applyFont="1" applyBorder="1" applyAlignment="1" applyProtection="1">
      <alignment vertical="center" wrapText="1"/>
      <protection locked="0"/>
    </xf>
    <xf numFmtId="0" fontId="9" fillId="0" borderId="1" xfId="5" applyNumberFormat="1" applyFont="1" applyBorder="1" applyAlignment="1">
      <alignment wrapText="1"/>
    </xf>
    <xf numFmtId="0" fontId="3" fillId="0" borderId="1" xfId="5" applyNumberFormat="1" applyFont="1" applyFill="1" applyBorder="1" applyAlignment="1" applyProtection="1">
      <alignment horizontal="center" wrapText="1"/>
    </xf>
    <xf numFmtId="0" fontId="3" fillId="0" borderId="1" xfId="5" applyNumberFormat="1" applyFont="1" applyFill="1" applyBorder="1" applyAlignment="1">
      <alignment wrapText="1"/>
    </xf>
    <xf numFmtId="0" fontId="3" fillId="0" borderId="1" xfId="12" applyNumberFormat="1" applyFont="1" applyFill="1" applyBorder="1" applyAlignment="1" applyProtection="1">
      <alignment vertical="center" wrapText="1"/>
    </xf>
    <xf numFmtId="0" fontId="3" fillId="0" borderId="1" xfId="8" applyNumberFormat="1" applyFont="1" applyFill="1" applyBorder="1" applyAlignment="1" applyProtection="1">
      <alignment vertical="top" wrapText="1"/>
    </xf>
    <xf numFmtId="0" fontId="3" fillId="2" borderId="1" xfId="3" applyNumberFormat="1" applyFont="1" applyFill="1" applyBorder="1" applyAlignment="1" applyProtection="1">
      <alignment horizontal="right" vertical="center" wrapText="1"/>
    </xf>
    <xf numFmtId="0" fontId="3" fillId="0" borderId="1" xfId="3" applyNumberFormat="1" applyFont="1" applyFill="1" applyBorder="1" applyAlignment="1" applyProtection="1">
      <alignment horizontal="center" vertical="top" wrapText="1"/>
    </xf>
    <xf numFmtId="0" fontId="3" fillId="0" borderId="1" xfId="1" applyNumberFormat="1" applyFont="1" applyFill="1" applyBorder="1" applyAlignment="1">
      <alignment wrapText="1"/>
    </xf>
    <xf numFmtId="0" fontId="3" fillId="0" borderId="1" xfId="1" applyNumberFormat="1" applyFont="1" applyFill="1" applyBorder="1" applyAlignment="1" applyProtection="1">
      <alignment vertical="top" wrapText="1"/>
    </xf>
    <xf numFmtId="0" fontId="3" fillId="0" borderId="1" xfId="16" applyNumberFormat="1" applyFont="1" applyFill="1" applyBorder="1" applyAlignment="1" applyProtection="1">
      <alignment vertical="center" wrapText="1"/>
    </xf>
    <xf numFmtId="0" fontId="3" fillId="0" borderId="1" xfId="3" applyNumberFormat="1" applyFont="1" applyBorder="1" applyAlignment="1">
      <alignment wrapText="1"/>
    </xf>
    <xf numFmtId="0" fontId="3" fillId="0" borderId="1" xfId="3" applyNumberFormat="1" applyFont="1" applyBorder="1" applyAlignment="1" applyProtection="1">
      <alignment horizontal="right" vertical="top" wrapText="1"/>
    </xf>
    <xf numFmtId="0" fontId="3" fillId="0" borderId="1" xfId="3" applyNumberFormat="1" applyFont="1" applyBorder="1" applyAlignment="1">
      <alignment horizontal="left" vertical="top" wrapText="1"/>
    </xf>
    <xf numFmtId="0" fontId="3" fillId="0" borderId="1" xfId="2" applyNumberFormat="1" applyFont="1" applyFill="1" applyBorder="1" applyAlignment="1" applyProtection="1">
      <alignment wrapText="1"/>
    </xf>
    <xf numFmtId="0" fontId="3" fillId="2" borderId="1" xfId="3"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wrapText="1"/>
    </xf>
    <xf numFmtId="0" fontId="9" fillId="0" borderId="0" xfId="0" applyNumberFormat="1" applyFont="1" applyBorder="1" applyAlignment="1">
      <alignment wrapText="1"/>
    </xf>
    <xf numFmtId="164" fontId="3" fillId="5" borderId="1" xfId="3" applyNumberFormat="1" applyFont="1" applyFill="1" applyBorder="1" applyAlignment="1" applyProtection="1">
      <alignment horizontal="left" vertical="top"/>
    </xf>
    <xf numFmtId="164" fontId="3" fillId="5" borderId="1" xfId="3" applyNumberFormat="1" applyFont="1" applyFill="1" applyBorder="1" applyAlignment="1" applyProtection="1">
      <alignment horizontal="right" vertical="top" wrapText="1"/>
    </xf>
    <xf numFmtId="164" fontId="3" fillId="5" borderId="1" xfId="5" applyNumberFormat="1" applyFont="1" applyFill="1" applyBorder="1" applyAlignment="1" applyProtection="1">
      <alignment vertical="top"/>
    </xf>
    <xf numFmtId="164" fontId="3" fillId="5" borderId="1" xfId="3" applyNumberFormat="1" applyFont="1" applyFill="1" applyBorder="1" applyAlignment="1" applyProtection="1">
      <alignment horizontal="right" vertical="center" wrapText="1"/>
    </xf>
    <xf numFmtId="164" fontId="3" fillId="5" borderId="1" xfId="5" applyNumberFormat="1" applyFont="1" applyFill="1" applyBorder="1" applyAlignment="1" applyProtection="1">
      <alignment vertical="center"/>
    </xf>
    <xf numFmtId="164" fontId="3" fillId="5" borderId="1" xfId="3" applyNumberFormat="1" applyFont="1" applyFill="1" applyBorder="1" applyAlignment="1" applyProtection="1">
      <alignment horizontal="center" vertical="center" wrapText="1"/>
    </xf>
    <xf numFmtId="164" fontId="3" fillId="5" borderId="1" xfId="3" applyNumberFormat="1" applyFont="1" applyFill="1" applyBorder="1" applyAlignment="1" applyProtection="1">
      <alignment horizontal="right" wrapText="1"/>
    </xf>
    <xf numFmtId="0" fontId="3" fillId="2" borderId="1" xfId="7" applyFont="1" applyFill="1" applyBorder="1" applyAlignment="1" applyProtection="1">
      <alignment vertical="top" wrapText="1"/>
      <protection locked="0"/>
    </xf>
    <xf numFmtId="0" fontId="3" fillId="0" borderId="1" xfId="0" applyFont="1" applyBorder="1" applyAlignment="1">
      <alignment horizontal="left" wrapText="1"/>
    </xf>
    <xf numFmtId="0" fontId="3" fillId="2" borderId="1" xfId="0" applyFont="1" applyFill="1" applyBorder="1" applyAlignment="1" applyProtection="1">
      <alignment horizontal="left" vertical="center" wrapText="1"/>
      <protection locked="0"/>
    </xf>
    <xf numFmtId="164" fontId="3" fillId="6" borderId="1" xfId="3" applyNumberFormat="1" applyFont="1" applyFill="1" applyBorder="1" applyAlignment="1">
      <alignment vertical="center"/>
    </xf>
    <xf numFmtId="164" fontId="3" fillId="6" borderId="1" xfId="3" applyNumberFormat="1" applyFont="1" applyFill="1" applyBorder="1" applyAlignment="1" applyProtection="1">
      <alignment vertical="center"/>
    </xf>
    <xf numFmtId="0" fontId="3" fillId="5" borderId="1" xfId="3" applyNumberFormat="1" applyFont="1" applyFill="1" applyBorder="1" applyAlignment="1" applyProtection="1">
      <alignment vertical="top" wrapText="1"/>
    </xf>
    <xf numFmtId="164" fontId="3" fillId="7" borderId="1" xfId="3" applyNumberFormat="1" applyFont="1" applyFill="1" applyBorder="1" applyAlignment="1" applyProtection="1">
      <alignment horizontal="right" vertical="top" wrapText="1"/>
    </xf>
    <xf numFmtId="164" fontId="3" fillId="7" borderId="1" xfId="3" applyNumberFormat="1" applyFont="1" applyFill="1" applyBorder="1" applyAlignment="1" applyProtection="1">
      <alignment vertical="center"/>
    </xf>
    <xf numFmtId="0" fontId="0" fillId="0" borderId="1" xfId="0" applyBorder="1"/>
    <xf numFmtId="164" fontId="3" fillId="7" borderId="1" xfId="5" applyNumberFormat="1" applyFont="1" applyFill="1" applyBorder="1" applyAlignment="1" applyProtection="1">
      <alignment vertical="center"/>
    </xf>
    <xf numFmtId="0" fontId="0" fillId="0" borderId="2" xfId="0" applyBorder="1"/>
    <xf numFmtId="0" fontId="9" fillId="0" borderId="1" xfId="0" applyFont="1" applyFill="1" applyBorder="1"/>
    <xf numFmtId="0" fontId="0" fillId="0" borderId="3" xfId="0" applyBorder="1"/>
    <xf numFmtId="0" fontId="0" fillId="0" borderId="1" xfId="0" applyBorder="1" applyAlignment="1">
      <alignment wrapText="1"/>
    </xf>
    <xf numFmtId="0" fontId="0" fillId="5" borderId="1" xfId="0" applyFill="1" applyBorder="1"/>
    <xf numFmtId="164" fontId="3" fillId="7" borderId="1" xfId="3" applyNumberFormat="1" applyFont="1" applyFill="1" applyBorder="1" applyAlignment="1" applyProtection="1">
      <alignment vertical="top"/>
    </xf>
    <xf numFmtId="164" fontId="3" fillId="5" borderId="1" xfId="1" applyNumberFormat="1" applyFont="1" applyFill="1" applyBorder="1" applyAlignment="1" applyProtection="1">
      <alignment horizontal="center" wrapText="1"/>
    </xf>
    <xf numFmtId="0" fontId="3" fillId="0" borderId="1" xfId="0" applyFont="1" applyFill="1" applyBorder="1" applyAlignment="1" applyProtection="1">
      <alignment vertical="top"/>
      <protection locked="0"/>
    </xf>
    <xf numFmtId="0" fontId="0" fillId="0" borderId="1" xfId="0" applyFill="1" applyBorder="1"/>
    <xf numFmtId="3" fontId="3" fillId="0" borderId="1" xfId="0" applyNumberFormat="1" applyFont="1" applyFill="1" applyBorder="1" applyAlignment="1">
      <alignment horizontal="right"/>
    </xf>
    <xf numFmtId="0" fontId="9" fillId="0" borderId="0" xfId="0" applyFont="1" applyFill="1" applyBorder="1"/>
    <xf numFmtId="164" fontId="3" fillId="7" borderId="1" xfId="1" applyNumberFormat="1" applyFont="1" applyFill="1" applyBorder="1" applyAlignment="1" applyProtection="1">
      <alignment horizontal="center" wrapText="1"/>
    </xf>
    <xf numFmtId="164" fontId="3" fillId="8" borderId="1" xfId="1" applyNumberFormat="1" applyFont="1" applyFill="1" applyBorder="1" applyAlignment="1" applyProtection="1">
      <alignment horizontal="center" wrapText="1"/>
    </xf>
    <xf numFmtId="164" fontId="3" fillId="8" borderId="1" xfId="3" applyNumberFormat="1" applyFont="1" applyFill="1" applyBorder="1" applyAlignment="1" applyProtection="1">
      <alignment vertical="top"/>
    </xf>
    <xf numFmtId="164" fontId="3" fillId="7" borderId="1" xfId="3" applyNumberFormat="1" applyFont="1" applyFill="1" applyBorder="1"/>
    <xf numFmtId="164" fontId="3" fillId="6" borderId="1" xfId="1" applyNumberFormat="1" applyFont="1" applyFill="1" applyBorder="1" applyAlignment="1" applyProtection="1">
      <alignment horizontal="center" wrapText="1"/>
    </xf>
    <xf numFmtId="164" fontId="3" fillId="6" borderId="1" xfId="3" applyNumberFormat="1" applyFont="1" applyFill="1" applyBorder="1" applyAlignment="1" applyProtection="1">
      <alignment horizontal="right" vertical="top" wrapText="1"/>
    </xf>
    <xf numFmtId="0" fontId="3" fillId="8" borderId="1" xfId="3" applyNumberFormat="1" applyFont="1" applyFill="1" applyBorder="1" applyAlignment="1" applyProtection="1">
      <alignment vertical="top" wrapText="1"/>
    </xf>
    <xf numFmtId="164" fontId="3" fillId="7" borderId="1" xfId="3" applyNumberFormat="1" applyFont="1" applyFill="1" applyBorder="1" applyProtection="1"/>
    <xf numFmtId="164" fontId="3" fillId="6" borderId="1" xfId="3" applyNumberFormat="1" applyFont="1" applyFill="1" applyBorder="1" applyAlignment="1" applyProtection="1">
      <alignment horizontal="right" vertical="center" wrapText="1"/>
    </xf>
    <xf numFmtId="164" fontId="3" fillId="8" borderId="1" xfId="3" applyNumberFormat="1" applyFont="1" applyFill="1" applyBorder="1" applyAlignment="1" applyProtection="1">
      <alignment horizontal="right" vertical="top" wrapText="1"/>
    </xf>
    <xf numFmtId="164" fontId="3" fillId="8" borderId="1" xfId="3" applyNumberFormat="1" applyFont="1" applyFill="1" applyBorder="1"/>
    <xf numFmtId="164" fontId="3" fillId="8" borderId="1" xfId="3" applyNumberFormat="1" applyFont="1" applyFill="1" applyBorder="1" applyAlignment="1" applyProtection="1">
      <alignment horizontal="center" wrapText="1"/>
    </xf>
    <xf numFmtId="0" fontId="0" fillId="0" borderId="1" xfId="0" applyBorder="1" applyAlignment="1">
      <alignment horizontal="left" wrapText="1"/>
    </xf>
    <xf numFmtId="164" fontId="3" fillId="8" borderId="1" xfId="3" applyNumberFormat="1" applyFont="1" applyFill="1" applyBorder="1" applyAlignment="1" applyProtection="1">
      <alignment horizontal="center" vertical="center"/>
    </xf>
    <xf numFmtId="0" fontId="10" fillId="0" borderId="1" xfId="0"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vertical="center" wrapText="1"/>
      <protection locked="0"/>
    </xf>
    <xf numFmtId="164" fontId="10" fillId="0" borderId="1" xfId="5" applyNumberFormat="1" applyFont="1" applyFill="1" applyBorder="1" applyAlignment="1" applyProtection="1">
      <alignment horizontal="left" vertical="top" wrapText="1"/>
    </xf>
    <xf numFmtId="164" fontId="10" fillId="0" borderId="1" xfId="3" applyNumberFormat="1" applyFont="1" applyFill="1" applyBorder="1" applyAlignment="1" applyProtection="1">
      <alignment horizontal="left" vertical="top" wrapText="1"/>
    </xf>
    <xf numFmtId="0" fontId="22" fillId="0" borderId="1" xfId="7" applyFont="1" applyBorder="1" applyProtection="1">
      <protection locked="0"/>
    </xf>
    <xf numFmtId="0" fontId="3" fillId="0" borderId="1" xfId="7" applyFont="1" applyFill="1" applyBorder="1" applyProtection="1">
      <protection locked="0"/>
    </xf>
    <xf numFmtId="0" fontId="3" fillId="0" borderId="0" xfId="0" applyFont="1" applyFill="1" applyAlignment="1" applyProtection="1">
      <alignment vertical="center"/>
      <protection locked="0"/>
    </xf>
    <xf numFmtId="0" fontId="3" fillId="0" borderId="1" xfId="0" applyFont="1" applyFill="1" applyBorder="1" applyAlignment="1" applyProtection="1">
      <alignment vertical="center"/>
      <protection locked="0"/>
    </xf>
    <xf numFmtId="0" fontId="22" fillId="2" borderId="1" xfId="7" applyFont="1" applyFill="1" applyBorder="1" applyAlignment="1" applyProtection="1">
      <alignment horizontal="center" wrapText="1"/>
      <protection locked="0"/>
    </xf>
    <xf numFmtId="0" fontId="23" fillId="2" borderId="1" xfId="7" applyFont="1" applyFill="1" applyBorder="1" applyAlignment="1" applyProtection="1">
      <alignment wrapText="1"/>
      <protection locked="0"/>
    </xf>
    <xf numFmtId="0" fontId="3" fillId="2" borderId="1" xfId="7" applyFont="1" applyFill="1" applyBorder="1" applyAlignment="1" applyProtection="1">
      <alignment horizontal="center" vertical="center" wrapText="1"/>
      <protection locked="0"/>
    </xf>
    <xf numFmtId="164" fontId="3" fillId="0" borderId="1" xfId="3" applyNumberFormat="1" applyFont="1" applyFill="1" applyBorder="1" applyAlignment="1">
      <alignment horizontal="center" vertical="center" wrapText="1"/>
    </xf>
    <xf numFmtId="0" fontId="9" fillId="0" borderId="4" xfId="0" applyFont="1" applyBorder="1" applyAlignment="1"/>
    <xf numFmtId="0" fontId="9" fillId="0" borderId="4" xfId="0" applyFont="1" applyFill="1" applyBorder="1" applyAlignment="1"/>
    <xf numFmtId="0" fontId="10" fillId="0" borderId="1" xfId="0" applyFont="1" applyFill="1" applyBorder="1" applyAlignment="1" applyProtection="1">
      <alignment horizontal="center" vertical="center" wrapText="1"/>
      <protection locked="0"/>
    </xf>
    <xf numFmtId="0" fontId="10" fillId="0" borderId="1" xfId="0" applyFont="1" applyBorder="1" applyAlignment="1">
      <alignment wrapText="1"/>
    </xf>
    <xf numFmtId="43" fontId="10" fillId="0" borderId="1" xfId="3" applyFont="1" applyFill="1" applyBorder="1" applyAlignment="1">
      <alignment wrapText="1"/>
    </xf>
    <xf numFmtId="0" fontId="24" fillId="0" borderId="1" xfId="0" applyFont="1" applyFill="1" applyBorder="1" applyAlignment="1" applyProtection="1">
      <alignment vertical="top" wrapText="1"/>
      <protection locked="0"/>
    </xf>
    <xf numFmtId="0" fontId="3" fillId="0" borderId="2" xfId="7" applyFont="1" applyBorder="1" applyAlignment="1" applyProtection="1">
      <alignment vertical="center" wrapText="1"/>
      <protection locked="0"/>
    </xf>
    <xf numFmtId="0" fontId="3" fillId="2" borderId="2" xfId="7" applyFont="1" applyFill="1" applyBorder="1" applyAlignment="1">
      <alignment vertical="center" wrapText="1"/>
    </xf>
    <xf numFmtId="0" fontId="3" fillId="0" borderId="3" xfId="7" applyFont="1" applyBorder="1" applyAlignment="1" applyProtection="1">
      <alignment vertical="center" wrapText="1"/>
      <protection locked="0"/>
    </xf>
    <xf numFmtId="0" fontId="3" fillId="2" borderId="3" xfId="7" applyFont="1" applyFill="1" applyBorder="1" applyAlignment="1">
      <alignment vertical="center" wrapText="1"/>
    </xf>
    <xf numFmtId="164" fontId="9" fillId="0" borderId="0" xfId="0" applyNumberFormat="1" applyFont="1" applyBorder="1"/>
    <xf numFmtId="164" fontId="9" fillId="0" borderId="0" xfId="0" applyNumberFormat="1" applyFont="1" applyFill="1" applyBorder="1"/>
    <xf numFmtId="43" fontId="9" fillId="0" borderId="0" xfId="1" applyFont="1" applyFill="1" applyBorder="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applyAlignment="1">
      <alignment wrapText="1"/>
    </xf>
    <xf numFmtId="0" fontId="3" fillId="2" borderId="0" xfId="7" applyFont="1" applyFill="1" applyBorder="1" applyAlignment="1" applyProtection="1">
      <alignment horizontal="left" vertical="top" wrapText="1"/>
      <protection locked="0"/>
    </xf>
    <xf numFmtId="0" fontId="3" fillId="0" borderId="0" xfId="7" applyFont="1" applyFill="1" applyBorder="1" applyAlignment="1" applyProtection="1">
      <alignment vertical="center" wrapText="1"/>
      <protection locked="0"/>
    </xf>
  </cellXfs>
  <cellStyles count="20">
    <cellStyle name="Comma" xfId="1" builtinId="3"/>
    <cellStyle name="Comma 2" xfId="3"/>
    <cellStyle name="Comma 2 2" xfId="5"/>
    <cellStyle name="Comma 5 2" xfId="13"/>
    <cellStyle name="Currency" xfId="2" builtinId="4"/>
    <cellStyle name="Currency 2" xfId="16"/>
    <cellStyle name="Currency 2 2" xfId="10"/>
    <cellStyle name="Currency 4" xfId="8"/>
    <cellStyle name="Currency 5" xfId="12"/>
    <cellStyle name="Hyperlink" xfId="4" builtinId="8"/>
    <cellStyle name="Normal" xfId="0" builtinId="0"/>
    <cellStyle name="Normal 10 2" xfId="6"/>
    <cellStyle name="Normal 11" xfId="9"/>
    <cellStyle name="Normal 13" xfId="17"/>
    <cellStyle name="Normal 15" xfId="18"/>
    <cellStyle name="Normal 2 2" xfId="7"/>
    <cellStyle name="Normal 3 2" xfId="15"/>
    <cellStyle name="Normal 5" xfId="14"/>
    <cellStyle name="Normal 9" xfId="11"/>
    <cellStyle name="Percent" xfId="19" builtinId="5"/>
  </cellStyles>
  <dxfs count="3">
    <dxf>
      <font>
        <color rgb="FF9C0006"/>
      </font>
      <fill>
        <patternFill>
          <bgColor rgb="FFFFC7CE"/>
        </patternFill>
      </fill>
    </dxf>
    <dxf>
      <font>
        <color rgb="FF9C0006"/>
      </font>
      <fill>
        <patternFill>
          <bgColor rgb="FFFFC7CE"/>
        </patternFill>
      </fill>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39</xdr:row>
      <xdr:rowOff>47625</xdr:rowOff>
    </xdr:from>
    <xdr:to>
      <xdr:col>10</xdr:col>
      <xdr:colOff>685800</xdr:colOff>
      <xdr:row>39</xdr:row>
      <xdr:rowOff>205740</xdr:rowOff>
    </xdr:to>
    <xdr:sp macro="" textlink="">
      <xdr:nvSpPr>
        <xdr:cNvPr id="12" name="Rectangle 1"/>
        <xdr:cNvSpPr>
          <a:spLocks noChangeArrowheads="1"/>
        </xdr:cNvSpPr>
      </xdr:nvSpPr>
      <xdr:spPr bwMode="auto">
        <a:xfrm>
          <a:off x="9210675" y="2962275"/>
          <a:ext cx="190500" cy="158115"/>
        </a:xfrm>
        <a:prstGeom prst="rect">
          <a:avLst/>
        </a:prstGeom>
        <a:noFill/>
        <a:ln w="9525">
          <a:noFill/>
          <a:miter lim="800000"/>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anie Highfill" refreshedDate="42492.681751388889" createdVersion="5" refreshedVersion="5" minRefreshableVersion="3" recordCount="996">
  <cacheSource type="worksheet">
    <worksheetSource ref="A1:AE997" sheet="Sheet1"/>
  </cacheSource>
  <cacheFields count="31">
    <cacheField name="1000's-3000's Accts" numFmtId="0">
      <sharedItems containsString="0" containsBlank="1" containsNumber="1" containsInteger="1" minValue="91415" maxValue="97310" count="59">
        <n v="95720"/>
        <n v="94410"/>
        <n v="95530"/>
        <n v="95330"/>
        <n v="94530"/>
        <n v="95315"/>
        <n v="95990"/>
        <n v="92310"/>
        <n v="95310"/>
        <n v="95555"/>
        <n v="95410"/>
        <n v="95725"/>
        <n v="95115"/>
        <n v="95110"/>
        <n v="94490"/>
        <n v="95240"/>
        <n v="94510"/>
        <n v="96510"/>
        <n v="95715"/>
        <n v="95710"/>
        <n v="94415"/>
        <n v="95225"/>
        <n v="96512"/>
        <n v="95125"/>
        <n v="95935"/>
        <n v="94310"/>
        <n v="95415"/>
        <n v="95320"/>
        <n v="95531"/>
        <n v="96810"/>
        <n v="91415"/>
        <n v="92410"/>
        <n v="94315"/>
        <n v="95235"/>
        <n v="95640"/>
        <n v="95325"/>
        <n v="95215"/>
        <n v="95220"/>
        <n v="95120"/>
        <n v="96410"/>
        <n v="96610"/>
        <n v="94425"/>
        <n v="94515"/>
        <n v="95510"/>
        <n v="94320"/>
        <n v="92150"/>
        <n v="92430"/>
        <n v="95210"/>
        <n v="92320"/>
        <n v="95535"/>
        <n v="95921"/>
        <n v="96515"/>
        <n v="96210"/>
        <n v="97310"/>
        <n v="95630"/>
        <n v="95525"/>
        <n v="95620"/>
        <n v="94225"/>
        <m/>
      </sharedItems>
    </cacheField>
    <cacheField name="Temporary Labor w/Benefits (student workers, lab aides, etc.) excludes adjunct faculty" numFmtId="0">
      <sharedItems containsBlank="1"/>
    </cacheField>
    <cacheField name="One Time Project" numFmtId="0">
      <sharedItems containsBlank="1" containsMixedTypes="1" containsNumber="1" containsInteger="1" minValue="0" maxValue="0"/>
    </cacheField>
    <cacheField name="Priority" numFmtId="0">
      <sharedItems containsString="0" containsBlank="1" containsNumber="1" containsInteger="1" minValue="0" maxValue="3"/>
    </cacheField>
    <cacheField name="Perkins Priority" numFmtId="0">
      <sharedItems containsBlank="1"/>
    </cacheField>
    <cacheField name="Description of Requested Expenditure" numFmtId="0">
      <sharedItems containsBlank="1" containsMixedTypes="1" containsNumber="1" containsInteger="1" minValue="0" maxValue="0" longText="1"/>
    </cacheField>
    <cacheField name="2012/13 Actuals" numFmtId="0">
      <sharedItems containsBlank="1" containsMixedTypes="1" containsNumber="1" minValue="-343" maxValue="209107"/>
    </cacheField>
    <cacheField name="2013/14 Actuals" numFmtId="0">
      <sharedItems containsBlank="1" containsMixedTypes="1" containsNumber="1" minValue="0" maxValue="413289"/>
    </cacheField>
    <cacheField name="2014/15 Actuals" numFmtId="0">
      <sharedItems containsBlank="1" containsMixedTypes="1" containsNumber="1" minValue="-1333" maxValue="220798"/>
    </cacheField>
    <cacheField name="2015/16 Approved Budget" numFmtId="0">
      <sharedItems containsString="0" containsBlank="1" containsNumber="1" containsInteger="1" minValue="-15000" maxValue="300000"/>
    </cacheField>
    <cacheField name="TOTAL 2016/17 Request" numFmtId="0">
      <sharedItems containsString="0" containsBlank="1" containsNumber="1" minValue="-16000" maxValue="400000"/>
    </cacheField>
    <cacheField name="Increase/Decrease (request-15-16 approved)" numFmtId="0">
      <sharedItems containsString="0" containsBlank="1" containsNumber="1" minValue="-104241" maxValue="400000"/>
    </cacheField>
    <cacheField name="% of last years approved budget" numFmtId="0">
      <sharedItems containsBlank="1" containsMixedTypes="1" containsNumber="1" minValue="-0.90909090909090906" maxValue="19"/>
    </cacheField>
    <cacheField name="Budget Committee Recommendation" numFmtId="0">
      <sharedItems containsBlank="1" containsMixedTypes="1" containsNumber="1" containsInteger="1" minValue="-16000" maxValue="235000"/>
    </cacheField>
    <cacheField name="XX0" numFmtId="0">
      <sharedItems containsString="0" containsBlank="1" containsNumber="1" containsInteger="1" minValue="-16000" maxValue="160000"/>
    </cacheField>
    <cacheField name="LT0" numFmtId="0">
      <sharedItems containsString="0" containsBlank="1" containsNumber="1" containsInteger="1" minValue="450" maxValue="87200"/>
    </cacheField>
    <cacheField name="LT5" numFmtId="0">
      <sharedItems containsString="0" containsBlank="1" containsNumber="1" containsInteger="1" minValue="76" maxValue="158000"/>
    </cacheField>
    <cacheField name="IE0" numFmtId="0">
      <sharedItems containsString="0" containsBlank="1" containsNumber="1" containsInteger="1" minValue="300" maxValue="150000"/>
    </cacheField>
    <cacheField name="PERKINS" numFmtId="0">
      <sharedItems containsString="0" containsBlank="1" containsNumber="1" containsInteger="1" minValue="200" maxValue="40000"/>
    </cacheField>
    <cacheField name=" BUDGET COMMITTEE COMMENTS " numFmtId="0">
      <sharedItems containsBlank="1" containsMixedTypes="1" containsNumber="1" containsInteger="1" minValue="11" maxValue="11" longText="1"/>
    </cacheField>
    <cacheField name="Link to Program Review Substantiated Goal" numFmtId="0">
      <sharedItems containsBlank="1" containsMixedTypes="1" containsNumber="1" minValue="1" maxValue="17" longText="1"/>
    </cacheField>
    <cacheField name="Request Link to Strategic Plan Initiative/ Goal #" numFmtId="0">
      <sharedItems containsBlank="1" containsMixedTypes="1" containsNumber="1" minValue="1.2" maxValue="7.2"/>
    </cacheField>
    <cacheField name="Justification for Expenditure" numFmtId="0">
      <sharedItems containsBlank="1" longText="1"/>
    </cacheField>
    <cacheField name="Dept. Chair Adjustments" numFmtId="0">
      <sharedItems containsBlank="1"/>
    </cacheField>
    <cacheField name="Dept. Chair Comments" numFmtId="0">
      <sharedItems containsBlank="1" longText="1"/>
    </cacheField>
    <cacheField name="Dean Adjustments" numFmtId="0">
      <sharedItems containsBlank="1" containsMixedTypes="1" containsNumber="1" containsInteger="1" minValue="-7500" maxValue="3000"/>
    </cacheField>
    <cacheField name="Dean Comments" numFmtId="0">
      <sharedItems containsBlank="1" containsMixedTypes="1" containsNumber="1" containsInteger="1" minValue="1250" maxValue="1250"/>
    </cacheField>
    <cacheField name="VP Adjustments" numFmtId="0">
      <sharedItems containsBlank="1" containsMixedTypes="1" containsNumber="1" containsInteger="1" minValue="-20000" maxValue="25000" longText="1"/>
    </cacheField>
    <cacheField name="VP Comments" numFmtId="0">
      <sharedItems containsBlank="1" containsMixedTypes="1" containsNumber="1" containsInteger="1" minValue="0" maxValue="0" longText="1"/>
    </cacheField>
    <cacheField name="Unit" numFmtId="0">
      <sharedItems containsMixedTypes="1" containsNumber="1" containsInteger="1" minValue="110000" maxValue="511820" count="115">
        <n v="110000"/>
        <n v="111500"/>
        <n v="112030"/>
        <n v="113100"/>
        <n v="113110"/>
        <n v="113400"/>
        <n v="114000"/>
        <n v="114010"/>
        <n v="114500"/>
        <n v="121015"/>
        <n v="121025"/>
        <n v="122010"/>
        <n v="210000"/>
        <n v="210005"/>
        <n v="211500"/>
        <n v="221010"/>
        <n v="221015"/>
        <n v="221020"/>
        <n v="231010"/>
        <n v="231500"/>
        <n v="231510"/>
        <n v="231515"/>
        <n v="231520"/>
        <n v="231530"/>
        <n v="240000"/>
        <n v="241510"/>
        <n v="242000"/>
        <n v="242010"/>
        <n v="242015"/>
        <n v="242510"/>
        <n v="243500"/>
        <n v="243515"/>
        <n v="250000"/>
        <n v="251010"/>
        <n v="251510"/>
        <n v="252010"/>
        <n v="252020"/>
        <n v="252025"/>
        <n v="252030"/>
        <n v="252035"/>
        <n v="252510"/>
        <n v="252520"/>
        <n v="261500"/>
        <n v="261515"/>
        <n v="262015"/>
        <n v="262035"/>
        <n v="262040"/>
        <n v="263020"/>
        <n v="270000"/>
        <n v="270010"/>
        <n v="272000"/>
        <n v="272025"/>
        <n v="272040"/>
        <n v="273515"/>
        <n v="275000"/>
        <n v="275015"/>
        <n v="275020"/>
        <n v="275025"/>
        <n v="275030"/>
        <n v="275035"/>
        <n v="275040"/>
        <n v="275055"/>
        <n v="275060"/>
        <n v="281510"/>
        <n v="281515"/>
        <n v="281520"/>
        <n v="282500"/>
        <n v="282510"/>
        <n v="282530"/>
        <n v="282531"/>
        <n v="291010"/>
        <n v="291020"/>
        <n v="294010"/>
        <n v="294510"/>
        <n v="310000"/>
        <n v="311100"/>
        <n v="311105"/>
        <n v="311300"/>
        <n v="320000"/>
        <n v="321000"/>
        <n v="321100"/>
        <n v="321200"/>
        <n v="321400"/>
        <n v="321500"/>
        <n v="321800"/>
        <n v="322000"/>
        <n v="323115"/>
        <n v="323202"/>
        <n v="323600"/>
        <n v="341010"/>
        <n v="410000"/>
        <n v="411000"/>
        <n v="411500"/>
        <n v="412000"/>
        <n v="412500"/>
        <n v="414500"/>
        <n v="431000"/>
        <n v="432000"/>
        <n v="432045"/>
        <n v="460000"/>
        <n v="511110"/>
        <n v="511120"/>
        <n v="511140"/>
        <n v="511210"/>
        <n v="511220"/>
        <n v="511310"/>
        <n v="511320"/>
        <n v="511410"/>
        <n v="511515"/>
        <n v="511610"/>
        <n v="511620"/>
        <n v="511710"/>
        <n v="511810"/>
        <n v="511820"/>
        <s v="Career Resource"/>
      </sharedItems>
    </cacheField>
    <cacheField name="Location" numFmtId="0">
      <sharedItems containsSemiMixedTypes="0" containsString="0" containsNumber="1" containsInteger="1" minValue="30" maxValue="46" count="3">
        <n v="30"/>
        <n v="46"/>
        <n v="4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x v="0"/>
    <s v="Printing &amp; Binding"/>
    <m/>
    <n v="1"/>
    <m/>
    <s v="Business Cards &amp; Priting"/>
    <n v="46"/>
    <n v="55"/>
    <n v="402"/>
    <n v="100"/>
    <n v="500"/>
    <n v="400"/>
    <n v="4"/>
    <n v="100"/>
    <n v="100"/>
    <m/>
    <m/>
    <m/>
    <m/>
    <s v="This request needs a better justification for the expense.  Please include a better more complete justification for future requests.  Need Program Review goals in order to fund."/>
    <m/>
    <m/>
    <s v="Business Cards for President's Office needed for community members, students, and colleagues as well as for printing of various materials."/>
    <m/>
    <m/>
    <m/>
    <m/>
    <m/>
    <m/>
    <x v="0"/>
    <x v="0"/>
  </r>
  <r>
    <x v="1"/>
    <s v="Office Supplies"/>
    <m/>
    <n v="1"/>
    <m/>
    <m/>
    <n v="100"/>
    <n v="280"/>
    <m/>
    <n v="45"/>
    <n v="250"/>
    <n v="205"/>
    <n v="4.5555555555555554"/>
    <n v="250"/>
    <n v="250"/>
    <m/>
    <m/>
    <m/>
    <m/>
    <s v="Need program reivew goal to fund request"/>
    <m/>
    <s v="1.2,2.2,2.3,3.1,3.4,4.1,5.1,5.5,6.1,6.26.4"/>
    <s v="Office supplies for Director of Oakhurst Community College Center"/>
    <m/>
    <m/>
    <m/>
    <m/>
    <m/>
    <m/>
    <x v="0"/>
    <x v="1"/>
  </r>
  <r>
    <x v="1"/>
    <s v="Office Supplies"/>
    <m/>
    <n v="1"/>
    <m/>
    <s v="General Office Supplies"/>
    <n v="2725"/>
    <n v="1320"/>
    <n v="701"/>
    <n v="250"/>
    <n v="250"/>
    <n v="0"/>
    <n v="0"/>
    <n v="250"/>
    <n v="250"/>
    <m/>
    <m/>
    <m/>
    <m/>
    <s v="This is really a one-time request."/>
    <m/>
    <m/>
    <s v="Office Supplies needed for day-to-day operations of President's Office."/>
    <m/>
    <m/>
    <m/>
    <m/>
    <m/>
    <m/>
    <x v="0"/>
    <x v="2"/>
  </r>
  <r>
    <x v="2"/>
    <s v="Consultant Services"/>
    <m/>
    <n v="1"/>
    <m/>
    <s v="Sparklett's Water - open PO"/>
    <n v="443"/>
    <m/>
    <n v="554"/>
    <n v="450"/>
    <n v="550"/>
    <n v="100"/>
    <n v="0.22222222222222221"/>
    <n v="550"/>
    <n v="550"/>
    <m/>
    <m/>
    <m/>
    <m/>
    <s v="Need program reivew goal to fund request"/>
    <m/>
    <s v="2.4,5.2"/>
    <s v="Bottled water is required due to arsenic and uranium levels in Hillview Water Co. water supply."/>
    <m/>
    <m/>
    <m/>
    <m/>
    <m/>
    <m/>
    <x v="0"/>
    <x v="1"/>
  </r>
  <r>
    <x v="3"/>
    <s v="Hosting Events"/>
    <m/>
    <n v="1"/>
    <m/>
    <s v="Food necessary for Community Outreach activies by President's Office"/>
    <n v="300"/>
    <n v="533"/>
    <m/>
    <n v="1000"/>
    <n v="1000"/>
    <n v="0"/>
    <n v="0"/>
    <n v="1000"/>
    <n v="1000"/>
    <m/>
    <m/>
    <m/>
    <m/>
    <s v="This is really a one-time request."/>
    <m/>
    <m/>
    <s v="President's Office is responsible for Public Outreach and Community Connections for the College. The increase is to cover costs previously paid from the Coca-Cola Foundation account that has not been renewed."/>
    <m/>
    <m/>
    <m/>
    <m/>
    <m/>
    <m/>
    <x v="0"/>
    <x v="2"/>
  </r>
  <r>
    <x v="4"/>
    <s v="Publications and Catalogs"/>
    <m/>
    <n v="1"/>
    <m/>
    <m/>
    <n v="1569"/>
    <n v="1531"/>
    <n v="1657"/>
    <n v="1050"/>
    <n v="1700"/>
    <n v="650"/>
    <n v="0.61904761904761907"/>
    <n v="1700"/>
    <n v="1700"/>
    <m/>
    <m/>
    <m/>
    <m/>
    <s v="Need Program Review goals in order to fund."/>
    <m/>
    <m/>
    <s v="Publications are required to keep President's Office updated on any changes to Ed Code, Title V regulations and any other State and Federal laws our College must comply with. This amount covers actuals from 2015-2016"/>
    <m/>
    <m/>
    <m/>
    <m/>
    <m/>
    <m/>
    <x v="0"/>
    <x v="0"/>
  </r>
  <r>
    <x v="1"/>
    <s v="Office Supplies"/>
    <m/>
    <n v="1"/>
    <m/>
    <m/>
    <n v="2498"/>
    <n v="1716"/>
    <n v="1882"/>
    <n v="1750"/>
    <n v="1800"/>
    <n v="50"/>
    <n v="2.8571428571428571E-2"/>
    <n v="1800"/>
    <n v="1800"/>
    <m/>
    <m/>
    <m/>
    <m/>
    <s v="Need Program Review goals in order to fund."/>
    <m/>
    <m/>
    <s v="Office Supplies needed for day-to-day operations of President's Office as well as campus wide events sponsored by President's Office (i.e. markers, notepads, etc for Opening Day, Strategic Planning Workshop, etc)"/>
    <m/>
    <m/>
    <m/>
    <m/>
    <m/>
    <m/>
    <x v="0"/>
    <x v="0"/>
  </r>
  <r>
    <x v="5"/>
    <s v="Mileage"/>
    <m/>
    <n v="1"/>
    <m/>
    <s v="Travel between campus sites and/or DO"/>
    <n v="1297"/>
    <n v="1702"/>
    <n v="1866"/>
    <n v="1800"/>
    <n v="1800"/>
    <n v="0"/>
    <n v="0"/>
    <n v="1800"/>
    <n v="1800"/>
    <m/>
    <m/>
    <m/>
    <m/>
    <s v="Need program reivew goal to fund request"/>
    <m/>
    <s v="5.1,6.1"/>
    <s v="District/College business and required attendance to meetings, training sessions at other SCCCD sites. "/>
    <m/>
    <m/>
    <m/>
    <m/>
    <m/>
    <m/>
    <x v="0"/>
    <x v="1"/>
  </r>
  <r>
    <x v="6"/>
    <s v="Miscellaneous"/>
    <m/>
    <n v="1"/>
    <m/>
    <m/>
    <m/>
    <n v="482"/>
    <m/>
    <n v="3000"/>
    <n v="3000"/>
    <n v="0"/>
    <n v="0"/>
    <n v="3000"/>
    <n v="3000"/>
    <m/>
    <m/>
    <m/>
    <m/>
    <s v="ok, contingency fund"/>
    <m/>
    <m/>
    <s v="Miscellaneous and unanticipated expenses - requisitions reviewed by VP and MC budget manager."/>
    <m/>
    <m/>
    <m/>
    <m/>
    <m/>
    <m/>
    <x v="0"/>
    <x v="1"/>
  </r>
  <r>
    <x v="7"/>
    <s v="Student Employees"/>
    <m/>
    <n v="1"/>
    <m/>
    <m/>
    <m/>
    <m/>
    <m/>
    <m/>
    <n v="10000"/>
    <n v="10000"/>
    <e v="#DIV/0!"/>
    <n v="3600"/>
    <n v="3600"/>
    <m/>
    <m/>
    <m/>
    <m/>
    <s v="Budget Committee is requesting additional justification and program review/strategic Plan goals.  How many students/hours/days a week/rate of pay ect"/>
    <s v="The President's Office does not have Program Review Goals"/>
    <s v="1.3, 4.3, 6.4"/>
    <s v="The President's Office would like to begin a Student Internship program that would give students experience in a fast-paced and highly visible office. This type of internship provides great job experience in a professional environment and will be a distinguished addition to a resume. This item is ranked as a &quot;1&quot; because the assistance is greatly needed in the President's Office. $10,000 would provide funding for three interns._x000a_The plan is to have three students to provide assistance to the president's office including the office of marketing and communication and the insitutional research office. The students will report directly to the administrative office but will be assigned work in the other areas as necessary. They will also be available to provide support at the many college-wide and community events that the president's office hosts and assists with. The amount requested would cover three student aides at $10/hour for 9-10 hours a week. Students will be provided mentorship by the president and act as student representatives of the president's office. "/>
    <m/>
    <m/>
    <m/>
    <m/>
    <m/>
    <m/>
    <x v="0"/>
    <x v="0"/>
  </r>
  <r>
    <x v="3"/>
    <s v="Hosting Events"/>
    <m/>
    <n v="1"/>
    <m/>
    <m/>
    <n v="3889"/>
    <n v="2082"/>
    <n v="2668"/>
    <n v="4000"/>
    <n v="5000"/>
    <n v="1000"/>
    <n v="0.25"/>
    <n v="5000"/>
    <n v="5000"/>
    <m/>
    <m/>
    <m/>
    <m/>
    <s v="Need Program Review goals in order to fund."/>
    <m/>
    <m/>
    <s v="President's Office is responsible for Public Outreach and Community Connections for the College. The increase is to cover costs previously paid from the Coca-Cola Foundation account that has not been renewed."/>
    <m/>
    <m/>
    <m/>
    <m/>
    <m/>
    <m/>
    <x v="0"/>
    <x v="0"/>
  </r>
  <r>
    <x v="8"/>
    <s v="Conference"/>
    <m/>
    <n v="1"/>
    <m/>
    <m/>
    <n v="5643"/>
    <n v="7381"/>
    <n v="4220"/>
    <n v="7500"/>
    <n v="7500"/>
    <n v="0"/>
    <n v="0"/>
    <n v="7500"/>
    <n v="7500"/>
    <m/>
    <m/>
    <m/>
    <m/>
    <m/>
    <m/>
    <s v="1.4, 3.3, 4.1"/>
    <s v="The President's Office sponsors several professional development activities related to state-wide policies and legislation for administrators, faculty and staff. The President attends additional conferences on behalf of the college in order to keep up with current information and best practices."/>
    <m/>
    <m/>
    <m/>
    <m/>
    <m/>
    <m/>
    <x v="0"/>
    <x v="0"/>
  </r>
  <r>
    <x v="5"/>
    <s v="Mileage"/>
    <m/>
    <n v="0"/>
    <m/>
    <s v="Vehicle Allowance &amp; Mileage"/>
    <n v="4511"/>
    <n v="8435"/>
    <n v="8476"/>
    <n v="8400"/>
    <n v="8500"/>
    <n v="100"/>
    <n v="1.1904761904761904E-2"/>
    <n v="8500"/>
    <n v="8500"/>
    <m/>
    <m/>
    <m/>
    <m/>
    <s v="ok"/>
    <m/>
    <s v="5.1, 6.1, 6.2, 6.4"/>
    <s v="$8400 for vehicle allowance paid per contract, $100 for office staff as needed"/>
    <m/>
    <m/>
    <m/>
    <m/>
    <m/>
    <m/>
    <x v="0"/>
    <x v="0"/>
  </r>
  <r>
    <x v="9"/>
    <s v="Accreditation"/>
    <m/>
    <n v="0"/>
    <m/>
    <s v="Accreditation Fees &amp; Training"/>
    <n v="27976"/>
    <n v="20188"/>
    <n v="19794"/>
    <n v="25000"/>
    <n v="25000"/>
    <n v="0"/>
    <n v="0"/>
    <n v="25000"/>
    <n v="25000"/>
    <m/>
    <m/>
    <m/>
    <m/>
    <s v="ok"/>
    <m/>
    <s v="All"/>
    <s v="This money will cover accreditation dues and fees plus any additional fees charged for conferences on new standards and potential transition based on Accreditation Task Force Recommendations"/>
    <m/>
    <m/>
    <m/>
    <m/>
    <m/>
    <m/>
    <x v="0"/>
    <x v="0"/>
  </r>
  <r>
    <x v="6"/>
    <s v="Miscellaneous"/>
    <m/>
    <n v="1"/>
    <m/>
    <s v="Contingency"/>
    <m/>
    <m/>
    <m/>
    <n v="25000"/>
    <n v="25000"/>
    <n v="0"/>
    <n v="0"/>
    <n v="25000"/>
    <n v="25000"/>
    <m/>
    <m/>
    <m/>
    <m/>
    <s v="This is really a one-time request."/>
    <m/>
    <m/>
    <s v="President's Contingency"/>
    <m/>
    <m/>
    <m/>
    <m/>
    <m/>
    <m/>
    <x v="0"/>
    <x v="0"/>
  </r>
  <r>
    <x v="10"/>
    <s v="Dues and Memberships"/>
    <m/>
    <n v="1"/>
    <m/>
    <s v="Dues &amp; Memberships"/>
    <n v="5138"/>
    <n v="12713"/>
    <n v="13490"/>
    <n v="10000"/>
    <n v="27000"/>
    <n v="17000"/>
    <n v="1.7"/>
    <n v="27000"/>
    <n v="27000"/>
    <m/>
    <m/>
    <m/>
    <m/>
    <s v="This is not a zero priority.  This is really a 1."/>
    <m/>
    <s v="1.4, 2.2, 4.4"/>
    <s v="Money to cover various dues and memberships to local, state, and national organizations. The total amount comes from the 2014-15 actuals plus $12,576 to cover the college's dues to the American Association of Community Colleges. In the past, this has been covered by the district office however they will no loger do this beginning in 2016-2017."/>
    <m/>
    <m/>
    <m/>
    <m/>
    <m/>
    <m/>
    <x v="0"/>
    <x v="0"/>
  </r>
  <r>
    <x v="8"/>
    <s v="Conference"/>
    <m/>
    <n v="2"/>
    <m/>
    <s v="Conference on behalf of M.O.R."/>
    <m/>
    <m/>
    <m/>
    <m/>
    <n v="2000"/>
    <n v="2000"/>
    <e v="#DIV/0!"/>
    <m/>
    <m/>
    <m/>
    <m/>
    <m/>
    <m/>
    <m/>
    <m/>
    <s v="1.1,3.1,3.2,4.1,4.3"/>
    <s v="At the request of MCCC VP and Dean of Instruction. CCCAOE etc."/>
    <m/>
    <m/>
    <m/>
    <m/>
    <m/>
    <s v="Director needs to attend"/>
    <x v="0"/>
    <x v="1"/>
  </r>
  <r>
    <x v="10"/>
    <s v="Dues and Memberships"/>
    <m/>
    <n v="2"/>
    <m/>
    <s v="Chamber of Commerces and Visitors Bureau membership dues"/>
    <n v="200"/>
    <n v="200"/>
    <n v="200"/>
    <n v="200"/>
    <n v="730"/>
    <n v="530"/>
    <n v="2.65"/>
    <m/>
    <m/>
    <m/>
    <m/>
    <m/>
    <m/>
    <m/>
    <m/>
    <s v="4.3,6.3"/>
    <s v="Crucial for continued community engagement and participation in North Fork($60), Bass Lake($100), Coursegold($120) and Oakhurst($200). Join all local chambers of commerce and visitors bureau($250)."/>
    <m/>
    <m/>
    <m/>
    <m/>
    <m/>
    <m/>
    <x v="0"/>
    <x v="1"/>
  </r>
  <r>
    <x v="11"/>
    <s v="Postage/Shipping"/>
    <m/>
    <n v="2"/>
    <m/>
    <s v="Postage costs allocated from District"/>
    <n v="80"/>
    <n v="86"/>
    <n v="100"/>
    <n v="80"/>
    <n v="100"/>
    <n v="20"/>
    <n v="0.25"/>
    <m/>
    <m/>
    <m/>
    <m/>
    <m/>
    <m/>
    <m/>
    <m/>
    <n v="2.2000000000000002"/>
    <s v="Postate costs allocated from District"/>
    <m/>
    <m/>
    <m/>
    <m/>
    <m/>
    <m/>
    <x v="0"/>
    <x v="1"/>
  </r>
  <r>
    <x v="12"/>
    <s v="Water/Sewer"/>
    <m/>
    <n v="0"/>
    <m/>
    <s v="Utilities"/>
    <m/>
    <m/>
    <n v="4046"/>
    <m/>
    <n v="4500"/>
    <m/>
    <e v="#DIV/0!"/>
    <n v="4500"/>
    <n v="4500"/>
    <m/>
    <m/>
    <m/>
    <m/>
    <s v="Budget Committeeis requesting you supply a justification for your request.  Without a valid justification the budget committee will not be able to fund your request.  Please also include program review and strategic plan goals."/>
    <m/>
    <m/>
    <s v="Currently there are 5 pumps on the Reedley College Farm.  Three of the pumps are paid by Moonlight Packing under the terms of the lease land.  The other two pumps that provide water to the animals, olive trees, and grapes that are college responsibility."/>
    <m/>
    <m/>
    <m/>
    <m/>
    <m/>
    <s v="Full Support. JD"/>
    <x v="1"/>
    <x v="0"/>
  </r>
  <r>
    <x v="13"/>
    <s v="Electricity"/>
    <m/>
    <n v="0"/>
    <m/>
    <s v="Ultilities"/>
    <n v="4574"/>
    <n v="4434"/>
    <n v="7378"/>
    <n v="5000"/>
    <n v="5500"/>
    <n v="5000"/>
    <n v="1"/>
    <n v="5000"/>
    <n v="5000"/>
    <m/>
    <m/>
    <m/>
    <m/>
    <s v="There is no justification for the increase.  Please include justification for any increases in future requests.  This request needs a better justification for the expense.  Please include a better more complete justification for future requests."/>
    <m/>
    <m/>
    <s v="Mandatory fees and services rendered to Farm Laboratory facility."/>
    <m/>
    <m/>
    <m/>
    <m/>
    <m/>
    <s v="Full Support. JD"/>
    <x v="1"/>
    <x v="0"/>
  </r>
  <r>
    <x v="14"/>
    <s v="Other Supplies "/>
    <m/>
    <n v="1"/>
    <m/>
    <m/>
    <m/>
    <m/>
    <n v="175"/>
    <n v="200"/>
    <n v="200"/>
    <n v="0"/>
    <n v="0"/>
    <n v="200"/>
    <n v="200"/>
    <m/>
    <m/>
    <m/>
    <m/>
    <m/>
    <s v="RC/MC 7"/>
    <s v="1.4; 6.4"/>
    <s v="To foster community relations"/>
    <m/>
    <m/>
    <m/>
    <s v="Yes. GTD"/>
    <m/>
    <m/>
    <x v="2"/>
    <x v="0"/>
  </r>
  <r>
    <x v="6"/>
    <s v="Miscellaneous "/>
    <m/>
    <n v="1"/>
    <m/>
    <m/>
    <n v="200"/>
    <m/>
    <n v="500"/>
    <n v="500"/>
    <n v="500"/>
    <n v="0"/>
    <n v="0"/>
    <n v="500"/>
    <n v="500"/>
    <m/>
    <m/>
    <m/>
    <m/>
    <s v="Need Program Review goals in order to fund."/>
    <m/>
    <m/>
    <s v="To cover misc. fees related to speakers. "/>
    <m/>
    <m/>
    <m/>
    <s v="Yes. GTD"/>
    <m/>
    <m/>
    <x v="2"/>
    <x v="0"/>
  </r>
  <r>
    <x v="2"/>
    <s v="Consultant Services"/>
    <m/>
    <n v="1"/>
    <m/>
    <m/>
    <m/>
    <m/>
    <m/>
    <n v="3000"/>
    <n v="3000"/>
    <n v="0"/>
    <n v="0"/>
    <n v="3000"/>
    <m/>
    <n v="3000"/>
    <m/>
    <m/>
    <m/>
    <s v="This really is a 1.  Need program review goals, justifications, descriptions ect."/>
    <m/>
    <m/>
    <m/>
    <m/>
    <m/>
    <m/>
    <m/>
    <m/>
    <m/>
    <x v="2"/>
    <x v="2"/>
  </r>
  <r>
    <x v="2"/>
    <s v="Contract Labor/Service "/>
    <m/>
    <n v="1"/>
    <m/>
    <m/>
    <n v="3579"/>
    <n v="5104"/>
    <n v="5829"/>
    <n v="10000"/>
    <n v="15000"/>
    <n v="5000"/>
    <n v="0.5"/>
    <n v="10000"/>
    <m/>
    <n v="10000"/>
    <m/>
    <m/>
    <m/>
    <s v="Need Program Review goals in order to fund. Please include in the justification on how many people attend the actual speaker"/>
    <m/>
    <m/>
    <s v="In the past, the Speaker's Bureau has been exclusively the province of the English Department.  I would like to expand this to include all areas of Division A.  As an example, Bryan Tellalian needed money for a speaker during Constitution Week.  As such, I would also like to request more money, so as to bring even more speakers to Reedley College. G. Todd Davis"/>
    <s v=" "/>
    <m/>
    <m/>
    <s v="Yes. GTD"/>
    <m/>
    <m/>
    <x v="2"/>
    <x v="0"/>
  </r>
  <r>
    <x v="8"/>
    <s v="Conference"/>
    <m/>
    <n v="1"/>
    <m/>
    <s v="ASCCC Institutes "/>
    <m/>
    <m/>
    <m/>
    <n v="8000"/>
    <n v="10000"/>
    <n v="2000"/>
    <n v="0.25"/>
    <n v="0"/>
    <m/>
    <m/>
    <m/>
    <m/>
    <m/>
    <s v="Go to staff Development for any remaining funds.  Equity is funding most of these and rest can be asked for in staff development"/>
    <s v="Academic Senate does not have a Program Review "/>
    <s v="1.2,1.4,2.3,3.1,3.3"/>
    <s v="The Academic Senate for California Community Colleges puts on a series of conferences and institutes aimed a sharing best practices across the state. Conferences and Institutes include: CTE Curriculum Academy, Instructional Design and Innovation, Accreditation Institute, Academic Academy, CTE Institute, and the Faculty Leadership Institute. With this funding we would send faculty to these high quality professional development opportunities. This would also expand the knowledge base and leadership of our Senate. Currently the Academic Senate Budget only covers Plenary and the Curriculum Institute"/>
    <m/>
    <m/>
    <m/>
    <m/>
    <m/>
    <m/>
    <x v="3"/>
    <x v="0"/>
  </r>
  <r>
    <x v="10"/>
    <s v="Dues and Memberships"/>
    <m/>
    <n v="0"/>
    <m/>
    <m/>
    <n v="3258"/>
    <n v="3353"/>
    <n v="3417"/>
    <n v="3400"/>
    <n v="3500"/>
    <n v="100"/>
    <n v="2.9411764705882353E-2"/>
    <n v="3500"/>
    <n v="3500"/>
    <m/>
    <m/>
    <m/>
    <m/>
    <s v="ok"/>
    <m/>
    <s v="1.2, 1.4, 2.3, 3.1"/>
    <s v="Title 5 mandated membership in the Academic Senate for California Community Colleges (ASCCC). Increase due to expected increase in dues next year. "/>
    <m/>
    <m/>
    <m/>
    <m/>
    <m/>
    <m/>
    <x v="3"/>
    <x v="0"/>
  </r>
  <r>
    <x v="8"/>
    <s v="Conference"/>
    <m/>
    <n v="1"/>
    <m/>
    <s v="Plenary and Curricilum Institutue"/>
    <m/>
    <n v="7565"/>
    <n v="4550"/>
    <n v="8000"/>
    <n v="8000"/>
    <n v="0"/>
    <n v="0"/>
    <n v="8000"/>
    <m/>
    <n v="8000"/>
    <m/>
    <m/>
    <m/>
    <s v="This is not a zero priority.  This is really a 1."/>
    <s v="Academic Senate does not have a Program Review "/>
    <s v="1.2,1.4,2.3,3.1,3.3"/>
    <s v="Professional Development for faculty to attend 2 Senate Plenaries (2 people) and the 1 Curriculum Institute. These Academic Senate events allow faculty to learn about and participate in statewide dialog and bring back best practices to the campus."/>
    <m/>
    <m/>
    <m/>
    <m/>
    <m/>
    <m/>
    <x v="3"/>
    <x v="0"/>
  </r>
  <r>
    <x v="8"/>
    <s v="Conference"/>
    <m/>
    <n v="1"/>
    <m/>
    <s v="Classified Senate Conference"/>
    <m/>
    <m/>
    <n v="1582"/>
    <n v="1660"/>
    <n v="1952"/>
    <n v="292"/>
    <n v="0.17590361445783131"/>
    <n v="1952"/>
    <m/>
    <n v="1952"/>
    <m/>
    <m/>
    <m/>
    <s v="This is really a one-time request."/>
    <m/>
    <m/>
    <s v="To allow classified senate to attend annual conference "/>
    <m/>
    <m/>
    <m/>
    <m/>
    <m/>
    <m/>
    <x v="4"/>
    <x v="0"/>
  </r>
  <r>
    <x v="1"/>
    <s v="Office Supplies"/>
    <m/>
    <n v="2"/>
    <m/>
    <m/>
    <m/>
    <m/>
    <m/>
    <m/>
    <n v="120"/>
    <n v="120"/>
    <e v="#DIV/0!"/>
    <m/>
    <m/>
    <m/>
    <m/>
    <m/>
    <m/>
    <m/>
    <m/>
    <m/>
    <m/>
    <m/>
    <m/>
    <m/>
    <m/>
    <m/>
    <m/>
    <x v="4"/>
    <x v="0"/>
  </r>
  <r>
    <x v="5"/>
    <s v="Mileage"/>
    <m/>
    <n v="2"/>
    <m/>
    <m/>
    <m/>
    <m/>
    <m/>
    <n v="275"/>
    <n v="348.15"/>
    <n v="73.149999999999977"/>
    <n v="0.2659999999999999"/>
    <m/>
    <m/>
    <m/>
    <m/>
    <m/>
    <m/>
    <m/>
    <m/>
    <m/>
    <m/>
    <m/>
    <m/>
    <m/>
    <m/>
    <m/>
    <m/>
    <x v="4"/>
    <x v="0"/>
  </r>
  <r>
    <x v="8"/>
    <s v="Conference"/>
    <m/>
    <n v="1"/>
    <m/>
    <m/>
    <n v="1008"/>
    <n v="1847"/>
    <n v="3829"/>
    <n v="13000"/>
    <n v="13000"/>
    <n v="0"/>
    <n v="0"/>
    <n v="13000"/>
    <m/>
    <n v="13000"/>
    <m/>
    <m/>
    <m/>
    <s v="This is really a one-time request."/>
    <m/>
    <m/>
    <s v="For Staff Development Committee"/>
    <m/>
    <m/>
    <m/>
    <m/>
    <m/>
    <m/>
    <x v="5"/>
    <x v="2"/>
  </r>
  <r>
    <x v="8"/>
    <s v="Conference"/>
    <m/>
    <n v="1"/>
    <m/>
    <m/>
    <n v="13321"/>
    <n v="34702"/>
    <n v="20791"/>
    <n v="40000"/>
    <n v="40000"/>
    <n v="0"/>
    <n v="0"/>
    <n v="40000"/>
    <m/>
    <n v="40000"/>
    <m/>
    <m/>
    <m/>
    <s v="Need Program Review goals in order to fund."/>
    <m/>
    <m/>
    <s v="The President's Office sponsors several professional development activities related to state-wide policies and legislation for administrators, faculty and staff. The President attends additional conferences on behalf of the college in order to keep up with current information and best practices. This money is shared between the President and the Staff Development Committee."/>
    <m/>
    <m/>
    <m/>
    <m/>
    <m/>
    <m/>
    <x v="5"/>
    <x v="0"/>
  </r>
  <r>
    <x v="11"/>
    <s v="Postage/Shipping"/>
    <m/>
    <n v="1"/>
    <m/>
    <m/>
    <m/>
    <m/>
    <n v="280"/>
    <n v="200"/>
    <n v="400"/>
    <n v="200"/>
    <n v="1"/>
    <n v="0"/>
    <m/>
    <m/>
    <m/>
    <m/>
    <m/>
    <s v="Budget Committee is requesting you supply a justification for your request.  Without a valid justification the budget committee will not be able to fund your request.  Please also include program review and strategic plan goals."/>
    <s v="The President's Office does not have Program Review Goals"/>
    <s v="1.3, 6.1, 6.4"/>
    <s v="The President's Office is responsible for mailing out the college Annual Report to our local communities as well as the Dean's List certificates for the entire college. Throughout the year, the president's office sends out other miscellaneous letters to the community, letters of recommendation."/>
    <m/>
    <m/>
    <m/>
    <m/>
    <m/>
    <m/>
    <x v="6"/>
    <x v="0"/>
  </r>
  <r>
    <x v="15"/>
    <s v="Computer SW Maint &amp; Lic "/>
    <m/>
    <n v="1"/>
    <m/>
    <m/>
    <n v="136"/>
    <m/>
    <n v="120"/>
    <n v="200"/>
    <n v="200"/>
    <n v="0"/>
    <n v="0"/>
    <n v="200"/>
    <n v="200"/>
    <m/>
    <m/>
    <m/>
    <m/>
    <m/>
    <m/>
    <n v="5.6"/>
    <s v="Continue subscription to software programs such as clipart that are essential in production of brochures, programs and flyers."/>
    <m/>
    <m/>
    <m/>
    <m/>
    <m/>
    <m/>
    <x v="6"/>
    <x v="0"/>
  </r>
  <r>
    <x v="14"/>
    <s v="Other Supplies"/>
    <m/>
    <n v="1"/>
    <m/>
    <m/>
    <n v="986"/>
    <n v="3651"/>
    <m/>
    <n v="1000"/>
    <n v="1000"/>
    <n v="0"/>
    <n v="0"/>
    <n v="1000"/>
    <n v="1000"/>
    <m/>
    <m/>
    <m/>
    <m/>
    <m/>
    <m/>
    <m/>
    <s v="Newspaper clipping service and other supplies for MOR sponsored events that are needed to maintain and improve communication with the community."/>
    <m/>
    <m/>
    <m/>
    <m/>
    <m/>
    <m/>
    <x v="6"/>
    <x v="0"/>
  </r>
  <r>
    <x v="16"/>
    <s v="Newspapers"/>
    <m/>
    <n v="1"/>
    <m/>
    <m/>
    <n v="1359"/>
    <n v="1252"/>
    <n v="382"/>
    <n v="1500"/>
    <n v="1000"/>
    <n v="-500"/>
    <n v="-0.33333333333333331"/>
    <n v="1000"/>
    <n v="1000"/>
    <m/>
    <m/>
    <m/>
    <m/>
    <m/>
    <m/>
    <s v="6.2, 6.4,"/>
    <s v="Promoting MOR to the media is essential and continues to create awareness of the many programs and services our campuses has to offer. "/>
    <m/>
    <m/>
    <m/>
    <m/>
    <m/>
    <m/>
    <x v="6"/>
    <x v="0"/>
  </r>
  <r>
    <x v="1"/>
    <s v="Office Supplies"/>
    <m/>
    <n v="1"/>
    <m/>
    <m/>
    <n v="453"/>
    <n v="244"/>
    <n v="1292"/>
    <n v="1500"/>
    <n v="1500"/>
    <n v="0"/>
    <n v="0"/>
    <n v="1500"/>
    <n v="1500"/>
    <m/>
    <m/>
    <m/>
    <m/>
    <m/>
    <m/>
    <s v="6.2, 6.4"/>
    <s v="General office supplies such as writing pads, pens, storage for photos including discs and back up portable drives."/>
    <m/>
    <m/>
    <m/>
    <m/>
    <m/>
    <m/>
    <x v="6"/>
    <x v="0"/>
  </r>
  <r>
    <x v="17"/>
    <s v="Equip LT 5K"/>
    <m/>
    <n v="1"/>
    <m/>
    <s v="New camera"/>
    <m/>
    <m/>
    <m/>
    <m/>
    <n v="1500"/>
    <n v="1500"/>
    <e v="#DIV/0!"/>
    <n v="1500"/>
    <n v="1500"/>
    <m/>
    <m/>
    <m/>
    <m/>
    <s v="This is really a one-time request."/>
    <m/>
    <n v="6.2"/>
    <s v="The current camera is outdated. The camera is used extensively by Leah and George, and now use their personal cameras to take images. A new camera will be able to provide better quality images that will be used for college purposes such as schedules, catalogs, brochures, flyers, and galleries. Also images are extremely useful with social media use across MOR campuses and can be used for external communications with local news agencies including broadcast and print. Tact images capture the essence of what our campuses has to offer and are extremely useful when presented at SCCCD board meetings and various presentations throughout the state and beyond. In addition, a newer camera has the capability to record HD videos that can be incorporated in promoting of programs, events and social media."/>
    <m/>
    <m/>
    <m/>
    <m/>
    <m/>
    <m/>
    <x v="6"/>
    <x v="0"/>
  </r>
  <r>
    <x v="5"/>
    <s v="Mileage"/>
    <m/>
    <n v="1"/>
    <m/>
    <m/>
    <m/>
    <m/>
    <n v="1527"/>
    <n v="1500"/>
    <n v="2000"/>
    <n v="500"/>
    <n v="0.33333333333333331"/>
    <n v="2000"/>
    <n v="2000"/>
    <m/>
    <m/>
    <m/>
    <m/>
    <m/>
    <m/>
    <s v="6.2, 6.4"/>
    <s v="Allow for travel to cover meetings and events vital to the MOR campuses."/>
    <m/>
    <m/>
    <m/>
    <m/>
    <m/>
    <m/>
    <x v="6"/>
    <x v="0"/>
  </r>
  <r>
    <x v="18"/>
    <s v="Promotions"/>
    <m/>
    <n v="1"/>
    <m/>
    <m/>
    <m/>
    <m/>
    <m/>
    <n v="3000"/>
    <n v="3000"/>
    <n v="0"/>
    <n v="0"/>
    <n v="3000"/>
    <n v="3000"/>
    <m/>
    <m/>
    <m/>
    <m/>
    <s v="track history"/>
    <m/>
    <s v="6.2, 6.4"/>
    <s v="These events allow RC to recognize the excellent students, faculty and staff as well as the programs to outlying communities. Will assist in partnerships with local stakeholders."/>
    <m/>
    <m/>
    <m/>
    <m/>
    <m/>
    <m/>
    <x v="6"/>
    <x v="0"/>
  </r>
  <r>
    <x v="7"/>
    <s v="Student Employees"/>
    <m/>
    <n v="1"/>
    <m/>
    <m/>
    <n v="0"/>
    <n v="3976"/>
    <m/>
    <n v="4413"/>
    <n v="4000"/>
    <n v="-413"/>
    <n v="-9.358712893723091E-2"/>
    <n v="4000"/>
    <n v="4000"/>
    <m/>
    <m/>
    <m/>
    <m/>
    <m/>
    <m/>
    <s v="1.3, 2.4, 4.3"/>
    <s v="Student will be engaged to the campus and community-wide events. Job skills developed in the office is invaluable. Experience is valuable to the students' resume. Student will assist in capturing photos of events on campus, some social media work and other duties in the office."/>
    <m/>
    <m/>
    <m/>
    <m/>
    <m/>
    <m/>
    <x v="6"/>
    <x v="0"/>
  </r>
  <r>
    <x v="19"/>
    <s v="Advertising"/>
    <m/>
    <n v="1"/>
    <m/>
    <m/>
    <n v="900"/>
    <n v="125"/>
    <n v="7074"/>
    <n v="8000"/>
    <n v="10000"/>
    <n v="2000"/>
    <n v="0.25"/>
    <n v="8000"/>
    <m/>
    <n v="8000"/>
    <m/>
    <m/>
    <m/>
    <s v="There is no justification for the increase.  Please include justification for any increases in future requests."/>
    <m/>
    <s v="6.1, 6.2, 6.4"/>
    <s v="Allows for us to provide clear communication about programs on MOR campuses as well as services with the District and outlying service areas. Instrumental to those communities who rely on weekly advertisers, shoppers and newspapers."/>
    <m/>
    <m/>
    <m/>
    <m/>
    <m/>
    <m/>
    <x v="6"/>
    <x v="0"/>
  </r>
  <r>
    <x v="0"/>
    <s v="Printing &amp; Binding"/>
    <m/>
    <n v="1"/>
    <m/>
    <m/>
    <n v="19487"/>
    <n v="0"/>
    <n v="9773"/>
    <n v="18000"/>
    <n v="15000"/>
    <n v="-3000"/>
    <n v="-0.16666666666666666"/>
    <n v="15000"/>
    <n v="15000"/>
    <m/>
    <m/>
    <m/>
    <m/>
    <m/>
    <m/>
    <s v="5.6, 6.2, 6.4"/>
    <s v="Printing &amp; Binding are needed to support student academic success through brochures and flyers both to internal and external audiences. It is also essential for production of business cards for faculty and staff."/>
    <m/>
    <m/>
    <m/>
    <m/>
    <m/>
    <m/>
    <x v="6"/>
    <x v="0"/>
  </r>
  <r>
    <x v="3"/>
    <s v="Hosting Events"/>
    <m/>
    <n v="0"/>
    <m/>
    <m/>
    <m/>
    <m/>
    <m/>
    <m/>
    <n v="2000"/>
    <n v="2000"/>
    <e v="#DIV/0!"/>
    <m/>
    <m/>
    <m/>
    <m/>
    <m/>
    <m/>
    <m/>
    <m/>
    <s v="1.3, 6.4"/>
    <s v="Will allow campus to host events with community organizations that will help build and strengthen relationships in the academic and professional community. "/>
    <m/>
    <m/>
    <m/>
    <m/>
    <m/>
    <m/>
    <x v="6"/>
    <x v="0"/>
  </r>
  <r>
    <x v="1"/>
    <s v="Office Supplies"/>
    <m/>
    <n v="1"/>
    <m/>
    <m/>
    <m/>
    <m/>
    <m/>
    <n v="1000"/>
    <n v="1000"/>
    <n v="0"/>
    <n v="0"/>
    <n v="0"/>
    <m/>
    <m/>
    <m/>
    <m/>
    <m/>
    <s v="based on actuals"/>
    <m/>
    <s v="6.2, 6.4"/>
    <s v="General office supplies such as writing pads, pens, storage for photos including discs and back up portable drives."/>
    <m/>
    <m/>
    <m/>
    <m/>
    <m/>
    <m/>
    <x v="7"/>
    <x v="0"/>
  </r>
  <r>
    <x v="5"/>
    <s v="Mileage"/>
    <m/>
    <n v="1"/>
    <m/>
    <m/>
    <m/>
    <m/>
    <m/>
    <n v="1000"/>
    <n v="1000"/>
    <n v="0"/>
    <n v="0"/>
    <n v="0"/>
    <m/>
    <m/>
    <m/>
    <m/>
    <m/>
    <s v="based on actuals"/>
    <m/>
    <s v="6.2, 6.4"/>
    <s v="Traveling to cover various events on MOR campuses and attend meetings at the district office and elsewhere."/>
    <m/>
    <m/>
    <m/>
    <m/>
    <m/>
    <m/>
    <x v="7"/>
    <x v="0"/>
  </r>
  <r>
    <x v="0"/>
    <s v="Printing &amp; Binding"/>
    <m/>
    <n v="1"/>
    <m/>
    <m/>
    <n v="1037"/>
    <m/>
    <m/>
    <n v="2000"/>
    <n v="2000"/>
    <n v="0"/>
    <n v="0"/>
    <n v="0"/>
    <m/>
    <m/>
    <m/>
    <m/>
    <m/>
    <s v="no history to support this, if more funds are needed then come back for one-time funding"/>
    <m/>
    <s v="5.6, 6.2, 6.4"/>
    <s v="Needed to support student academic success through brochures, flyers, and postcards."/>
    <m/>
    <m/>
    <m/>
    <m/>
    <m/>
    <m/>
    <x v="7"/>
    <x v="0"/>
  </r>
  <r>
    <x v="19"/>
    <s v="Advertising"/>
    <m/>
    <n v="2"/>
    <m/>
    <s v="Sierra Star, Sierra News Online, MET Cinema, Mariposa Gazette"/>
    <n v="130"/>
    <n v="0"/>
    <n v="70"/>
    <n v="50"/>
    <n v="500"/>
    <n v="450"/>
    <n v="9"/>
    <n v="450"/>
    <m/>
    <n v="450"/>
    <m/>
    <m/>
    <m/>
    <m/>
    <m/>
    <s v="1.3,2.2,6.4"/>
    <s v="Print and online advertising for Fall 2016 and Spring 2017 semesters - Hospitality career pathway etc."/>
    <m/>
    <m/>
    <m/>
    <m/>
    <m/>
    <m/>
    <x v="7"/>
    <x v="1"/>
  </r>
  <r>
    <x v="19"/>
    <s v="Advertising"/>
    <m/>
    <n v="1"/>
    <m/>
    <m/>
    <m/>
    <n v="150"/>
    <m/>
    <n v="350"/>
    <n v="7000"/>
    <n v="6650"/>
    <n v="19"/>
    <n v="3500"/>
    <m/>
    <n v="3500"/>
    <m/>
    <m/>
    <m/>
    <s v="if more is needed ask for one-time funds"/>
    <m/>
    <s v="6.1, 6.2, 6.4"/>
    <s v="Allows us to provide clear communication about programs on MOR campuses including services with the Distric and communities in our service areas.   In addition, It will allow us to help programs meet and exceed FTE targets through promoting specific programs, low enrolled classes, night and weekend classes as well as new programs available to new and returning students."/>
    <m/>
    <m/>
    <m/>
    <m/>
    <m/>
    <m/>
    <x v="7"/>
    <x v="0"/>
  </r>
  <r>
    <x v="11"/>
    <s v="Postage/Shipping"/>
    <m/>
    <n v="1"/>
    <m/>
    <m/>
    <n v="169"/>
    <n v="12"/>
    <n v="160"/>
    <n v="100"/>
    <n v="300"/>
    <n v="200"/>
    <n v="2"/>
    <n v="150"/>
    <n v="150"/>
    <m/>
    <m/>
    <m/>
    <m/>
    <s v="There is no justification for the increase.  Please include justification for any increases in future requests."/>
    <m/>
    <s v="5.6"/>
    <s v="misc shipping charges to return warrentied  parts"/>
    <m/>
    <m/>
    <m/>
    <m/>
    <m/>
    <m/>
    <x v="8"/>
    <x v="0"/>
  </r>
  <r>
    <x v="5"/>
    <s v="Mileage"/>
    <m/>
    <n v="1"/>
    <m/>
    <m/>
    <n v="51"/>
    <m/>
    <m/>
    <n v="0"/>
    <n v="200"/>
    <n v="200"/>
    <e v="#DIV/0!"/>
    <n v="200"/>
    <n v="200"/>
    <m/>
    <m/>
    <m/>
    <m/>
    <s v="This is really a one-time request."/>
    <m/>
    <m/>
    <s v="James travel to Oakhurst"/>
    <m/>
    <m/>
    <m/>
    <m/>
    <m/>
    <m/>
    <x v="8"/>
    <x v="2"/>
  </r>
  <r>
    <x v="5"/>
    <s v="Mileage"/>
    <m/>
    <n v="1"/>
    <m/>
    <m/>
    <n v="717"/>
    <n v="441"/>
    <n v="287"/>
    <n v="500"/>
    <n v="500"/>
    <n v="0"/>
    <n v="0"/>
    <n v="300"/>
    <n v="300"/>
    <m/>
    <m/>
    <m/>
    <m/>
    <s v="This is really a one-time request."/>
    <m/>
    <s v="5.6"/>
    <s v="Travel to support equipment at other sites"/>
    <m/>
    <m/>
    <m/>
    <m/>
    <m/>
    <m/>
    <x v="8"/>
    <x v="0"/>
  </r>
  <r>
    <x v="15"/>
    <s v="Computer SW Maint &amp; Lic "/>
    <m/>
    <n v="1"/>
    <m/>
    <m/>
    <n v="3338"/>
    <n v="587"/>
    <n v="33418"/>
    <n v="15000"/>
    <n v="13408"/>
    <n v="-1592"/>
    <n v="-0.10613333333333333"/>
    <n v="1000"/>
    <m/>
    <m/>
    <n v="1000"/>
    <m/>
    <m/>
    <s v="lt5"/>
    <s v="1"/>
    <s v="2.3, 5.6"/>
    <s v="Licenses - Blackboard, Microsoft, Adobe, SARS, etc"/>
    <m/>
    <m/>
    <m/>
    <m/>
    <m/>
    <m/>
    <x v="8"/>
    <x v="1"/>
  </r>
  <r>
    <x v="1"/>
    <s v="Office Supplies"/>
    <m/>
    <n v="1"/>
    <m/>
    <m/>
    <m/>
    <m/>
    <m/>
    <n v="1832"/>
    <n v="2000"/>
    <n v="168"/>
    <n v="9.1703056768558958E-2"/>
    <n v="2000"/>
    <n v="2000"/>
    <m/>
    <m/>
    <m/>
    <m/>
    <m/>
    <n v="1"/>
    <s v="5.6"/>
    <s v="Purchase of misc supplies, projector bulbs, toner, repair parts etc"/>
    <m/>
    <m/>
    <m/>
    <m/>
    <m/>
    <m/>
    <x v="8"/>
    <x v="1"/>
  </r>
  <r>
    <x v="1"/>
    <s v="Office Supplies "/>
    <m/>
    <n v="1"/>
    <m/>
    <m/>
    <n v="3096"/>
    <n v="157"/>
    <n v="4935"/>
    <n v="3000"/>
    <n v="5700"/>
    <n v="2700"/>
    <n v="0.9"/>
    <n v="3000"/>
    <n v="3000"/>
    <m/>
    <m/>
    <m/>
    <m/>
    <s v="There is no justification for the increase.  Please include justification for any increases in future requests."/>
    <n v="1"/>
    <s v="5.6"/>
    <s v="Purchase of misc supplies, projector bulbs, toner, repair parts etc"/>
    <m/>
    <m/>
    <m/>
    <m/>
    <m/>
    <m/>
    <x v="8"/>
    <x v="2"/>
  </r>
  <r>
    <x v="20"/>
    <s v="Software Non-Instr"/>
    <m/>
    <n v="1"/>
    <m/>
    <m/>
    <n v="2301"/>
    <m/>
    <n v="7048"/>
    <m/>
    <n v="3000"/>
    <n v="3000"/>
    <e v="#DIV/0!"/>
    <n v="3000"/>
    <n v="3000"/>
    <m/>
    <m/>
    <m/>
    <m/>
    <m/>
    <n v="1"/>
    <n v="5.6"/>
    <s v="Network software"/>
    <m/>
    <m/>
    <m/>
    <m/>
    <m/>
    <m/>
    <x v="8"/>
    <x v="0"/>
  </r>
  <r>
    <x v="21"/>
    <s v="Equipment Repair &amp; Maint"/>
    <m/>
    <n v="1"/>
    <m/>
    <m/>
    <n v="3017"/>
    <n v="11099"/>
    <n v="6337"/>
    <n v="10000"/>
    <n v="10000"/>
    <n v="0"/>
    <n v="0"/>
    <n v="10000"/>
    <n v="10000"/>
    <m/>
    <m/>
    <m/>
    <m/>
    <s v="This is really a one-time request."/>
    <m/>
    <m/>
    <s v="Support contract for surveillance system/cameras"/>
    <m/>
    <m/>
    <m/>
    <m/>
    <m/>
    <m/>
    <x v="8"/>
    <x v="0"/>
  </r>
  <r>
    <x v="15"/>
    <s v="Computer HW/SW Maint &amp; Lic"/>
    <m/>
    <n v="1"/>
    <m/>
    <m/>
    <n v="23357"/>
    <n v="4344"/>
    <n v="40022"/>
    <n v="40000"/>
    <n v="78180"/>
    <n v="38180"/>
    <n v="0.95450000000000002"/>
    <n v="15000"/>
    <m/>
    <n v="11500"/>
    <n v="3500"/>
    <m/>
    <m/>
    <s v="lt5"/>
    <n v="1"/>
    <s v="2.3, 5.6"/>
    <s v="Licenses - HYLAND SOFTWARE, EBIX, AND INTUIT - SOFTWARE NOT PAID BY DISTRICT OFFICE"/>
    <m/>
    <m/>
    <m/>
    <m/>
    <m/>
    <m/>
    <x v="8"/>
    <x v="2"/>
  </r>
  <r>
    <x v="17"/>
    <s v="Equip LT 5K"/>
    <m/>
    <n v="1"/>
    <m/>
    <m/>
    <n v="3028"/>
    <m/>
    <n v="23366"/>
    <m/>
    <n v="16422"/>
    <n v="16422"/>
    <e v="#DIV/0!"/>
    <n v="16422"/>
    <m/>
    <n v="16422"/>
    <m/>
    <m/>
    <m/>
    <m/>
    <s v="1"/>
    <s v="5.6"/>
    <s v="5yr equipment replacement plan - replace classroom computers"/>
    <m/>
    <m/>
    <m/>
    <m/>
    <m/>
    <m/>
    <x v="8"/>
    <x v="1"/>
  </r>
  <r>
    <x v="1"/>
    <s v="Office Supplies"/>
    <m/>
    <n v="1"/>
    <m/>
    <m/>
    <n v="37463"/>
    <n v="39446"/>
    <n v="17413"/>
    <n v="20000"/>
    <n v="36000"/>
    <n v="16000"/>
    <n v="0.8"/>
    <n v="20000"/>
    <n v="20000"/>
    <m/>
    <m/>
    <m/>
    <m/>
    <s v="There is no justification for the increase.  Please include justification for any increases in future requests."/>
    <n v="1"/>
    <s v="5.6"/>
    <s v="Purchase of misc supplies, projector bulbs, toner, repair parts etc"/>
    <m/>
    <m/>
    <m/>
    <m/>
    <m/>
    <m/>
    <x v="8"/>
    <x v="0"/>
  </r>
  <r>
    <x v="22"/>
    <s v="Equip GT 5K"/>
    <m/>
    <n v="1"/>
    <m/>
    <m/>
    <n v="23680"/>
    <m/>
    <n v="23616"/>
    <n v="36665"/>
    <n v="21800"/>
    <n v="-14865"/>
    <n v="-0.4054275194327015"/>
    <n v="21800"/>
    <m/>
    <n v="21800"/>
    <m/>
    <m/>
    <m/>
    <m/>
    <s v="1"/>
    <s v="5.6"/>
    <s v="5yr equipment replacement plan - replace network switches"/>
    <m/>
    <m/>
    <m/>
    <m/>
    <m/>
    <m/>
    <x v="8"/>
    <x v="1"/>
  </r>
  <r>
    <x v="17"/>
    <s v="Equip LT 10K"/>
    <m/>
    <n v="1"/>
    <m/>
    <m/>
    <n v="7663"/>
    <m/>
    <n v="220798"/>
    <n v="96874"/>
    <n v="27125"/>
    <n v="-69749"/>
    <n v="-0.71999710964758346"/>
    <n v="27125"/>
    <m/>
    <n v="27125"/>
    <m/>
    <m/>
    <m/>
    <m/>
    <n v="1"/>
    <n v="5.6"/>
    <s v="5yr equipment replacement plan"/>
    <m/>
    <m/>
    <m/>
    <m/>
    <m/>
    <m/>
    <x v="8"/>
    <x v="2"/>
  </r>
  <r>
    <x v="22"/>
    <s v="Equip GT 5K"/>
    <m/>
    <n v="1"/>
    <m/>
    <m/>
    <n v="131235"/>
    <n v="40349"/>
    <n v="64033"/>
    <m/>
    <n v="30000"/>
    <n v="30000"/>
    <e v="#DIV/0!"/>
    <n v="30000"/>
    <m/>
    <n v="30000"/>
    <m/>
    <m/>
    <m/>
    <m/>
    <n v="1"/>
    <n v="5.6"/>
    <s v="5yr equipment replacement plan"/>
    <m/>
    <m/>
    <m/>
    <m/>
    <m/>
    <m/>
    <x v="8"/>
    <x v="0"/>
  </r>
  <r>
    <x v="2"/>
    <s v="Consultant Services"/>
    <m/>
    <n v="1"/>
    <m/>
    <m/>
    <m/>
    <n v="4309"/>
    <n v="27400"/>
    <n v="8000"/>
    <n v="30000"/>
    <n v="22000"/>
    <n v="2.75"/>
    <n v="30000"/>
    <n v="30000"/>
    <m/>
    <m/>
    <m/>
    <m/>
    <m/>
    <n v="1"/>
    <s v="5.6"/>
    <s v="Cisco support contract for Surveillance systems/cameras"/>
    <m/>
    <m/>
    <m/>
    <m/>
    <m/>
    <m/>
    <x v="8"/>
    <x v="0"/>
  </r>
  <r>
    <x v="22"/>
    <s v="Equip GT 10K"/>
    <m/>
    <n v="1"/>
    <m/>
    <m/>
    <n v="40183"/>
    <m/>
    <n v="67383"/>
    <n v="141700"/>
    <n v="87200"/>
    <n v="-54500"/>
    <n v="-0.38461538461538464"/>
    <n v="87200"/>
    <m/>
    <n v="87200"/>
    <m/>
    <m/>
    <m/>
    <m/>
    <n v="1"/>
    <n v="5.6"/>
    <s v="5yr equipment replacement plan - replace network switch gear"/>
    <m/>
    <m/>
    <m/>
    <m/>
    <m/>
    <m/>
    <x v="8"/>
    <x v="2"/>
  </r>
  <r>
    <x v="15"/>
    <s v="Computer SW Maint &amp; Lic "/>
    <m/>
    <n v="1"/>
    <m/>
    <m/>
    <n v="138593"/>
    <n v="136764"/>
    <n v="173389"/>
    <n v="165000"/>
    <n v="224704"/>
    <n v="59704"/>
    <n v="0.36184242424242424"/>
    <n v="165000"/>
    <n v="65000"/>
    <m/>
    <m/>
    <m/>
    <m/>
    <m/>
    <n v="1"/>
    <s v="2.3, 5.6"/>
    <s v="Licenses - Blackboard, Microsoft, Adobe, SARS, etc"/>
    <m/>
    <m/>
    <m/>
    <m/>
    <m/>
    <m/>
    <x v="8"/>
    <x v="0"/>
  </r>
  <r>
    <x v="17"/>
    <s v="Equip LT 5K"/>
    <m/>
    <n v="1"/>
    <m/>
    <m/>
    <n v="209107"/>
    <n v="413289"/>
    <n v="217939"/>
    <n v="241135"/>
    <n v="235000"/>
    <n v="-6135"/>
    <n v="-2.5442179691873845E-2"/>
    <n v="235000"/>
    <n v="25530"/>
    <n v="61470"/>
    <m/>
    <n v="150000"/>
    <m/>
    <m/>
    <n v="1"/>
    <n v="5.6"/>
    <s v="5yr equipment replacement plan"/>
    <m/>
    <m/>
    <m/>
    <m/>
    <m/>
    <m/>
    <x v="8"/>
    <x v="0"/>
  </r>
  <r>
    <x v="11"/>
    <s v="Postage/Shipping"/>
    <m/>
    <n v="1"/>
    <m/>
    <m/>
    <n v="484"/>
    <n v="105"/>
    <n v="318"/>
    <n v="750"/>
    <n v="750"/>
    <n v="0"/>
    <n v="0"/>
    <n v="0"/>
    <m/>
    <m/>
    <m/>
    <m/>
    <m/>
    <s v="Budget Committee is requesting you supply a justification for your request.  Without a valid justification the budget committee will not be able to fund your request.  Please also include program review and strategic plan goals."/>
    <m/>
    <m/>
    <s v=" improve communication &amp; marketing of services"/>
    <m/>
    <m/>
    <m/>
    <m/>
    <m/>
    <m/>
    <x v="9"/>
    <x v="2"/>
  </r>
  <r>
    <x v="11"/>
    <s v="Printing &amp; Binding"/>
    <m/>
    <n v="1"/>
    <m/>
    <m/>
    <n v="72"/>
    <n v="20"/>
    <n v="110"/>
    <n v="90"/>
    <n v="98"/>
    <n v="8"/>
    <n v="8.8888888888888892E-2"/>
    <n v="98"/>
    <n v="98"/>
    <m/>
    <m/>
    <m/>
    <m/>
    <s v="object should be 95725"/>
    <m/>
    <s v="2.2"/>
    <s v="Two 100-rolls of forever stamps. Oakhurst transacts most business through email, fax, phone and inter-district mail."/>
    <m/>
    <m/>
    <m/>
    <m/>
    <m/>
    <m/>
    <x v="9"/>
    <x v="1"/>
  </r>
  <r>
    <x v="4"/>
    <s v="Publication/Catalogs"/>
    <m/>
    <n v="1"/>
    <m/>
    <m/>
    <n v="150"/>
    <n v="160"/>
    <n v="0"/>
    <n v="300"/>
    <n v="300"/>
    <n v="0"/>
    <n v="0"/>
    <n v="300"/>
    <n v="300"/>
    <m/>
    <m/>
    <m/>
    <m/>
    <m/>
    <s v="1, 4"/>
    <s v="1.2, 6.4"/>
    <s v="Access to publications and services needed for student evaluations for degrees and certifcates."/>
    <m/>
    <m/>
    <m/>
    <m/>
    <m/>
    <m/>
    <x v="9"/>
    <x v="0"/>
  </r>
  <r>
    <x v="1"/>
    <s v="Office Supplies"/>
    <m/>
    <n v="1"/>
    <m/>
    <s v="Supplies for A&amp;R"/>
    <n v="454"/>
    <n v="0"/>
    <n v="260"/>
    <n v="600"/>
    <n v="600"/>
    <n v="0"/>
    <n v="0"/>
    <n v="600"/>
    <n v="600"/>
    <m/>
    <m/>
    <m/>
    <m/>
    <s v="Need program reivew goal to fund request"/>
    <m/>
    <s v="2.2"/>
    <s v="Supplies required by A&amp;R: pens, pencils, paperclips, notepads, general office supplies."/>
    <m/>
    <m/>
    <m/>
    <m/>
    <m/>
    <m/>
    <x v="9"/>
    <x v="1"/>
  </r>
  <r>
    <x v="11"/>
    <s v="Postage/Shipping"/>
    <m/>
    <n v="1"/>
    <m/>
    <m/>
    <m/>
    <n v="319"/>
    <n v="970"/>
    <n v="1000"/>
    <n v="1000"/>
    <n v="0"/>
    <n v="0"/>
    <n v="1000"/>
    <n v="1000"/>
    <m/>
    <m/>
    <m/>
    <m/>
    <m/>
    <s v="1, 4"/>
    <s v="1.3, 2.2, 6.2, 6.4"/>
    <s v="Postage necessary to communicate with students and to distribute degrees, certificates, and registration information."/>
    <m/>
    <m/>
    <m/>
    <m/>
    <m/>
    <m/>
    <x v="9"/>
    <x v="0"/>
  </r>
  <r>
    <x v="23"/>
    <s v="Telephone"/>
    <m/>
    <n v="1"/>
    <m/>
    <m/>
    <n v="897"/>
    <n v="946"/>
    <n v="1545"/>
    <n v="1500"/>
    <n v="1600"/>
    <n v="100"/>
    <n v="6.6666666666666666E-2"/>
    <n v="1600"/>
    <n v="1600"/>
    <m/>
    <m/>
    <m/>
    <m/>
    <m/>
    <n v="4"/>
    <s v="1.3, 2.2, 6.2, 6.4"/>
    <s v="MI-FI used for Reg-To-Go to provide services to incoming freshman and to increase enrollment."/>
    <m/>
    <m/>
    <m/>
    <m/>
    <m/>
    <m/>
    <x v="9"/>
    <x v="0"/>
  </r>
  <r>
    <x v="1"/>
    <s v="Office Supplies"/>
    <m/>
    <n v="1"/>
    <m/>
    <m/>
    <n v="2749"/>
    <n v="1495"/>
    <n v="2866"/>
    <n v="2000"/>
    <n v="2500"/>
    <n v="500"/>
    <n v="0.25"/>
    <n v="2500"/>
    <n v="2500"/>
    <m/>
    <m/>
    <m/>
    <m/>
    <s v="ok"/>
    <s v="1, 4"/>
    <s v="1.2, 6.4"/>
    <s v="Increased enrollment requires additional supplies for registration, degree and certificate processing, and transcript services."/>
    <m/>
    <m/>
    <m/>
    <m/>
    <m/>
    <m/>
    <x v="9"/>
    <x v="0"/>
  </r>
  <r>
    <x v="1"/>
    <s v="Office Supplies"/>
    <m/>
    <n v="1"/>
    <m/>
    <m/>
    <n v="2649"/>
    <n v="1061"/>
    <n v="2080"/>
    <n v="3000"/>
    <n v="3000"/>
    <n v="0"/>
    <n v="0"/>
    <n v="3000"/>
    <n v="3000"/>
    <m/>
    <m/>
    <m/>
    <m/>
    <s v="Budget Committee is requesting you supply a justification for your request.  Without a valid justification the budget committee will not be able to fund your request.  Please also include program review and strategic plan goals."/>
    <m/>
    <m/>
    <s v="General office supplies including,paper, pencils. Toner cartridges,etc"/>
    <m/>
    <m/>
    <m/>
    <m/>
    <m/>
    <m/>
    <x v="9"/>
    <x v="2"/>
  </r>
  <r>
    <x v="7"/>
    <s v="Student Employees"/>
    <m/>
    <n v="2"/>
    <m/>
    <m/>
    <n v="9620"/>
    <n v="11796"/>
    <n v="4821"/>
    <n v="8825"/>
    <n v="8825"/>
    <n v="0"/>
    <n v="0"/>
    <m/>
    <m/>
    <m/>
    <m/>
    <m/>
    <m/>
    <m/>
    <s v="1, 4"/>
    <s v="1, 2, 4"/>
    <s v="Provides students work experience, increases services to students and faculty, and increases student's engagement with the campus.  They offer backup at the front counter, answering phone calls and assist students in the WebRoom: Two students at 1368 hours per year (19 hours per week, 36 weeks per year per student) multiplied by $10 per hour equals $13,680.  "/>
    <m/>
    <m/>
    <m/>
    <m/>
    <m/>
    <m/>
    <x v="9"/>
    <x v="0"/>
  </r>
  <r>
    <x v="21"/>
    <s v="Equipment Repair &amp; Maint"/>
    <m/>
    <n v="2"/>
    <m/>
    <m/>
    <n v="1424"/>
    <n v="2254"/>
    <n v="2535"/>
    <n v="1500"/>
    <n v="2000"/>
    <n v="500"/>
    <n v="0.33333333333333331"/>
    <m/>
    <m/>
    <m/>
    <m/>
    <m/>
    <m/>
    <m/>
    <s v="1, 4"/>
    <s v="2.2"/>
    <s v="Repair and maintain equipment used for creating transcripts and degrees.  With increased enrollment, there is an increase in the production of documents used for completion and transfer.  Also used for rosters to improve faculty services."/>
    <m/>
    <m/>
    <m/>
    <m/>
    <m/>
    <m/>
    <x v="9"/>
    <x v="0"/>
  </r>
  <r>
    <x v="8"/>
    <s v="Conference"/>
    <m/>
    <n v="2"/>
    <m/>
    <m/>
    <m/>
    <n v="808"/>
    <n v="1089"/>
    <n v="1000"/>
    <n v="1000"/>
    <n v="0"/>
    <n v="0"/>
    <m/>
    <m/>
    <m/>
    <m/>
    <m/>
    <m/>
    <m/>
    <s v="1, 4"/>
    <s v="1.4, 2.2"/>
    <s v="Conference attendance is necessary to ensure compliance with state, federal, and Title 5 requirements as pertains to Admissions/Records/Registration processes.  Yearly attendance to the CACCRAO (California Association of Community College of Registrars and Admissions Officers) and the RP Group Student Success Conference.  The information at these conferences offer valuable updates on federal and state mandates regarding admissions."/>
    <m/>
    <m/>
    <m/>
    <m/>
    <m/>
    <m/>
    <x v="9"/>
    <x v="0"/>
  </r>
  <r>
    <x v="5"/>
    <s v="Mileage"/>
    <m/>
    <n v="2"/>
    <m/>
    <m/>
    <n v="696"/>
    <n v="2860"/>
    <n v="2544"/>
    <n v="1500"/>
    <n v="2500"/>
    <n v="1000"/>
    <n v="0.66666666666666663"/>
    <m/>
    <m/>
    <m/>
    <m/>
    <m/>
    <m/>
    <m/>
    <s v="1, 2, 4"/>
    <s v="5.1, 5.2, 6.1, 6.2, 6.3"/>
    <s v="Based on previous years acutals, the increase in districtwide Admissions and Records meetings to improve student services, and regular meetings with Madera and Oakhurst, requesting an increase in the mileage budget. "/>
    <m/>
    <m/>
    <m/>
    <m/>
    <m/>
    <m/>
    <x v="9"/>
    <x v="0"/>
  </r>
  <r>
    <x v="17"/>
    <s v="Equip LT 5K"/>
    <m/>
    <n v="2"/>
    <m/>
    <s v="News desktop computer for A&amp;R"/>
    <m/>
    <m/>
    <m/>
    <m/>
    <n v="1000"/>
    <n v="1000"/>
    <e v="#DIV/0!"/>
    <m/>
    <m/>
    <m/>
    <m/>
    <m/>
    <m/>
    <m/>
    <m/>
    <s v="2.2"/>
    <s v="Current computer is a hand-me-down from MCCC and has crashed on occasion. One time purchase."/>
    <m/>
    <m/>
    <m/>
    <m/>
    <m/>
    <s v="ok"/>
    <x v="9"/>
    <x v="1"/>
  </r>
  <r>
    <x v="21"/>
    <s v="Equipment Repair &amp; Maint"/>
    <m/>
    <n v="1"/>
    <m/>
    <s v="scantron maintanence"/>
    <m/>
    <m/>
    <n v="448"/>
    <n v="448"/>
    <n v="448"/>
    <n v="0"/>
    <n v="0"/>
    <n v="448"/>
    <n v="448"/>
    <m/>
    <m/>
    <m/>
    <m/>
    <s v="This is really a one-time request."/>
    <m/>
    <m/>
    <s v="To maintain the scarton machine used to multiple survey's administered on campus"/>
    <m/>
    <m/>
    <m/>
    <m/>
    <m/>
    <m/>
    <x v="10"/>
    <x v="0"/>
  </r>
  <r>
    <x v="10"/>
    <s v="Dues and Memberships"/>
    <m/>
    <n v="1"/>
    <m/>
    <s v="Memberships"/>
    <m/>
    <m/>
    <n v="350"/>
    <n v="350"/>
    <n v="500"/>
    <n v="150"/>
    <n v="0.42857142857142855"/>
    <n v="500"/>
    <n v="500"/>
    <m/>
    <m/>
    <m/>
    <m/>
    <s v="This is really a one-time request."/>
    <m/>
    <m/>
    <s v="RP Group membership, Data and Decisions Academy membership (+$140)"/>
    <m/>
    <m/>
    <m/>
    <m/>
    <m/>
    <m/>
    <x v="10"/>
    <x v="0"/>
  </r>
  <r>
    <x v="8"/>
    <s v="Conference"/>
    <m/>
    <n v="1"/>
    <m/>
    <s v="Conferences"/>
    <m/>
    <m/>
    <m/>
    <m/>
    <n v="2200"/>
    <n v="2200"/>
    <e v="#DIV/0!"/>
    <n v="2200"/>
    <n v="2200"/>
    <m/>
    <m/>
    <m/>
    <m/>
    <s v="This is really a one-time request."/>
    <m/>
    <m/>
    <s v="Strengthening Student Success Conference, RP Research and Planning Conference (+$1000)"/>
    <m/>
    <m/>
    <m/>
    <m/>
    <m/>
    <m/>
    <x v="10"/>
    <x v="0"/>
  </r>
  <r>
    <x v="15"/>
    <s v="Computer SW Maint &amp; Lic "/>
    <m/>
    <n v="1"/>
    <m/>
    <s v="Software renewals "/>
    <n v="2118"/>
    <n v="2107"/>
    <n v="2670"/>
    <n v="3272"/>
    <n v="4167"/>
    <n v="895"/>
    <n v="0.27353300733496333"/>
    <n v="4167"/>
    <n v="4167"/>
    <m/>
    <m/>
    <m/>
    <m/>
    <s v="This is really a one-time request."/>
    <m/>
    <m/>
    <s v="SPSS licence, National Student Clearinghouse, Survey monkey, Public Insight, MPLUS (+$895)"/>
    <m/>
    <m/>
    <m/>
    <m/>
    <m/>
    <m/>
    <x v="10"/>
    <x v="0"/>
  </r>
  <r>
    <x v="6"/>
    <s v="Miscellaneous"/>
    <m/>
    <n v="1"/>
    <m/>
    <s v="National Survey"/>
    <m/>
    <n v="6750"/>
    <m/>
    <n v="9163"/>
    <n v="9663"/>
    <n v="500"/>
    <n v="5.4567281458037763E-2"/>
    <n v="9663"/>
    <n v="9663"/>
    <m/>
    <m/>
    <m/>
    <m/>
    <s v="This is really a one-time request."/>
    <m/>
    <m/>
    <s v="CCSSE/SENSE (student survey), Misc office supplies (+$500)"/>
    <m/>
    <m/>
    <m/>
    <m/>
    <m/>
    <m/>
    <x v="10"/>
    <x v="0"/>
  </r>
  <r>
    <x v="24"/>
    <s v="Bad Debt"/>
    <m/>
    <n v="0"/>
    <m/>
    <s v="RT24 "/>
    <n v="156175"/>
    <n v="109433"/>
    <n v="74547"/>
    <n v="0"/>
    <n v="66000"/>
    <n v="66000"/>
    <e v="#DIV/0!"/>
    <n v="66000"/>
    <n v="56000"/>
    <m/>
    <m/>
    <m/>
    <m/>
    <s v="ok"/>
    <m/>
    <m/>
    <s v="To write off financial aid given to students who become ineligible"/>
    <m/>
    <m/>
    <m/>
    <m/>
    <m/>
    <m/>
    <x v="11"/>
    <x v="0"/>
  </r>
  <r>
    <x v="14"/>
    <s v="Other Supplies"/>
    <m/>
    <n v="1"/>
    <m/>
    <m/>
    <n v="329"/>
    <n v="134"/>
    <m/>
    <n v="250"/>
    <n v="250"/>
    <n v="0"/>
    <n v="0"/>
    <n v="0"/>
    <m/>
    <m/>
    <m/>
    <m/>
    <m/>
    <s v="Budget Committee is requesting you supply a justification for your request.  Without a valid justification the budget committee will not be able to fund your request.  Please also include program review and strategic plan goals."/>
    <m/>
    <s v="1,2"/>
    <m/>
    <m/>
    <m/>
    <m/>
    <m/>
    <m/>
    <s v="After furthter review this line item not needed"/>
    <x v="12"/>
    <x v="0"/>
  </r>
  <r>
    <x v="0"/>
    <s v="Printing &amp; Binding"/>
    <m/>
    <n v="1"/>
    <m/>
    <s v="Publish Materials/campus"/>
    <n v="51"/>
    <m/>
    <n v="26"/>
    <n v="800"/>
    <n v="800"/>
    <n v="0"/>
    <n v="0"/>
    <n v="100"/>
    <n v="100"/>
    <m/>
    <m/>
    <m/>
    <m/>
    <s v="This request needs a better justification for the expense.  Please include a better more complete justification for future requests. This is based on history.  If more need come back to committee"/>
    <n v="1.4"/>
    <n v="6.4"/>
    <s v="Support campus promotion"/>
    <m/>
    <m/>
    <m/>
    <m/>
    <m/>
    <m/>
    <x v="12"/>
    <x v="2"/>
  </r>
  <r>
    <x v="14"/>
    <s v="Other Supplies"/>
    <m/>
    <n v="1"/>
    <m/>
    <s v="Office Supplies"/>
    <m/>
    <n v="416"/>
    <n v="232"/>
    <n v="300"/>
    <n v="300"/>
    <n v="0"/>
    <n v="0"/>
    <n v="300"/>
    <n v="300"/>
    <m/>
    <m/>
    <m/>
    <m/>
    <s v="ok"/>
    <m/>
    <s v="2.3, 5.2"/>
    <s v="Supplies and materials needed to support the Office fo Instruction"/>
    <m/>
    <m/>
    <m/>
    <m/>
    <m/>
    <m/>
    <x v="12"/>
    <x v="2"/>
  </r>
  <r>
    <x v="10"/>
    <s v="Dues and Memberships"/>
    <m/>
    <n v="1"/>
    <m/>
    <m/>
    <n v="350"/>
    <n v="650"/>
    <n v="300"/>
    <m/>
    <n v="350"/>
    <n v="350"/>
    <e v="#DIV/0!"/>
    <n v="350"/>
    <n v="350"/>
    <m/>
    <m/>
    <m/>
    <m/>
    <s v="ok"/>
    <s v="2,3 (augm)"/>
    <n v="3.3"/>
    <s v="Membership of CCCIO"/>
    <m/>
    <m/>
    <m/>
    <m/>
    <m/>
    <m/>
    <x v="12"/>
    <x v="0"/>
  </r>
  <r>
    <x v="1"/>
    <s v="Office Supplies"/>
    <m/>
    <n v="1"/>
    <m/>
    <m/>
    <n v="376"/>
    <n v="281"/>
    <n v="1004"/>
    <n v="500"/>
    <n v="500"/>
    <n v="0"/>
    <n v="0"/>
    <n v="500"/>
    <n v="500"/>
    <m/>
    <m/>
    <m/>
    <m/>
    <s v="ok"/>
    <n v="5"/>
    <s v="1,2"/>
    <s v="Basic Office supplies "/>
    <m/>
    <m/>
    <m/>
    <m/>
    <m/>
    <m/>
    <x v="12"/>
    <x v="0"/>
  </r>
  <r>
    <x v="25"/>
    <s v="Instr Supplies"/>
    <m/>
    <n v="1"/>
    <m/>
    <m/>
    <n v="270"/>
    <n v="564"/>
    <m/>
    <n v="600"/>
    <n v="600"/>
    <n v="0"/>
    <n v="0"/>
    <n v="600"/>
    <n v="600"/>
    <m/>
    <m/>
    <m/>
    <m/>
    <s v="ok"/>
    <n v="5"/>
    <s v="1,2"/>
    <s v="Basic Instructional Supplies such as markers, white board cleaners"/>
    <m/>
    <m/>
    <m/>
    <m/>
    <m/>
    <m/>
    <x v="12"/>
    <x v="0"/>
  </r>
  <r>
    <x v="5"/>
    <s v="Mileage"/>
    <m/>
    <n v="1"/>
    <m/>
    <m/>
    <n v="1328"/>
    <n v="1419"/>
    <n v="1590"/>
    <n v="1500"/>
    <n v="2000"/>
    <n v="500"/>
    <n v="0.33333333333333331"/>
    <n v="1500"/>
    <n v="1500"/>
    <m/>
    <m/>
    <m/>
    <m/>
    <s v="Budget Committee is requesting you supply a justification for your request.  Without a valid justification the budget committee will not be able to fund your request.  Please also include program review and strategic plan goals."/>
    <m/>
    <m/>
    <s v="Mileage for traveling to district functions such as meetings at MCCC. BOT meetings, visits to companies, dual enrollment taskforce meetings, workshops at Herndon (example: 480 miles were traveled in February 2016).  "/>
    <m/>
    <m/>
    <m/>
    <m/>
    <m/>
    <m/>
    <x v="12"/>
    <x v="0"/>
  </r>
  <r>
    <x v="1"/>
    <s v="Office Supplies"/>
    <m/>
    <n v="1"/>
    <m/>
    <s v="Office Supplies"/>
    <n v="1792"/>
    <n v="1143"/>
    <n v="1383"/>
    <n v="2000"/>
    <n v="2000"/>
    <n v="0"/>
    <n v="0"/>
    <n v="2000"/>
    <n v="2000"/>
    <m/>
    <m/>
    <m/>
    <m/>
    <s v="ok"/>
    <n v="4.0999999999999996"/>
    <s v="2.3, 5.2"/>
    <s v="Supplies and materials need to support the Office of Instruction"/>
    <m/>
    <m/>
    <m/>
    <m/>
    <m/>
    <m/>
    <x v="12"/>
    <x v="2"/>
  </r>
  <r>
    <x v="6"/>
    <s v="Miscellaneous"/>
    <m/>
    <n v="1"/>
    <m/>
    <s v="Contengency"/>
    <n v="90"/>
    <m/>
    <m/>
    <n v="3000"/>
    <n v="3000"/>
    <n v="0"/>
    <n v="0"/>
    <n v="3000"/>
    <n v="3000"/>
    <m/>
    <m/>
    <m/>
    <m/>
    <s v="This is really a one-time request."/>
    <m/>
    <m/>
    <s v="Instructional Support-Dean"/>
    <m/>
    <m/>
    <m/>
    <m/>
    <m/>
    <m/>
    <x v="12"/>
    <x v="2"/>
  </r>
  <r>
    <x v="25"/>
    <s v="Instr Supplies"/>
    <m/>
    <n v="1"/>
    <m/>
    <s v="Program instructional supplies"/>
    <n v="464"/>
    <m/>
    <n v="5909"/>
    <n v="4000"/>
    <n v="4000"/>
    <n v="0"/>
    <n v="0"/>
    <n v="4000"/>
    <n v="4000"/>
    <m/>
    <m/>
    <m/>
    <m/>
    <s v="This request needs a better justification for the expense.  Please include a better more complete justification for future requests."/>
    <n v="4.0999999999999996"/>
    <s v="2.3, 5.2"/>
    <s v="Have increased number of classes will need more supplies to be able to support.  Supplies are not budgeted in other separate instructional areas.  "/>
    <m/>
    <m/>
    <m/>
    <m/>
    <n v="400"/>
    <s v="According to justification amount should be increased"/>
    <x v="12"/>
    <x v="2"/>
  </r>
  <r>
    <x v="5"/>
    <s v="Mileage"/>
    <m/>
    <n v="1"/>
    <m/>
    <s v="Conferences &amp; office campus meetings"/>
    <n v="3134"/>
    <n v="4953"/>
    <n v="4233"/>
    <n v="4000"/>
    <n v="4000"/>
    <n v="0"/>
    <n v="0"/>
    <n v="4000"/>
    <n v="4000"/>
    <m/>
    <m/>
    <m/>
    <m/>
    <s v="This request needs a better justification for the expense.  Please include a better more complete justification for future requests.  Need Program Review goals in order to fund."/>
    <m/>
    <n v="4.2"/>
    <s v="Outreach, Conference meetings"/>
    <m/>
    <m/>
    <m/>
    <m/>
    <m/>
    <m/>
    <x v="12"/>
    <x v="2"/>
  </r>
  <r>
    <x v="8"/>
    <s v="Conference"/>
    <m/>
    <n v="1"/>
    <m/>
    <m/>
    <n v="3272"/>
    <n v="3818"/>
    <n v="4358"/>
    <n v="4500"/>
    <n v="6000"/>
    <n v="1500"/>
    <n v="0.33333333333333331"/>
    <n v="4500"/>
    <n v="4500"/>
    <m/>
    <m/>
    <m/>
    <m/>
    <s v="There is no justification for the increase.  Please include justification for any increases in future requests."/>
    <s v="2,3 (augm)"/>
    <n v="3.3"/>
    <s v="Conference and workshop visits regarding accreditation, institutional effectiveness and dual enrollment."/>
    <m/>
    <m/>
    <m/>
    <m/>
    <m/>
    <n v="0"/>
    <x v="12"/>
    <x v="0"/>
  </r>
  <r>
    <x v="8"/>
    <s v="Conference"/>
    <m/>
    <n v="1"/>
    <s v="A"/>
    <s v="Conferences i.e CCCAOE, CTE related, RN and LVN Directors Conference Meetings"/>
    <n v="45"/>
    <m/>
    <n v="2384"/>
    <n v="2000"/>
    <n v="2500"/>
    <n v="500"/>
    <n v="0.25"/>
    <n v="5000"/>
    <m/>
    <m/>
    <m/>
    <m/>
    <n v="5000"/>
    <m/>
    <m/>
    <n v="4.2"/>
    <s v="Keeping updated on latest CTE development"/>
    <m/>
    <m/>
    <m/>
    <m/>
    <m/>
    <m/>
    <x v="12"/>
    <x v="2"/>
  </r>
  <r>
    <x v="6"/>
    <s v="Miscellaneous"/>
    <m/>
    <n v="1"/>
    <m/>
    <m/>
    <m/>
    <m/>
    <n v="14"/>
    <n v="10000"/>
    <n v="10000"/>
    <n v="0"/>
    <n v="0"/>
    <n v="10000"/>
    <n v="10000"/>
    <m/>
    <m/>
    <m/>
    <m/>
    <s v="ok"/>
    <s v="5; 2,3 (augmented)"/>
    <s v="1.4, 2.1, 2.4, 3.2"/>
    <s v="Contingency fund. Hospitality. If MAA funds are used elsewhere basic hospitality, such as items provided by the cafeteria for meetings with adjunct faculty and new full time faculty can be reimbursed. Support faculty training of CAI, Canvas, DECT captioning and other ADA 508 requirements. Adjunct faculty stipends for opening day orientation and other pt-ft faculty meetings are paid from this budget as well."/>
    <m/>
    <m/>
    <m/>
    <m/>
    <m/>
    <s v="O. of I. added augmented PR goals to the 14-15 annual PR report"/>
    <x v="12"/>
    <x v="0"/>
  </r>
  <r>
    <x v="21"/>
    <s v="Equipment Repair &amp; Maint"/>
    <m/>
    <n v="1"/>
    <m/>
    <m/>
    <n v="12776"/>
    <n v="9169"/>
    <n v="13656"/>
    <n v="12000"/>
    <n v="12000"/>
    <n v="0"/>
    <n v="0"/>
    <n v="12000"/>
    <n v="12000"/>
    <m/>
    <m/>
    <m/>
    <m/>
    <s v="This request needs a better justification for the expense.  Please include a better more complete justification for future requests."/>
    <n v="5"/>
    <s v="1.2, 1.4, 5.6"/>
    <s v="Assisting departments when major pieces of equipment essential for student learning are breaking down unexpectedly. "/>
    <m/>
    <m/>
    <m/>
    <m/>
    <m/>
    <m/>
    <x v="12"/>
    <x v="0"/>
  </r>
  <r>
    <x v="15"/>
    <s v="Computer SW Maint &amp; Lic "/>
    <m/>
    <n v="1"/>
    <m/>
    <s v="Licensing"/>
    <m/>
    <n v="37985"/>
    <n v="11333"/>
    <n v="15000"/>
    <n v="15000"/>
    <n v="0"/>
    <n v="0"/>
    <n v="0"/>
    <m/>
    <m/>
    <m/>
    <m/>
    <m/>
    <s v="This was requested under computer services and in programs"/>
    <m/>
    <m/>
    <s v="Gary Sakaguchi manages this budget line item."/>
    <m/>
    <m/>
    <m/>
    <m/>
    <m/>
    <m/>
    <x v="13"/>
    <x v="2"/>
  </r>
  <r>
    <x v="26"/>
    <s v="Royalities"/>
    <m/>
    <n v="1"/>
    <m/>
    <s v="Music, Campus Events"/>
    <n v="123"/>
    <m/>
    <m/>
    <n v="125"/>
    <n v="125"/>
    <n v="0"/>
    <n v="0"/>
    <n v="125"/>
    <n v="125"/>
    <m/>
    <m/>
    <m/>
    <m/>
    <s v="ok"/>
    <n v="1.4"/>
    <s v="2.3,5.2"/>
    <s v="General music, campus events"/>
    <m/>
    <m/>
    <m/>
    <m/>
    <m/>
    <m/>
    <x v="13"/>
    <x v="2"/>
  </r>
  <r>
    <x v="21"/>
    <s v="Equipment Repair &amp; Maint"/>
    <m/>
    <n v="1"/>
    <m/>
    <m/>
    <m/>
    <n v="3295"/>
    <m/>
    <n v="4000"/>
    <n v="4000"/>
    <n v="0"/>
    <n v="0"/>
    <n v="1000"/>
    <n v="1000"/>
    <m/>
    <m/>
    <m/>
    <m/>
    <s v="no history to support this"/>
    <s v="2,3(augm)"/>
    <s v="1,2"/>
    <s v="Unexpected repair items of lab equipment, workshop equipment"/>
    <m/>
    <m/>
    <m/>
    <m/>
    <m/>
    <m/>
    <x v="13"/>
    <x v="0"/>
  </r>
  <r>
    <x v="25"/>
    <s v="Instr Supplies"/>
    <m/>
    <n v="1"/>
    <m/>
    <m/>
    <m/>
    <n v="15879"/>
    <n v="1303"/>
    <n v="8000"/>
    <n v="8000"/>
    <n v="0"/>
    <n v="0"/>
    <n v="2000"/>
    <n v="2000"/>
    <m/>
    <m/>
    <m/>
    <m/>
    <s v="look at history for upcoming years"/>
    <n v="3"/>
    <s v="2.3,4"/>
    <s v="Basic Instructional needs for all departments: printers, cartridges, paper etc."/>
    <m/>
    <m/>
    <m/>
    <m/>
    <m/>
    <m/>
    <x v="13"/>
    <x v="0"/>
  </r>
  <r>
    <x v="15"/>
    <s v="Computer SW Maint &amp; Lic "/>
    <m/>
    <n v="1"/>
    <m/>
    <m/>
    <n v="73337"/>
    <n v="69231"/>
    <n v="78152"/>
    <n v="100000"/>
    <n v="100000"/>
    <n v="0"/>
    <n v="0"/>
    <n v="68000"/>
    <m/>
    <n v="50000"/>
    <n v="5000"/>
    <m/>
    <m/>
    <s v="based on history and the fact programs are requsting their own software lt5"/>
    <s v="1,2,"/>
    <s v="1,2"/>
    <s v="Licenses - HYLAND SOFTWARE, EBIX, AND INTUIT - SOFTWARE NOT PAID BY DISTRICT OFFICE"/>
    <m/>
    <m/>
    <m/>
    <m/>
    <m/>
    <m/>
    <x v="13"/>
    <x v="0"/>
  </r>
  <r>
    <x v="26"/>
    <s v="Royalities"/>
    <m/>
    <n v="1"/>
    <m/>
    <m/>
    <n v="3133"/>
    <n v="3095"/>
    <n v="3234"/>
    <n v="3600"/>
    <n v="3600"/>
    <n v="0"/>
    <n v="0"/>
    <n v="3600"/>
    <n v="3600"/>
    <m/>
    <m/>
    <m/>
    <m/>
    <s v="ok"/>
    <m/>
    <m/>
    <s v="Subscriptions, royalties for magazines"/>
    <m/>
    <m/>
    <m/>
    <m/>
    <m/>
    <m/>
    <x v="13"/>
    <x v="0"/>
  </r>
  <r>
    <x v="25"/>
    <s v="Instr Supplies"/>
    <m/>
    <n v="1"/>
    <m/>
    <s v="Program instructional supplies"/>
    <n v="2148"/>
    <n v="7395"/>
    <n v="7190"/>
    <n v="7500"/>
    <n v="7500"/>
    <n v="0"/>
    <n v="0"/>
    <n v="7500"/>
    <n v="7500"/>
    <m/>
    <m/>
    <m/>
    <m/>
    <s v="Please include a better justification for your request.  Justification was weak"/>
    <n v="2.4"/>
    <s v="2.3,5.2"/>
    <s v="Support- Supplies and materials"/>
    <m/>
    <m/>
    <m/>
    <m/>
    <n v="500"/>
    <s v="Increased renrollment requires more supplies"/>
    <x v="13"/>
    <x v="2"/>
  </r>
  <r>
    <x v="21"/>
    <s v="Equipment Repair &amp; Maint"/>
    <m/>
    <n v="1"/>
    <m/>
    <m/>
    <n v="18961"/>
    <n v="12760"/>
    <n v="15768"/>
    <n v="17000"/>
    <n v="19000"/>
    <n v="2000"/>
    <n v="0.11764705882352941"/>
    <n v="19000"/>
    <n v="19000"/>
    <m/>
    <m/>
    <m/>
    <m/>
    <s v="Please include a better justification for your request.  Justification was weak"/>
    <n v="2.4"/>
    <s v="2.3,5.2"/>
    <s v="Ray Morgan"/>
    <m/>
    <m/>
    <m/>
    <m/>
    <m/>
    <m/>
    <x v="13"/>
    <x v="2"/>
  </r>
  <r>
    <x v="27"/>
    <s v="Charter Service"/>
    <m/>
    <n v="1"/>
    <m/>
    <m/>
    <n v="21584"/>
    <n v="23205"/>
    <n v="23315"/>
    <n v="28000"/>
    <n v="28000"/>
    <n v="0"/>
    <n v="0"/>
    <n v="28000"/>
    <n v="28000"/>
    <m/>
    <m/>
    <m/>
    <m/>
    <s v="if more is needed bring back- not 95928 95320"/>
    <m/>
    <s v="1,2,5"/>
    <s v="Fieldtrips (Forestry, Biology) are being charged back to the VPI budget"/>
    <m/>
    <m/>
    <m/>
    <m/>
    <m/>
    <s v="The VPI supports many instructional developments that are not mentioned in Program Review of the Office of Instruction, hence no PR goal is indicated."/>
    <x v="13"/>
    <x v="0"/>
  </r>
  <r>
    <x v="28"/>
    <s v="Dual Enrollment"/>
    <m/>
    <n v="0"/>
    <m/>
    <m/>
    <m/>
    <m/>
    <n v="139665"/>
    <m/>
    <n v="160000"/>
    <n v="160000"/>
    <e v="#DIV/0!"/>
    <n v="160000"/>
    <n v="160000"/>
    <m/>
    <m/>
    <m/>
    <m/>
    <s v="This covers RC/MC/OC"/>
    <m/>
    <n v="5"/>
    <s v="Cost to offer dual enrollment classes at the high schools by VROP and qualified high school faculty. This is off-set by FTES generation ($4600 per FTES)"/>
    <m/>
    <m/>
    <m/>
    <m/>
    <m/>
    <m/>
    <x v="13"/>
    <x v="0"/>
  </r>
  <r>
    <x v="5"/>
    <s v="Mileage"/>
    <m/>
    <n v="1"/>
    <m/>
    <s v="Adjunct Mileage Stipend"/>
    <m/>
    <m/>
    <m/>
    <m/>
    <n v="15000"/>
    <n v="15000"/>
    <e v="#DIV/0!"/>
    <m/>
    <m/>
    <m/>
    <m/>
    <m/>
    <m/>
    <s v="potential LT0 for adjuct stipends.  "/>
    <n v="1"/>
    <s v="2.3,3.3,5.2"/>
    <s v="The purpose of this adjunct miliage stipend is to incent quality adjunct to our rural locations.  The purpose is to provide funds to facilitate persistence of our students and enhance enrollments through community engagement and outreach events.  This will allow for the college and the centers to actively recruit faculty to ensure student access and success.  Was funded out of LT0 15-16 yr."/>
    <m/>
    <m/>
    <m/>
    <m/>
    <m/>
    <m/>
    <x v="13"/>
    <x v="2"/>
  </r>
  <r>
    <x v="5"/>
    <s v="Mileage"/>
    <m/>
    <n v="1"/>
    <m/>
    <m/>
    <m/>
    <m/>
    <m/>
    <n v="18500"/>
    <n v="19000"/>
    <n v="500"/>
    <n v="2.7027027027027029E-2"/>
    <m/>
    <m/>
    <m/>
    <m/>
    <m/>
    <m/>
    <s v="potential LT0 for adjuct stipends.  Needs better descriptions"/>
    <m/>
    <n v="5"/>
    <s v="Mileage for workshop, conference visits, faculty visiting high schools"/>
    <m/>
    <m/>
    <m/>
    <m/>
    <m/>
    <m/>
    <x v="13"/>
    <x v="0"/>
  </r>
  <r>
    <x v="7"/>
    <s v="Student Employees (RC Honors Program Ambassadors)"/>
    <m/>
    <n v="1"/>
    <m/>
    <s v="A main goal from the Honors Program Review is to recruit more students for the program.  Of the 25 freshmen admitted in Spring 2015, we lost 7 over the summer, and three from the sophomore class.  I would like to make up these numbers for spring 2016, and to have an even stronger applicant pool in the future, particularly from feeder high schools where we have not have many applicants in the past.  To that end, I need help reaching out to the local feeder high schools to advertise."/>
    <m/>
    <m/>
    <m/>
    <m/>
    <n v="5000"/>
    <n v="5000"/>
    <e v="#DIV/0!"/>
    <n v="0"/>
    <m/>
    <m/>
    <m/>
    <m/>
    <m/>
    <s v="Budget Committee is requesting additional justification.  How many students/hours/days a week/rate of pay ect"/>
    <n v="2"/>
    <n v="1.3"/>
    <s v="Historically, support staff time was given to the Honors Program to help with mass mailings; as this time is no longer given and recruitment efforts in order to diversity student population are expected, we need to have on student workers to fulfill these essential services. Students would be charged with working with the Director of Outreach to get names and addresses of potential successful high school students, as well as collating packets to mail the information out. Students would also be charged with going out to the feeder high schools to staff booths at their college fairs, answer questions from students at application workshops, and present information about the Program to counselors, teachers, and students."/>
    <m/>
    <m/>
    <m/>
    <s v="Yes. GTD"/>
    <m/>
    <m/>
    <x v="14"/>
    <x v="0"/>
  </r>
  <r>
    <x v="10"/>
    <s v="Dues/Memberships"/>
    <m/>
    <n v="1"/>
    <m/>
    <s v="CCL Membership "/>
    <m/>
    <m/>
    <m/>
    <m/>
    <n v="120"/>
    <n v="120"/>
    <e v="#DIV/0!"/>
    <n v="120"/>
    <n v="120"/>
    <m/>
    <m/>
    <m/>
    <m/>
    <m/>
    <n v="1"/>
    <s v="1.4,  2.4"/>
    <s v="Membership to the Honors Transfer Council of California so that RC Honors students have opportunities to attend yearly conference, apply for HTCC scholarships, and have access to transfer agreements with HTCC designated private universities. "/>
    <m/>
    <m/>
    <m/>
    <s v="Yes. GTD"/>
    <m/>
    <m/>
    <x v="14"/>
    <x v="0"/>
  </r>
  <r>
    <x v="8"/>
    <s v="Conference"/>
    <m/>
    <n v="1"/>
    <m/>
    <s v="Conference fees and travel expenses "/>
    <m/>
    <m/>
    <m/>
    <m/>
    <n v="3000"/>
    <n v="3000"/>
    <e v="#DIV/0!"/>
    <n v="2000"/>
    <n v="2000"/>
    <m/>
    <m/>
    <m/>
    <m/>
    <s v="if more funds are needed look at staff development.  Need better justification as how much the conferecne costs"/>
    <s v="5, 10"/>
    <n v="3.3"/>
    <s v="Especially since the Honors Program Coordinator is new to her position, it is important for her to attend conferences for the latest information. The Honors Transfer Council of California Conference is offered in California at University of California, Irvine each year. Students as well have the opportunity to attend and present their research competitively. "/>
    <m/>
    <m/>
    <n v="1500"/>
    <s v="3000 seems high to me.  I would cut this in half. GTD"/>
    <n v="2000"/>
    <s v="PD is essential should be supported. JD"/>
    <x v="14"/>
    <x v="0"/>
  </r>
  <r>
    <x v="5"/>
    <s v="Mileage"/>
    <m/>
    <n v="1"/>
    <m/>
    <s v="Transportation and admittance fees for field trips every semester"/>
    <n v="2027.84"/>
    <n v="1925.71"/>
    <n v="1057.26"/>
    <m/>
    <n v="2500"/>
    <n v="2500"/>
    <e v="#DIV/0!"/>
    <n v="2000"/>
    <n v="2000"/>
    <m/>
    <m/>
    <m/>
    <m/>
    <m/>
    <n v="6"/>
    <n v="1.4"/>
    <s v="Part of the &quot;perks&quot; promised to Honors students is a field trip every semester to an important museum, historical site, or university that the students have been studying about within a 300 mile range."/>
    <m/>
    <m/>
    <n v="1250"/>
    <s v="This seems high to me as well. I would cut this in half. GTD"/>
    <n v="2000"/>
    <s v="I suggest 2000, due to increased admission.JD"/>
    <x v="14"/>
    <x v="0"/>
  </r>
  <r>
    <x v="14"/>
    <s v="Other Supplies"/>
    <m/>
    <n v="2"/>
    <m/>
    <s v="Medals for graduation ($500); Materials for Applied Science Forum course (Honors 3A) to be piloted Fall 2016 ($1,000)"/>
    <m/>
    <m/>
    <m/>
    <m/>
    <n v="1500"/>
    <n v="1500"/>
    <e v="#DIV/0!"/>
    <m/>
    <m/>
    <m/>
    <m/>
    <m/>
    <m/>
    <m/>
    <n v="6"/>
    <n v="1.4"/>
    <s v="Graduating seniors receive a special medallion at graduation for their successful completion of the Honors Program. Several STEM instructors have expressed support for offering Honors 3A (Applied Sciences) Forum class Fall 2016 as an alternative, research-based course to allow for STEM students to delve deeper into the curriculum of a STEM companion course of their choosing.  Several students may opt to do hands-on research projects for the course and will need materials to do so.  Materials could include arduino curcuit boards and other electronic supplies as well as building and mechanical supplies for their models.  "/>
    <m/>
    <m/>
    <m/>
    <s v="Yes. GTD"/>
    <m/>
    <s v="Full Support. JD"/>
    <x v="14"/>
    <x v="0"/>
  </r>
  <r>
    <x v="15"/>
    <s v="Computer SW Maint &amp; Lic "/>
    <m/>
    <n v="0"/>
    <m/>
    <s v="Integrated Library System "/>
    <m/>
    <n v="12896"/>
    <m/>
    <n v="13000"/>
    <n v="13000"/>
    <n v="0"/>
    <n v="0"/>
    <n v="13000"/>
    <n v="0"/>
    <n v="13000"/>
    <m/>
    <m/>
    <m/>
    <s v="ok"/>
    <n v="7"/>
    <s v="2.3,5.4"/>
    <s v="Standard IIB Accreditation Requirement that the library provide students access to resources regardless of location. It also requires us to have a way for students to access resources. Covers our Integrated Library System which allows students/staff to locate library materials and staff to check in and out materials. "/>
    <m/>
    <m/>
    <m/>
    <s v="Yes. GTD"/>
    <m/>
    <m/>
    <x v="15"/>
    <x v="0"/>
  </r>
  <r>
    <x v="22"/>
    <s v="Equip GT 5K"/>
    <s v="X"/>
    <n v="1"/>
    <m/>
    <s v="Elecronic Door for Library "/>
    <m/>
    <m/>
    <m/>
    <m/>
    <n v="15000"/>
    <n v="15000"/>
    <e v="#DIV/0!"/>
    <n v="0"/>
    <m/>
    <m/>
    <m/>
    <m/>
    <m/>
    <s v="Donna is going to follow up on the door to make sure that the door settings are correct as the door should not be that difficult to open.  FMR has been done and this is being looked into"/>
    <n v="4"/>
    <s v="2.3, 5.2, 5.6"/>
    <s v="Cost for a electronic door for the library. The current door is ADA compliant but is heavy and hard for our students, especially in wheelchairs, to open. This purchase would increase access to the library for students. Cost is approximate. Waiting for facilities  modification to work through system and get quote for how much it would cost. This issue was identified in the 2014 Library Program review "/>
    <m/>
    <m/>
    <m/>
    <m/>
    <m/>
    <m/>
    <x v="15"/>
    <x v="2"/>
  </r>
  <r>
    <x v="10"/>
    <s v="Dues/Memberships"/>
    <m/>
    <n v="0"/>
    <m/>
    <s v="CCL Dues/Membership"/>
    <m/>
    <n v="150"/>
    <n v="150"/>
    <n v="150"/>
    <n v="150"/>
    <n v="0"/>
    <n v="0"/>
    <n v="150"/>
    <n v="150"/>
    <m/>
    <m/>
    <m/>
    <m/>
    <s v="ok"/>
    <n v="7"/>
    <n v="2.2999999999999998"/>
    <s v="Membership to the CCL Consortium that negotiates our Library Database Licenses. "/>
    <m/>
    <m/>
    <m/>
    <s v="Yes. GTD"/>
    <m/>
    <s v="Agree"/>
    <x v="15"/>
    <x v="0"/>
  </r>
  <r>
    <x v="0"/>
    <s v="Printing &amp; Binding"/>
    <m/>
    <n v="1"/>
    <m/>
    <s v="Printing/Binding"/>
    <m/>
    <m/>
    <m/>
    <n v="150"/>
    <n v="150"/>
    <n v="0"/>
    <n v="0"/>
    <n v="150"/>
    <n v="150"/>
    <m/>
    <m/>
    <m/>
    <m/>
    <m/>
    <n v="8"/>
    <n v="2.2999999999999998"/>
    <s v="Repair of out of print but still relevant library materials.  "/>
    <m/>
    <m/>
    <m/>
    <s v="Yes. GTD"/>
    <m/>
    <s v="Agree"/>
    <x v="15"/>
    <x v="0"/>
  </r>
  <r>
    <x v="5"/>
    <s v="Mileage"/>
    <m/>
    <n v="1"/>
    <m/>
    <s v="Mileage "/>
    <m/>
    <m/>
    <m/>
    <n v="200"/>
    <n v="200"/>
    <n v="0"/>
    <n v="0"/>
    <n v="200"/>
    <n v="200"/>
    <m/>
    <m/>
    <m/>
    <m/>
    <s v="ok"/>
    <n v="3"/>
    <n v="2.2999999999999998"/>
    <s v="Allows for librarians to visit other locations in the district to learn best practices "/>
    <m/>
    <m/>
    <m/>
    <m/>
    <n v="200"/>
    <s v="mc will have FT librarian for first time and will be expected to go to OC on regular basis.  "/>
    <x v="15"/>
    <x v="2"/>
  </r>
  <r>
    <x v="1"/>
    <s v="Office Supplies"/>
    <m/>
    <n v="1"/>
    <m/>
    <s v="Security Supplies "/>
    <m/>
    <m/>
    <m/>
    <m/>
    <n v="1000"/>
    <n v="1000"/>
    <e v="#DIV/0!"/>
    <n v="1000"/>
    <n v="1000"/>
    <m/>
    <m/>
    <m/>
    <m/>
    <s v="In justication note that these will last for multiple years"/>
    <n v="2"/>
    <n v="2.2999999999999998"/>
    <s v="RFID materials for library security of resources need annual supply "/>
    <m/>
    <m/>
    <m/>
    <m/>
    <m/>
    <m/>
    <x v="15"/>
    <x v="2"/>
  </r>
  <r>
    <x v="1"/>
    <s v="Office Supplies"/>
    <m/>
    <n v="1"/>
    <m/>
    <s v="Library Supplies"/>
    <n v="1459"/>
    <n v="562"/>
    <n v="1346"/>
    <n v="2500"/>
    <n v="1500"/>
    <n v="-1000"/>
    <n v="-0.4"/>
    <n v="1500"/>
    <n v="1500"/>
    <m/>
    <m/>
    <m/>
    <m/>
    <s v="ok"/>
    <n v="3"/>
    <n v="2.2999999999999998"/>
    <s v="Consumable Library supplies to maintain library and collection. Small cost increase from actuals due to need to support new Laptop Loan program but a reduction from last years request. "/>
    <m/>
    <m/>
    <m/>
    <m/>
    <m/>
    <m/>
    <x v="15"/>
    <x v="2"/>
  </r>
  <r>
    <x v="1"/>
    <s v="Office Supplies"/>
    <m/>
    <n v="1"/>
    <m/>
    <s v="Supplies "/>
    <n v="1497"/>
    <n v="1451"/>
    <n v="3653"/>
    <n v="1500"/>
    <n v="3000"/>
    <n v="1500"/>
    <n v="1"/>
    <n v="3000"/>
    <n v="3000"/>
    <m/>
    <m/>
    <m/>
    <m/>
    <m/>
    <n v="8"/>
    <n v="2.2999999999999998"/>
    <s v="Consumable library supplies to maintain the library and collection. The increase is due to the increase in supplies cost. We underestimated our need last year (see actuals) "/>
    <m/>
    <m/>
    <m/>
    <s v="An increase seems appropriate given the actuals. GTD"/>
    <m/>
    <m/>
    <x v="15"/>
    <x v="0"/>
  </r>
  <r>
    <x v="21"/>
    <s v="Equipment Repair &amp; Maint"/>
    <m/>
    <n v="0"/>
    <m/>
    <s v="Security System Maintenance "/>
    <m/>
    <m/>
    <m/>
    <n v="3000"/>
    <n v="3000"/>
    <n v="0"/>
    <n v="0"/>
    <n v="3000"/>
    <n v="3000"/>
    <m/>
    <m/>
    <m/>
    <m/>
    <s v="ok"/>
    <n v="4"/>
    <n v="2.4"/>
    <s v="Accreditation Standard IIB requires library security this would pay for the library book security system maintenance. "/>
    <m/>
    <m/>
    <m/>
    <m/>
    <m/>
    <m/>
    <x v="15"/>
    <x v="2"/>
  </r>
  <r>
    <x v="8"/>
    <s v="Conference"/>
    <m/>
    <n v="1"/>
    <m/>
    <s v="Conference "/>
    <m/>
    <m/>
    <n v="1548"/>
    <n v="3000"/>
    <n v="3500"/>
    <n v="500"/>
    <n v="0.16666666666666666"/>
    <n v="3500"/>
    <n v="3500"/>
    <m/>
    <m/>
    <m/>
    <m/>
    <m/>
    <n v="6"/>
    <s v="2.3,3.3,5.6"/>
    <s v="Due to the rapidly evolving nature of librarianship and information technologies it is important for RC librarians to attend conferences for the latest information. California Library Association and Internet Librarian Conferences are offered in California each year. Conference and meal costs have continued to increase. This will also give the opportunity to attend pre conference workshops. "/>
    <m/>
    <m/>
    <n v="3000"/>
    <s v="Given the actuals, the request shouldn't be more than the approved budget for 15/16. GTD"/>
    <m/>
    <s v="Agree"/>
    <x v="15"/>
    <x v="0"/>
  </r>
  <r>
    <x v="29"/>
    <s v="Library Books "/>
    <m/>
    <n v="1"/>
    <m/>
    <s v="Science Periodicals "/>
    <m/>
    <m/>
    <m/>
    <m/>
    <n v="5000"/>
    <n v="5000"/>
    <e v="#DIV/0!"/>
    <n v="5000"/>
    <m/>
    <m/>
    <n v="5000"/>
    <m/>
    <m/>
    <s v="lt5"/>
    <n v="7"/>
    <n v="2.2999999999999998"/>
    <s v="Science Periodical Funding needed to supplement the loss of STEM funding. We must purchase science journal in print due to industry embargos on electronic copies of journals. Most science journals are embargoed for 6 months to a year. In order for students to access the most current information it needs to be in print. "/>
    <m/>
    <m/>
    <m/>
    <s v="Why was the STEM funding lost? GTD"/>
    <m/>
    <s v="It was not budgeted in the last year of STEM (15-16). Funding is appropriate/ JD"/>
    <x v="15"/>
    <x v="0"/>
  </r>
  <r>
    <x v="7"/>
    <s v="Student Employees"/>
    <m/>
    <n v="1"/>
    <m/>
    <s v="Student Workers "/>
    <m/>
    <m/>
    <m/>
    <n v="2942"/>
    <n v="5000"/>
    <n v="2058"/>
    <n v="0.69952413324269203"/>
    <n v="5000"/>
    <n v="5000"/>
    <m/>
    <m/>
    <m/>
    <m/>
    <s v="ok"/>
    <n v="2"/>
    <n v="2.2999999999999998"/>
    <s v="Library is significantly understaffed we rely on student workers to fulfill essential services. Due to the meticulous nature of our work we need to have skilled student workers or library material will be lost. Our students also run out of federal work study money towards the end of the semester when we get a surge of students needing library assistance we also use these funds to keep our federal works study students working through the end of the semester.  The requested increase is due to the increase in the need for student workers with the beginning of the MC Library Laptop Loan Program started in 15-16. We expect a significant increase in circulation and student use of the library "/>
    <m/>
    <m/>
    <m/>
    <m/>
    <m/>
    <m/>
    <x v="15"/>
    <x v="2"/>
  </r>
  <r>
    <x v="7"/>
    <s v="Student Employees"/>
    <m/>
    <n v="1"/>
    <m/>
    <s v="Library Student Workers "/>
    <m/>
    <n v="3116"/>
    <n v="2333"/>
    <n v="4903"/>
    <n v="6000"/>
    <n v="1097"/>
    <n v="0.22374056699979605"/>
    <n v="6000"/>
    <n v="6000"/>
    <m/>
    <m/>
    <m/>
    <m/>
    <m/>
    <n v="2"/>
    <n v="2.2999999999999998"/>
    <s v="Library is significantly understaffed we rely on student workers to help with essential services. Due to the meticulous nature of our work we need to have skilled student workers or library material will be lost. Our students also run out of federal work study money towards the end of the semester when we get a surge of students needing library assistance we use these funds to keep our federal works study students working through the end of the semester.  The increase is due to the increase in the use of the laptop loan and iPad program. We had over 16,000 checkouts last year. We also had a mini grant last year to cover some of the cost of the student workers. This will also allow us to fund a summer student. "/>
    <m/>
    <m/>
    <m/>
    <s v="Yes. GTD"/>
    <m/>
    <s v="support.JD"/>
    <x v="15"/>
    <x v="0"/>
  </r>
  <r>
    <x v="21"/>
    <s v="Equipment Repair &amp; Maint"/>
    <m/>
    <n v="0"/>
    <m/>
    <s v="Maintenance for Security Gates "/>
    <n v="6522"/>
    <n v="6704"/>
    <n v="6892"/>
    <n v="7000"/>
    <n v="7000"/>
    <n v="0"/>
    <n v="0"/>
    <n v="7000"/>
    <n v="7000"/>
    <m/>
    <m/>
    <m/>
    <m/>
    <s v="ok"/>
    <n v="7"/>
    <n v="2.4"/>
    <s v="Accreditation standard IIB requires that the library provides adequate security for resources. "/>
    <m/>
    <m/>
    <m/>
    <s v="Yes. GTD"/>
    <s v="No adjustments"/>
    <s v="Is our system so antiquated that it needs yearly $7000?"/>
    <x v="15"/>
    <x v="0"/>
  </r>
  <r>
    <x v="29"/>
    <s v="Library Books"/>
    <m/>
    <n v="0"/>
    <m/>
    <m/>
    <n v="19524"/>
    <n v="35356"/>
    <n v="40734"/>
    <n v="45000"/>
    <n v="50000"/>
    <n v="5000"/>
    <n v="0.1111111111111111"/>
    <n v="50000"/>
    <m/>
    <m/>
    <n v="50000"/>
    <m/>
    <m/>
    <s v="ok"/>
    <s v="3,7"/>
    <s v="2.3, 5.2"/>
    <s v="Standard IIB Accreditation Requirement that maintain and update our library collection. This will allow us to maintain the currency of our collection. The increase is due to the continual increase in the cost of periodicals. "/>
    <m/>
    <m/>
    <m/>
    <m/>
    <m/>
    <m/>
    <x v="15"/>
    <x v="2"/>
  </r>
  <r>
    <x v="29"/>
    <s v="Library Books "/>
    <m/>
    <n v="0"/>
    <m/>
    <s v="Library Books, Materials, Periodicals and Databases "/>
    <n v="62084"/>
    <n v="107084"/>
    <n v="130724"/>
    <n v="158000"/>
    <n v="158000"/>
    <n v="0"/>
    <n v="0"/>
    <n v="158000"/>
    <m/>
    <m/>
    <n v="158000"/>
    <m/>
    <m/>
    <s v="ok"/>
    <s v="3,6,7,"/>
    <n v="2.2999999999999998"/>
    <s v="Standard IIB Accreditation Requirement that maintain and update our library collection. This will allow us to  maintain currency of collection.  and  that the library provide students access to resources regardless of location. The RC library purchases library databases for RC, MC, and OC, providing on and off campus students access to digital resources. "/>
    <m/>
    <m/>
    <m/>
    <s v="Yes. GTD"/>
    <m/>
    <s v="Agree with Dean comments. JD"/>
    <x v="15"/>
    <x v="0"/>
  </r>
  <r>
    <x v="25"/>
    <s v="Instr. Supplies"/>
    <s v="X"/>
    <n v="2"/>
    <m/>
    <s v="Upgrade Calculator Checkout "/>
    <m/>
    <m/>
    <m/>
    <n v="5500"/>
    <n v="5000"/>
    <n v="-500"/>
    <n v="-9.0909090909090912E-2"/>
    <m/>
    <m/>
    <m/>
    <m/>
    <m/>
    <m/>
    <m/>
    <n v="5"/>
    <n v="2.2999999999999998"/>
    <s v="We need to upgrade our calculators for checkout. The old model we have been checking out does not have a specific functionality needed for Math 11. We purchased some this year but we still have demand for more and we need replace the old models with the new models. We also lost 6 this year to age. "/>
    <m/>
    <m/>
    <m/>
    <s v="Yes. GTD"/>
    <m/>
    <s v="support"/>
    <x v="15"/>
    <x v="0"/>
  </r>
  <r>
    <x v="14"/>
    <s v="Other Supplies"/>
    <m/>
    <n v="2"/>
    <m/>
    <s v="Outreach supplies "/>
    <m/>
    <n v="2472"/>
    <m/>
    <m/>
    <n v="750"/>
    <n v="750"/>
    <e v="#DIV/0!"/>
    <m/>
    <m/>
    <m/>
    <m/>
    <m/>
    <m/>
    <m/>
    <n v="7"/>
    <n v="2.2999999999999998"/>
    <s v="Promotional supplies and materials for library outreach including events like Banned Book Week (October) and National Library Week (April) "/>
    <m/>
    <m/>
    <m/>
    <s v="Could this be part of the printing services budget for the whole college? GTD"/>
    <m/>
    <m/>
    <x v="15"/>
    <x v="0"/>
  </r>
  <r>
    <x v="17"/>
    <s v="Equip GT 5K"/>
    <s v="X"/>
    <n v="2"/>
    <m/>
    <s v="Additional Laptops/ Replacements LRC 104"/>
    <m/>
    <m/>
    <m/>
    <m/>
    <n v="15000"/>
    <n v="15000"/>
    <e v="#DIV/0!"/>
    <n v="15000"/>
    <m/>
    <m/>
    <m/>
    <n v="15000"/>
    <m/>
    <s v="Check with Gary to make sure he has this on his tech plan"/>
    <s v="3, 5"/>
    <s v="2.3, 5.6"/>
    <s v="Currently, we have 27 laptops in LRC for instruction and meetings. We would like to expand the number to 35 so that we can have enough laptops for an average size class. It is very important for information competency instruction to give student hands on experience working with the library resources. We would also use the funding to replace laptops that are not working. This room and laptops are used for Academic Senate and Curriculum. Both of these committees have been having difficulty with the current laptops. (REQUESTED ALSO IN ONE-TIME FUNDING) "/>
    <m/>
    <m/>
    <m/>
    <s v="If this isn't funded through the one-time request, this would be important to approve here. GTD"/>
    <m/>
    <s v="Agree with Dean comments. JD"/>
    <x v="15"/>
    <x v="0"/>
  </r>
  <r>
    <x v="17"/>
    <s v="Equip GT 5K"/>
    <s v="X"/>
    <n v="2"/>
    <m/>
    <s v="MacBook Pros for Laptop Checkout "/>
    <m/>
    <m/>
    <m/>
    <m/>
    <n v="10000"/>
    <n v="10000"/>
    <e v="#DIV/0!"/>
    <n v="10000"/>
    <m/>
    <m/>
    <m/>
    <n v="10000"/>
    <m/>
    <m/>
    <n v="5"/>
    <s v="1.3, 5.2"/>
    <s v="We have had a very successful laptop loan program (over 18,000 check outs last year)  and would like to expand it to include Mac  Books. Some of our students use Mac's at home exclusively. Art students also use it for projects. It is important for us to be able to serve these students and provide them the platform they need to complete their assignments. We often get asked by students if we have a Mac option. There is only one Mac Lab on campus and it is not an open lab.  This funding would purchase @5 MacBook Pro's for students to check out and use in the library. (REQUESTED ALSO IN ONE-TIME FUNDING) "/>
    <m/>
    <m/>
    <m/>
    <s v="If this isn't funded through the one-time request, this would be important to approve here. GTD"/>
    <m/>
    <s v="Agree with Dean comments. JD"/>
    <x v="15"/>
    <x v="0"/>
  </r>
  <r>
    <x v="17"/>
    <s v="Equip LT 5K"/>
    <s v="X"/>
    <n v="2"/>
    <m/>
    <s v="Go-Pro Cameras"/>
    <m/>
    <m/>
    <m/>
    <m/>
    <n v="1200"/>
    <n v="1200"/>
    <e v="#DIV/0!"/>
    <n v="0"/>
    <m/>
    <m/>
    <m/>
    <m/>
    <m/>
    <m/>
    <n v="5"/>
    <s v="1.3, 2.3"/>
    <s v="We have been very successful with our technology checkout at the library for calculators, iPads and Laptops. We would like to expand to other technology students can use to complete assignments. We would like to purchase Go-Pro cameras for students to checkout to use for student projects and to encourage collaborative learning. Many students use their  cell phones for making videos but these cameras provide better quality video for projects. These would also be available to students who do not have smartphones. (REQUESTED ALSO IN ONE-TIME FUNDING) "/>
    <m/>
    <m/>
    <m/>
    <s v="If this isn't funded through the one-time request, this would be important to approve here. GTD"/>
    <m/>
    <s v="Agree with Dean comments. JD"/>
    <x v="15"/>
    <x v="0"/>
  </r>
  <r>
    <x v="17"/>
    <s v="Equip LT 5K"/>
    <s v="X"/>
    <n v="2"/>
    <m/>
    <s v="Mobile Charging Stations and Scanner "/>
    <m/>
    <m/>
    <m/>
    <n v="41000"/>
    <n v="15000"/>
    <n v="-26000"/>
    <n v="-0.63414634146341464"/>
    <n v="12000"/>
    <m/>
    <m/>
    <m/>
    <n v="12000"/>
    <m/>
    <m/>
    <n v="7"/>
    <n v="2.2999999999999998"/>
    <s v="Last year Madera adapted the RC best practice of the laptop loan program. We would like to also replicate the Quick Boost Pro purchases for standing mobile device chargers so students can charge their mobile devises in the library as for many this is their only computer. We would also like to purchase a scanning system to allow students to scan information and send it to their email rather than make a paper copy. This request would include 2 charging stations and 1 scanner. "/>
    <m/>
    <m/>
    <m/>
    <m/>
    <m/>
    <m/>
    <x v="15"/>
    <x v="2"/>
  </r>
  <r>
    <x v="17"/>
    <s v="Equip LT 5K"/>
    <s v="X"/>
    <n v="2"/>
    <m/>
    <s v="Mini Pico projectors "/>
    <m/>
    <m/>
    <m/>
    <m/>
    <n v="1000"/>
    <n v="1000"/>
    <e v="#DIV/0!"/>
    <m/>
    <m/>
    <m/>
    <m/>
    <m/>
    <m/>
    <m/>
    <n v="5"/>
    <s v="1.3, 2.3"/>
    <s v="We have been very successful with our technology checkout at the library for calculators, iPads and Laptops. We would like to expand to other technology students can use to complete assignments. This would purchase small mobile projectors students/ faculty could checkout and use. This would promote collaborative learning. (REQUESTED ALSO IN ONE-TIME FUNDING) "/>
    <m/>
    <m/>
    <m/>
    <s v="If this isn't funded through the one-time request, this would be important to approve here. GTD"/>
    <m/>
    <s v="Agree with Dean comments. JD"/>
    <x v="15"/>
    <x v="0"/>
  </r>
  <r>
    <x v="0"/>
    <s v="Printing &amp; Binding"/>
    <m/>
    <n v="1"/>
    <m/>
    <s v="Cost here is primarily for the paper to make copies in the Office of Instruction area."/>
    <m/>
    <m/>
    <m/>
    <m/>
    <n v="200"/>
    <n v="200"/>
    <e v="#DIV/0!"/>
    <n v="0"/>
    <m/>
    <m/>
    <m/>
    <m/>
    <m/>
    <s v="Have the new coordinator review to see what he need for Madera."/>
    <s v="ELC PR #7; RC Tutorial PR #1 a &amp; c; WC PR #6"/>
    <s v="1.2, 1.3, 1.4, 2.3"/>
    <s v="Copies of forms used to enroll students and forms for tutors to track tutorial sessions for positive attendance regulations. We will try to seek printing through RC's printing dept. of glossy brochures to advertise the ELC and STEM Center."/>
    <m/>
    <m/>
    <m/>
    <m/>
    <m/>
    <m/>
    <x v="16"/>
    <x v="2"/>
  </r>
  <r>
    <x v="15"/>
    <s v="Computer SW Maint &amp; Lic "/>
    <m/>
    <n v="1"/>
    <m/>
    <s v="TutorTrac SW Maintenance (800); purhcase of the SurveyTrac module to facilitate SLO data collection (700); purchase of Tutorlingo videos for training purposes (1000)"/>
    <m/>
    <m/>
    <m/>
    <m/>
    <n v="2500"/>
    <n v="2500"/>
    <e v="#DIV/0!"/>
    <n v="0"/>
    <m/>
    <m/>
    <m/>
    <m/>
    <m/>
    <s v="Have the new coordinator review to see what he need for Madera."/>
    <s v="ELC PR #3, 13, and 14; for SLO data work, ELC PR #26 - 30; ELC PR #4, 17"/>
    <s v="1.2, 1.3, 1.4, 2.3; 3.2, 3.3, 3.4"/>
    <s v="Accurate data  tracking is essential in a Tutorial Center and we need to keep our new upgraded TutorTrac 4.0 running smoothly."/>
    <m/>
    <m/>
    <m/>
    <m/>
    <m/>
    <m/>
    <x v="16"/>
    <x v="2"/>
  </r>
  <r>
    <x v="17"/>
    <s v="Equip LT 5K"/>
    <s v="X"/>
    <n v="1"/>
    <m/>
    <s v="2 front desk computers"/>
    <m/>
    <m/>
    <m/>
    <m/>
    <n v="2400"/>
    <n v="2400"/>
    <m/>
    <n v="0"/>
    <m/>
    <m/>
    <m/>
    <m/>
    <m/>
    <s v="Check with Gary to fund"/>
    <s v="#13, #14, #15"/>
    <s v="5.6, 1.4, 2.3"/>
    <s v="The desk computers and printer are old and in need of updating; Working with the micro-computer resource tech, we have updated and clearned the two old computers to the best possible state and they are ready to be rolled-down or recycled as soon as new computers are purchased. "/>
    <m/>
    <m/>
    <m/>
    <m/>
    <m/>
    <m/>
    <x v="16"/>
    <x v="2"/>
  </r>
  <r>
    <x v="30"/>
    <s v="Non-instruc. Hrly non-management"/>
    <m/>
    <n v="1"/>
    <m/>
    <s v="Adjunct Coordinator for hours that f/t coordinator is not scheduled and includes STEM Center coverage"/>
    <m/>
    <m/>
    <m/>
    <m/>
    <n v="40320"/>
    <n v="40320"/>
    <m/>
    <n v="0"/>
    <m/>
    <m/>
    <m/>
    <m/>
    <m/>
    <s v="Not in the perview of Budget Committee"/>
    <s v="#10, #11, #22"/>
    <s v="1.2, 1.3, 1.4, 2.3, 5.2, 5.6"/>
    <s v="Instructional supervision is neccesary for Learning Center coordination and &quot;immediate supervision&quot; is needed in terms of Title 5 requirements for tutorial assistance. This cost covers the fiscal year and additional hours during the summer session when the f/t Coordinator is not on duty. 20 hrs/wk x 36 wks x $42/hr = $30,240 + 24 hrs/wk x 10 wks x $42/hr = $10,080.  Funded from another source in the past."/>
    <m/>
    <m/>
    <m/>
    <m/>
    <m/>
    <m/>
    <x v="16"/>
    <x v="2"/>
  </r>
  <r>
    <x v="1"/>
    <s v="Office Supplies"/>
    <m/>
    <n v="1"/>
    <m/>
    <s v="Ink Cartridges, Paper, and General Office Supplies to keep two high-traffic areas (ELC &amp; STEM Center) supplied to run smoothly"/>
    <m/>
    <n v="1058"/>
    <n v="465"/>
    <n v="3500"/>
    <n v="6000"/>
    <n v="2500"/>
    <n v="0.7142857142857143"/>
    <n v="3500"/>
    <n v="3500"/>
    <m/>
    <m/>
    <m/>
    <m/>
    <s v="if more funds are needed ask for additional funds"/>
    <s v="ELC Pr # 7 &amp; 13,; RC Tutorial PR #1 a &amp; c; WC PR #6"/>
    <s v="1.2, 1.3, 1.4, 2.3"/>
    <s v="Ink Cartridges for the main printer used by students using the ELC computer lab as well as toner and paper for office machine use.  Please note that the high capacity laser printers being used by the campuses now need three components to keep running: toner cartridges, imaging units, and fuser-maintenance kits.  Copies of various instructional handouts to help students with individual learning needs and to aid all levels from basic skills through transfer.  Anticipate increase in supply needs due to adding BTC tutoring program, expanding embedded tutoring program, and supplying the STEM Center needs.  In addition, we have been purchasing our own paperclips, tape, pencils, binders, whiteboard pens, etc., and wish to include those within the supply budget."/>
    <m/>
    <m/>
    <m/>
    <m/>
    <m/>
    <m/>
    <x v="16"/>
    <x v="2"/>
  </r>
  <r>
    <x v="31"/>
    <s v="Student Tutors"/>
    <m/>
    <n v="1"/>
    <m/>
    <s v="Competitive salary costs for retaining experienced tutors and covering expanding tutorial needs"/>
    <n v="16519"/>
    <n v="25474"/>
    <n v="51985"/>
    <n v="47916"/>
    <n v="95880"/>
    <n v="47964"/>
    <n v="1.0010017530678688"/>
    <n v="50000"/>
    <n v="50000"/>
    <m/>
    <m/>
    <m/>
    <m/>
    <s v="Have the new coordinator review to see what he need for Madera."/>
    <s v="ELC PR #5, 6, 8; RC Tutorial Pr #1, a-d; MC Comp PR #3; Chem NC PR bullet #7; Comm PR #2; ESL PR #12; Film MC PR 32; For.Lang. PR #2; Hist PR #1; NC &amp; RC Math PR #3; Phil PR #2 &amp; 4; PolSci PR 33 &amp; 6--support SLOs &amp; increased prereq w/BTC tutoring model; WC PR #2 &amp; 3 "/>
    <s v="1.2, 1.3, 1.4, 2.3, 5.2, 5.6"/>
    <s v="Tutors are essential personnel to the operation of a tutorial center.  The ELC serves all tutorial needs on the Madera campus and is the equivalent of RC's Tutorial Center, Writing Center, and Math Center combined.  We are requesting a large increase in order to reduce or phase out reliance on grant and FWS funding, especially since grant funding often restricts who can be served with those funds. We are losing several funding sources, such as C6, STEM/SSS, Basic Skills, Student Equity, Perkins, FH0, etc. Also, minimum wage will increase January 1st and our increased request is also to cover that cost. We also wish to expand the BTC program at Madera and increase our numbers of math and science tutors because of the added space in the STEM Center, a center under the umbrella of the ELC.  We are also expanding the embedded tutor program.  We need an increase in general funding to move away for the over-reliance on other funding, to decrease the number of volunteer tutors, and increase the number of paid tutors, enabling us to be more equitable with the services provided at the main campus.  There is also a need for tutor positions not connnected to being full time students, but what is the process for getting such positions? The amount requested funds 258 tutor hours weekly at $10 an hour (although experienced tutor pay is higher, so an extra 1,500 a semester is included), ranging from slower hours having possibly as little as two tutors up to busiest hours having 10 tutors working.  Hours are spread out over the 46 hours a week the ELC is open and include STEM Center coverage 20 hrs a week.  258 hrs x $10 an hr = $2,580 x 18 weeks = 46,440 x 2 = 92,880 + 3,000"/>
    <m/>
    <m/>
    <m/>
    <m/>
    <m/>
    <s v="I want to ensure the ELC has equitable funding compared to all RC Tutorial Services. BSI funds has  been used to fund the ELC, moving forward, Madera Center allocation should be used to fund incremental success activities, not to fund the ELC."/>
    <x v="16"/>
    <x v="2"/>
  </r>
  <r>
    <x v="31"/>
    <s v="Student Tutors"/>
    <m/>
    <n v="1"/>
    <m/>
    <s v="Tutor salaries.  This the what was actually spent based on the hours logged in SARS for '14-'15.  This ammount may not have come out of this account."/>
    <n v="73980"/>
    <n v="53598"/>
    <n v="74507"/>
    <n v="78448"/>
    <n v="134169"/>
    <n v="55721"/>
    <n v="0.71029216806037121"/>
    <n v="100000"/>
    <n v="100000"/>
    <m/>
    <m/>
    <m/>
    <m/>
    <s v="if needed come back for one time funds"/>
    <n v="1"/>
    <s v="1.4, 2.3"/>
    <s v="9214 (hours of regular tutoring from 2014/15) plus 3564 (BTC hours: 9 BTC leaders x 11 hours per week x 36 weeks) multiplied by $10.50 (average hourly pay) equals $134,169  **As the tutorial center gradually moves from  high cost per student, one-on-one based tutoring services and focusses more on BTC and group study sessions we project a decreas in the number of regular tutor hours for future years and a modest increase in BTC hours.  One-on-one tutoring will still be offered as it is a compliment to full service tutoring center that meets the needs of a variety of learners.  A move to emphasize BTC (Supplemental Instruction) and research based techniques for group study sessions will allow us to eventually slightly decrease the number of hours in which we are requesitng funding.  But it is too early to project for this reduction for the 16/17 year."/>
    <m/>
    <m/>
    <m/>
    <m/>
    <m/>
    <m/>
    <x v="16"/>
    <x v="0"/>
  </r>
  <r>
    <x v="25"/>
    <s v="Instr Supplies"/>
    <m/>
    <n v="2"/>
    <m/>
    <s v="10 tutor training text books at $80 each."/>
    <m/>
    <m/>
    <m/>
    <n v="1000"/>
    <n v="800"/>
    <n v="-200"/>
    <n v="-0.2"/>
    <m/>
    <m/>
    <m/>
    <m/>
    <m/>
    <m/>
    <m/>
    <n v="1"/>
    <s v="1.4, 2.3, 3.1"/>
    <s v="In order to continue rigorous and contemporary tutor training we need a set of textbooks to use for trianing new tutor hires.  This text is recommended by the College Reading and Learning Association and therefore will be helpful to have if we pursue tutor certification with that organization. 10 text books multiplied by $80 equals $800"/>
    <m/>
    <m/>
    <m/>
    <m/>
    <m/>
    <m/>
    <x v="16"/>
    <x v="0"/>
  </r>
  <r>
    <x v="17"/>
    <s v="Equip LT 5K"/>
    <m/>
    <n v="2"/>
    <m/>
    <s v="3 new laptops; I new multipurpose printer"/>
    <m/>
    <m/>
    <m/>
    <m/>
    <n v="5640"/>
    <n v="5640"/>
    <e v="#DIV/0!"/>
    <m/>
    <m/>
    <m/>
    <m/>
    <m/>
    <m/>
    <m/>
    <s v="ELC PR #13, 14, 15"/>
    <s v="5.6, 1.4, 2.3"/>
    <s v="The desk computers and two of the printers in the ELC are old and in need of updating; in addition, the overflow room has only one computer so an extra laptop is needed.  We plan to ask for 3 laptops and 1 printer this cycle, and the same amount next budget cycle."/>
    <m/>
    <m/>
    <m/>
    <m/>
    <m/>
    <m/>
    <x v="16"/>
    <x v="2"/>
  </r>
  <r>
    <x v="7"/>
    <s v="Student Employees"/>
    <m/>
    <n v="1"/>
    <m/>
    <m/>
    <m/>
    <m/>
    <n v="90"/>
    <m/>
    <n v="26800"/>
    <n v="26800"/>
    <e v="#DIV/0!"/>
    <n v="0"/>
    <m/>
    <m/>
    <m/>
    <m/>
    <m/>
    <s v="Push this to PAC"/>
    <s v="ELC Pr #1, CalWorks NC PR #3 Hire an OA--supports need for trained desk coverage; Tutorial PR #1"/>
    <s v="1.3, 1.4, 2.3, 5.2"/>
    <s v="Student desk workers are also essential to the smooth operation of any tutorial center; they complete multiple tasks: phone coverage, appt. making, checking students in and out, correcting tracking data, collecting assessments, and assisting students with our computer lab.  The amount requested funds one student worker each hour the ELC is open for lab access or tracking, which is 49 hours a week; the amount requested also covers one desk worker the week before and after each semester for prep and clean up assistance as well as one desk worker for the STEM center 20 hrs a week. A part-time OA I position was substantiated in our PR #1; student desk worker coverage is a less expensive (albeit less experienced) alternative.  1 worker @ 10$ an hr, 49 hrs a week (split up between more than one student of course) = $490 x 20 weeks = 9, 800 a semester x 2 = 19,600; 1 worker @ 10$ an hr, 20 hrs a week = $200 x 18 weeks = $3,600 a semester x 2 = 7,200"/>
    <m/>
    <m/>
    <m/>
    <m/>
    <m/>
    <m/>
    <x v="17"/>
    <x v="2"/>
  </r>
  <r>
    <x v="0"/>
    <s v="Printing &amp; Binding"/>
    <m/>
    <n v="1"/>
    <m/>
    <m/>
    <m/>
    <n v="27"/>
    <m/>
    <m/>
    <n v="50"/>
    <n v="50"/>
    <e v="#DIV/0!"/>
    <n v="50"/>
    <n v="50"/>
    <m/>
    <m/>
    <m/>
    <m/>
    <s v="ok"/>
    <n v="1"/>
    <s v="3.4, 4.2"/>
    <s v="The Tutorial Center produces training material for tutors and produces instructional materials for tutees.  This number is based on recent expenditures."/>
    <m/>
    <m/>
    <m/>
    <m/>
    <m/>
    <m/>
    <x v="17"/>
    <x v="0"/>
  </r>
  <r>
    <x v="10"/>
    <s v="Dues/Memberships"/>
    <m/>
    <n v="1"/>
    <m/>
    <s v="CRLA tutor training certification; NCLCA Learning Center Professional certification"/>
    <m/>
    <m/>
    <m/>
    <m/>
    <n v="400"/>
    <n v="400"/>
    <m/>
    <n v="400"/>
    <n v="400"/>
    <m/>
    <m/>
    <m/>
    <m/>
    <s v="Can this be for the &quot;college&quot; or is this per campus.  Is Reedley in the same group"/>
    <s v="#18, #19"/>
    <s v="1.3, 1.4, 2.3, 5.2"/>
    <s v="The Learning Center's training program/class needs to rise to the standard in the field: the College Reading and Learning Association's tutor trianing certification. It is a professional certification for our tutors and is an additional achievement for the college"/>
    <m/>
    <m/>
    <m/>
    <m/>
    <m/>
    <m/>
    <x v="17"/>
    <x v="2"/>
  </r>
  <r>
    <x v="21"/>
    <s v="Equipment Repair &amp; Maint"/>
    <m/>
    <n v="1"/>
    <m/>
    <m/>
    <n v="218"/>
    <n v="260"/>
    <n v="194"/>
    <n v="460"/>
    <n v="500"/>
    <n v="40"/>
    <n v="8.6956521739130432E-2"/>
    <n v="500"/>
    <n v="500"/>
    <m/>
    <m/>
    <m/>
    <m/>
    <s v="ok"/>
    <n v="1"/>
    <s v="3.4,4.2"/>
    <s v="The Tutorial Center maintains a copier that is used for making copies of texts and materials for tutors, tutees and permanent staff."/>
    <m/>
    <m/>
    <m/>
    <m/>
    <m/>
    <m/>
    <x v="17"/>
    <x v="0"/>
  </r>
  <r>
    <x v="8"/>
    <s v="Conference"/>
    <m/>
    <n v="1"/>
    <m/>
    <s v="Conference, workshop, and training fees across the state"/>
    <m/>
    <m/>
    <m/>
    <m/>
    <n v="1000"/>
    <n v="1000"/>
    <m/>
    <n v="1000"/>
    <n v="1000"/>
    <m/>
    <m/>
    <m/>
    <m/>
    <s v="ok"/>
    <s v="#19"/>
    <s v="1.3, 1.4, 2.3, 5.2"/>
    <s v="Coordinator attends multiple trainings, conferences, and workgroup meetings per year as requested by CCCCO and OEI. In addition, the Coordinator is on the Board of Directors for ACTLA and coordinates the yearly conference "/>
    <m/>
    <m/>
    <m/>
    <m/>
    <m/>
    <m/>
    <x v="17"/>
    <x v="2"/>
  </r>
  <r>
    <x v="1"/>
    <s v="Office Supplies"/>
    <m/>
    <n v="1"/>
    <m/>
    <m/>
    <n v="907"/>
    <n v="4516"/>
    <n v="1077"/>
    <n v="1250"/>
    <n v="1250"/>
    <n v="0"/>
    <n v="0"/>
    <n v="1250"/>
    <n v="1250"/>
    <m/>
    <m/>
    <m/>
    <m/>
    <s v="ok"/>
    <n v="1"/>
    <s v="3.4, 4.2"/>
    <s v="Each year the Tutorial Center must purchase pringer toner, paper, pens/pencils, paper clips, staples, white out, rubber bands, white board makers (this is a huge expense as these are used very frequently), white board cleaner, and various other office supplies.  Without these basic supplies the Cetner could not opperate efficiently."/>
    <m/>
    <m/>
    <m/>
    <m/>
    <m/>
    <m/>
    <x v="17"/>
    <x v="0"/>
  </r>
  <r>
    <x v="7"/>
    <s v="Student Employees"/>
    <m/>
    <n v="2"/>
    <m/>
    <m/>
    <m/>
    <m/>
    <m/>
    <m/>
    <n v="14400"/>
    <n v="14400"/>
    <e v="#DIV/0!"/>
    <m/>
    <m/>
    <m/>
    <m/>
    <m/>
    <m/>
    <m/>
    <n v="1"/>
    <s v="1.4, 2.3"/>
    <s v="Student assistant at desk: 1440 hours per year (8 hours per day, 5 days per week, 36 weeks per year) multiplied by $10 per hour equals $14,400.  Student workers perform tasks such as answering phones, filing paperwork, distributing materials and cleaning boards and tables."/>
    <m/>
    <m/>
    <m/>
    <m/>
    <m/>
    <m/>
    <x v="17"/>
    <x v="0"/>
  </r>
  <r>
    <x v="8"/>
    <s v="Conference"/>
    <m/>
    <n v="2"/>
    <m/>
    <m/>
    <m/>
    <m/>
    <m/>
    <m/>
    <n v="4500"/>
    <n v="4500"/>
    <e v="#DIV/0!"/>
    <m/>
    <m/>
    <m/>
    <m/>
    <m/>
    <m/>
    <m/>
    <n v="4"/>
    <s v="3.3,"/>
    <s v="In order to foster continuous, quality improvement and keep up-to-date on the latest in learning strategies for academic learning centers (tutorial) used worldwide, it is imperative to attend several conferences on a yearly basis.  There are three very worthwhile conferences each year including the College Reading and Learnign Association, the International Supplemental Instruction Yearly Conference, and the Association of Colleges for Tutoring and Learning.  It is not necessary to attend all three fo these each year, but depending on location it would be good to attend two. One conference, depending on location can cost in total $2000 to $2500."/>
    <m/>
    <m/>
    <m/>
    <m/>
    <m/>
    <m/>
    <x v="17"/>
    <x v="0"/>
  </r>
  <r>
    <x v="5"/>
    <s v="Mileage"/>
    <m/>
    <n v="2"/>
    <m/>
    <m/>
    <m/>
    <m/>
    <m/>
    <m/>
    <n v="150"/>
    <n v="150"/>
    <e v="#DIV/0!"/>
    <m/>
    <m/>
    <m/>
    <m/>
    <m/>
    <m/>
    <m/>
    <n v="4"/>
    <s v="3.3,"/>
    <s v="For occasional travel to and from FCC/Madara/Oakhurst for project collaboration."/>
    <m/>
    <m/>
    <m/>
    <m/>
    <m/>
    <m/>
    <x v="17"/>
    <x v="0"/>
  </r>
  <r>
    <x v="25"/>
    <s v="Instr Supplies"/>
    <m/>
    <n v="1"/>
    <m/>
    <s v="White markers etc"/>
    <m/>
    <m/>
    <m/>
    <m/>
    <n v="50"/>
    <n v="50"/>
    <e v="#DIV/0!"/>
    <n v="50"/>
    <n v="50"/>
    <m/>
    <m/>
    <m/>
    <m/>
    <m/>
    <s v="I C "/>
    <s v="SP 3.3"/>
    <s v="Need instructional supplies"/>
    <m/>
    <m/>
    <m/>
    <m/>
    <m/>
    <s v="Support. JD"/>
    <x v="18"/>
    <x v="0"/>
  </r>
  <r>
    <x v="1"/>
    <s v="Office Supplies"/>
    <m/>
    <n v="1"/>
    <m/>
    <s v="Toner for Dell 2330"/>
    <m/>
    <m/>
    <m/>
    <m/>
    <n v="250"/>
    <n v="250"/>
    <e v="#DIV/0!"/>
    <n v="250"/>
    <n v="250"/>
    <m/>
    <m/>
    <m/>
    <m/>
    <m/>
    <s v="I C"/>
    <s v="SP 3.3"/>
    <s v="Need toner for copier"/>
    <m/>
    <m/>
    <m/>
    <m/>
    <m/>
    <s v="Full Support.JD"/>
    <x v="18"/>
    <x v="0"/>
  </r>
  <r>
    <x v="25"/>
    <s v="Instr Supplies"/>
    <m/>
    <n v="1"/>
    <m/>
    <s v="QuickBooks for BE 49 "/>
    <m/>
    <m/>
    <m/>
    <m/>
    <n v="500"/>
    <n v="500"/>
    <e v="#DIV/0!"/>
    <n v="500"/>
    <m/>
    <m/>
    <n v="500"/>
    <m/>
    <m/>
    <s v="lt5"/>
    <s v="I C "/>
    <s v="SP 3.3"/>
    <s v="Need to upgrade Quick Books for class"/>
    <m/>
    <m/>
    <m/>
    <m/>
    <m/>
    <s v="Full Support.JD"/>
    <x v="18"/>
    <x v="0"/>
  </r>
  <r>
    <x v="8"/>
    <s v="Conference"/>
    <m/>
    <n v="1"/>
    <s v="A"/>
    <s v="CTE Institute (State Academic Senate) or other applicable CTE Conference"/>
    <m/>
    <m/>
    <m/>
    <m/>
    <n v="1500"/>
    <n v="1500"/>
    <e v="#DIV/0!"/>
    <n v="0"/>
    <m/>
    <m/>
    <m/>
    <m/>
    <m/>
    <s v="ask Academic Senate to fund this cost"/>
    <s v="Again, Department Chairs do not have Goals in Program Review."/>
    <s v="5.1, 5.2"/>
    <s v="5.1 Employ internal and external scanning and report processes that support strategic planning and assessment to identify and address emerging trends and issues._x000a_5.2 Supportive systems of learning, assessment and program improvement are used to increase the College’s effectiveness and ensure the integrity of programs and services.”_x000a_Since most of the Business Department is considered CTE, attending CTE conferences is in the best interest of our students for the reasons listed in these two Strategic Plan points."/>
    <m/>
    <m/>
    <m/>
    <m/>
    <m/>
    <s v="Support. Perkins.JD"/>
    <x v="19"/>
    <x v="0"/>
  </r>
  <r>
    <x v="1"/>
    <s v="Office Supplies"/>
    <m/>
    <n v="2"/>
    <s v="B"/>
    <s v="folders, card stock, color printing"/>
    <m/>
    <m/>
    <m/>
    <m/>
    <n v="200"/>
    <n v="200"/>
    <e v="#DIV/0!"/>
    <n v="200"/>
    <m/>
    <m/>
    <m/>
    <m/>
    <n v="200"/>
    <m/>
    <s v="Various #s: All areas of instruction address their needs for program promotion and promotion to Advisory Committees"/>
    <s v="1.3, 4.1"/>
    <s v="All program brochures/handouts need to be updated, if possible. These are used for outreach to the community including our Business Advisory Committees."/>
    <m/>
    <m/>
    <m/>
    <m/>
    <m/>
    <s v="support.JD"/>
    <x v="20"/>
    <x v="0"/>
  </r>
  <r>
    <x v="1"/>
    <s v="Office Supplies"/>
    <m/>
    <n v="1"/>
    <m/>
    <m/>
    <n v="1213"/>
    <n v="433"/>
    <n v="18"/>
    <m/>
    <n v="1000"/>
    <n v="1000"/>
    <e v="#DIV/0!"/>
    <n v="100"/>
    <n v="100"/>
    <m/>
    <m/>
    <m/>
    <m/>
    <s v="This request needs a better justification for the expense.  Please include a better more complete justification for future requests.  The actual history does not justify the increase.  Need Program Review goals in order to fund."/>
    <m/>
    <s v="2.2"/>
    <s v="E-Center becoming much more active."/>
    <m/>
    <m/>
    <m/>
    <m/>
    <m/>
    <m/>
    <x v="20"/>
    <x v="0"/>
  </r>
  <r>
    <x v="3"/>
    <s v="Hosting Events"/>
    <m/>
    <n v="2"/>
    <s v="A"/>
    <s v="Business Advisory"/>
    <m/>
    <m/>
    <m/>
    <m/>
    <n v="400"/>
    <n v="0"/>
    <n v="0"/>
    <n v="400"/>
    <m/>
    <m/>
    <m/>
    <m/>
    <n v="400"/>
    <s v="Please include PR goals and link to strategic plan"/>
    <m/>
    <m/>
    <s v="Hosting Meetings"/>
    <m/>
    <m/>
    <m/>
    <m/>
    <m/>
    <m/>
    <x v="20"/>
    <x v="2"/>
  </r>
  <r>
    <x v="25"/>
    <s v="Instr Supplies"/>
    <m/>
    <n v="1"/>
    <m/>
    <m/>
    <n v="376"/>
    <n v="1361"/>
    <n v="349"/>
    <n v="500"/>
    <n v="1000"/>
    <n v="500"/>
    <n v="1"/>
    <n v="500"/>
    <n v="500"/>
    <m/>
    <m/>
    <m/>
    <m/>
    <s v="This request needs a better justification for the expense.  Please include a better more complete justification for future requests.  The actual history does not justify the increase.  Need Program Review goals in order to fund."/>
    <m/>
    <s v="2.2"/>
    <s v="E-Center becoming much more active."/>
    <s v="Contacted Eric again about priorities. No response."/>
    <m/>
    <m/>
    <s v="OK"/>
    <m/>
    <m/>
    <x v="20"/>
    <x v="0"/>
  </r>
  <r>
    <x v="8"/>
    <s v="Conference"/>
    <m/>
    <n v="1"/>
    <s v="e"/>
    <m/>
    <n v="2459"/>
    <n v="140"/>
    <n v="4080"/>
    <n v="1000"/>
    <n v="3000"/>
    <n v="2000"/>
    <n v="2"/>
    <n v="1500"/>
    <m/>
    <m/>
    <m/>
    <m/>
    <n v="1500"/>
    <s v="Please identigy conference and approximate costs.  Need better justification"/>
    <m/>
    <s v="3.3, 4.1"/>
    <s v="$1000 for each of three instructors"/>
    <m/>
    <m/>
    <m/>
    <s v="No conference identified?"/>
    <m/>
    <s v="Support. Perkins? JD"/>
    <x v="20"/>
    <x v="0"/>
  </r>
  <r>
    <x v="6"/>
    <s v="Hosting Events"/>
    <m/>
    <n v="1"/>
    <s v="A"/>
    <m/>
    <n v="328"/>
    <n v="383"/>
    <n v="216"/>
    <n v="400"/>
    <n v="1500"/>
    <n v="1100"/>
    <n v="2.75"/>
    <n v="1500"/>
    <m/>
    <m/>
    <m/>
    <m/>
    <n v="1500"/>
    <s v="This is a 95990 expense not 95530"/>
    <m/>
    <s v="1.3, 4.1 "/>
    <s v="Spring Business Conference is becoming more popular. "/>
    <m/>
    <m/>
    <m/>
    <m/>
    <n v="1000"/>
    <s v="support.JD"/>
    <x v="20"/>
    <x v="0"/>
  </r>
  <r>
    <x v="17"/>
    <s v="Form Labs 3D Printer and Resin"/>
    <m/>
    <n v="1"/>
    <s v="B"/>
    <m/>
    <m/>
    <m/>
    <m/>
    <m/>
    <n v="5000"/>
    <n v="5000"/>
    <e v="#DIV/0!"/>
    <n v="4000"/>
    <m/>
    <m/>
    <m/>
    <m/>
    <n v="4000"/>
    <m/>
    <m/>
    <s v="4.1, 4.2, "/>
    <s v="More students are requesting prototyping functionality in the E-Center. The Form Labs 3d printer is the most precise and easy to use desktop 3D printer on the market. It offers functionality we have not been able to offer before. We would like engineering students who take entrepreneurship classes to be able to have a physical prototype once they have completed their digital designs."/>
    <m/>
    <m/>
    <m/>
    <m/>
    <m/>
    <s v="New technology, excellent for hands-on learning. Full Support. JD"/>
    <x v="20"/>
    <x v="0"/>
  </r>
  <r>
    <x v="17"/>
    <s v="Recording Equipment for Classrooms"/>
    <m/>
    <n v="2"/>
    <s v="C"/>
    <m/>
    <m/>
    <m/>
    <m/>
    <m/>
    <n v="4000"/>
    <n v="4000"/>
    <e v="#DIV/0!"/>
    <n v="0"/>
    <m/>
    <m/>
    <m/>
    <m/>
    <m/>
    <s v="Please use camtasia to record lectures"/>
    <m/>
    <s v="4.1 "/>
    <s v="We would like to record our lectures to post on Blackboard. This will improve our online classes when we have both face-to-face and online sections of the same class. Additionally, this will improve our face-to-face classes because students can download actual lectures if they miss or would like to review a topic."/>
    <m/>
    <m/>
    <m/>
    <m/>
    <s v="No funding needed. JD"/>
    <s v="We have contracted with Camtasia and Canvas has this feature built in. JD "/>
    <x v="20"/>
    <x v="0"/>
  </r>
  <r>
    <x v="14"/>
    <s v="other supplies"/>
    <m/>
    <n v="2"/>
    <m/>
    <m/>
    <m/>
    <m/>
    <m/>
    <m/>
    <n v="500"/>
    <n v="500"/>
    <e v="#DIV/0!"/>
    <m/>
    <m/>
    <m/>
    <m/>
    <m/>
    <m/>
    <m/>
    <m/>
    <s v="4.1, 4.2 "/>
    <m/>
    <m/>
    <m/>
    <m/>
    <m/>
    <m/>
    <m/>
    <x v="20"/>
    <x v="0"/>
  </r>
  <r>
    <x v="17"/>
    <s v="Equip LT 5K"/>
    <m/>
    <n v="3"/>
    <s v="A"/>
    <m/>
    <n v="4736"/>
    <n v="9865"/>
    <n v="0"/>
    <n v="5000"/>
    <n v="5000"/>
    <n v="0"/>
    <n v="0"/>
    <n v="0"/>
    <m/>
    <m/>
    <m/>
    <m/>
    <m/>
    <s v="This not a 1 priority it is a 3.  This needs to be sent to Building Services for campus prioritization."/>
    <m/>
    <s v="2.2, 4.1 "/>
    <s v="We would like to see upgrades in the classrooms, including painting, new chairs, cameras."/>
    <m/>
    <m/>
    <m/>
    <m/>
    <m/>
    <s v="Full Support. A major issue across the RC campus. BUS wing, SOC 31, and Forum 1 furniture and paint are in deplorable condition, unworthy of our college. JD"/>
    <x v="20"/>
    <x v="0"/>
  </r>
  <r>
    <x v="17"/>
    <s v="Vending Machine for E-Center"/>
    <m/>
    <n v="3"/>
    <s v="D"/>
    <m/>
    <m/>
    <m/>
    <m/>
    <m/>
    <n v="4500"/>
    <n v="4500"/>
    <e v="#DIV/0!"/>
    <n v="0"/>
    <m/>
    <m/>
    <m/>
    <m/>
    <m/>
    <s v="Not funded by Perkins"/>
    <m/>
    <s v="4.1, 4.2 "/>
    <s v="We would like to replace the broken down vending machine we have in the E-Center. We use the vending machine as an example of generating &quot;passive income.&quot; Additionally, we use it for small projects that teach students about demand, target marketing, inventory control, maintenance of systems, etc."/>
    <m/>
    <m/>
    <m/>
    <m/>
    <m/>
    <s v="support.JD"/>
    <x v="20"/>
    <x v="0"/>
  </r>
  <r>
    <x v="17"/>
    <s v="Equip GT 5K"/>
    <m/>
    <n v="1"/>
    <s v="A"/>
    <s v="flatbed scanner 96510"/>
    <m/>
    <m/>
    <m/>
    <m/>
    <n v="1500"/>
    <n v="1500"/>
    <e v="#DIV/0!"/>
    <n v="1500"/>
    <m/>
    <m/>
    <m/>
    <m/>
    <n v="1500"/>
    <m/>
    <m/>
    <s v="3.2, 5.6"/>
    <s v="OT 48 and OT 41 - scanning added to objectives of the course."/>
    <m/>
    <m/>
    <m/>
    <m/>
    <m/>
    <m/>
    <x v="21"/>
    <x v="2"/>
  </r>
  <r>
    <x v="1"/>
    <s v="Office Supplies"/>
    <m/>
    <n v="1"/>
    <s v="C"/>
    <m/>
    <m/>
    <n v="993"/>
    <n v="59"/>
    <n v="250"/>
    <n v="100"/>
    <n v="-150"/>
    <n v="-0.6"/>
    <n v="100"/>
    <n v="100"/>
    <m/>
    <m/>
    <m/>
    <m/>
    <m/>
    <n v="6"/>
    <s v="2.2"/>
    <s v="White board markers, erasers, pencils, pens, paper, paperclips, binders, file folders, staplers, staples, tape, tape dispensers, note pads, labels, page protectors, etc. as needed."/>
    <m/>
    <m/>
    <m/>
    <m/>
    <m/>
    <s v="Perkins not allowed. Support funding. JD"/>
    <x v="21"/>
    <x v="0"/>
  </r>
  <r>
    <x v="25"/>
    <s v="Instr Supplies"/>
    <m/>
    <n v="1"/>
    <s v="B"/>
    <m/>
    <m/>
    <n v="53"/>
    <n v="879"/>
    <n v="0"/>
    <n v="250"/>
    <n v="250"/>
    <e v="#DIV/0!"/>
    <n v="250"/>
    <m/>
    <m/>
    <n v="250"/>
    <m/>
    <m/>
    <m/>
    <n v="6"/>
    <s v="2.2"/>
    <s v="OT44 and OT41 require the purchase of filing supplies in order for the students to aquire hands-on experience with these portions of our course outline."/>
    <m/>
    <m/>
    <m/>
    <s v="OK"/>
    <m/>
    <s v="support.JD"/>
    <x v="21"/>
    <x v="0"/>
  </r>
  <r>
    <x v="3"/>
    <s v="Hosting Events"/>
    <m/>
    <n v="1"/>
    <s v="A"/>
    <m/>
    <m/>
    <m/>
    <m/>
    <n v="400"/>
    <n v="400"/>
    <n v="0"/>
    <n v="0"/>
    <n v="400"/>
    <m/>
    <m/>
    <m/>
    <m/>
    <n v="400"/>
    <m/>
    <m/>
    <s v="1.3, 4.1 "/>
    <s v="Perkins mandated advisory committee meetings were not listed as a GOAL in our Program Review (2011) since Perkins provides the funds for these meetings. Now that Perkins funds are not owned by the Program that justifies them, we will have to justify our department receiving these funds."/>
    <m/>
    <m/>
    <m/>
    <m/>
    <m/>
    <s v="support.JD"/>
    <x v="21"/>
    <x v="0"/>
  </r>
  <r>
    <x v="8"/>
    <s v="Conference"/>
    <m/>
    <n v="1"/>
    <s v="A"/>
    <s v="National Business Education Association (NBEA) conference (March, 2016) and Pam is attending the Great Teachers' Conference (August, 2016). "/>
    <m/>
    <m/>
    <m/>
    <n v="1000"/>
    <n v="3000"/>
    <n v="2000"/>
    <n v="2"/>
    <n v="3000"/>
    <m/>
    <m/>
    <m/>
    <m/>
    <n v="3000"/>
    <m/>
    <s v="It was not a requirement of Program Review to list Faculty Development as a GOAL (2011); therefore, this request cannot be linked to our Program Review."/>
    <s v="3.3, 4.1"/>
    <m/>
    <m/>
    <m/>
    <m/>
    <m/>
    <m/>
    <s v="Perkins SD. Support.JD"/>
    <x v="21"/>
    <x v="0"/>
  </r>
  <r>
    <x v="17"/>
    <s v="Equip LT 5K"/>
    <m/>
    <n v="1"/>
    <m/>
    <s v="ergonomic chairs"/>
    <m/>
    <m/>
    <s v="-"/>
    <m/>
    <n v="7000"/>
    <n v="7000"/>
    <e v="#DIV/0!"/>
    <n v="0"/>
    <m/>
    <m/>
    <m/>
    <m/>
    <m/>
    <s v="Madera is in the process of priortzing the needs of classroom chairs.  This needs to be included in the Madera furniture and fixure prioritazation process"/>
    <m/>
    <s v="3.2, 5.6"/>
    <s v="Old chairs purchased in 2004.  No longer adjust to accommodate to our students height. Our students are in_x000a_the classroom approximately 6 hours in a row.  Need comfortable supportive chairs._x000a_Typing speed is dependent on proper chairs and equipment. "/>
    <m/>
    <m/>
    <m/>
    <m/>
    <m/>
    <s v="Evaluated by furnigture replacement process"/>
    <x v="21"/>
    <x v="2"/>
  </r>
  <r>
    <x v="7"/>
    <s v="Student Employees"/>
    <m/>
    <n v="1"/>
    <s v="A"/>
    <m/>
    <m/>
    <m/>
    <m/>
    <m/>
    <n v="6500"/>
    <n v="6500"/>
    <e v="#DIV/0!"/>
    <n v="0"/>
    <m/>
    <m/>
    <m/>
    <m/>
    <m/>
    <s v="Not Perkins Eleigible"/>
    <s v="1, 5"/>
    <s v="1.1 - 1.4, 2.1, - 2.3"/>
    <s v="Needed to help set up labs, and breakdown displays.  Used for resumes and experience"/>
    <m/>
    <m/>
    <m/>
    <s v="Student labor needed for IS pathway"/>
    <m/>
    <m/>
    <x v="22"/>
    <x v="0"/>
  </r>
  <r>
    <x v="31"/>
    <s v="Student Tutors"/>
    <m/>
    <n v="1"/>
    <m/>
    <s v="Need on-going student tutoring for IS"/>
    <m/>
    <n v="0"/>
    <m/>
    <m/>
    <n v="4100"/>
    <n v="4100"/>
    <e v="#DIV/0!"/>
    <n v="0"/>
    <m/>
    <m/>
    <m/>
    <m/>
    <m/>
    <s v="This request needs a better justification for the expense.  Please include a better more complete justification for future requests.  Need Program Review goals in order to fund. Based on dean comment"/>
    <m/>
    <s v="2-2.4, 3.1 -3.4,  5-5.6, 6.1 - 6.4"/>
    <s v="Tutors help students to comprehend course concepts and support their academic needs."/>
    <m/>
    <m/>
    <m/>
    <s v="Not needed.  Students should be using ELC"/>
    <m/>
    <m/>
    <x v="22"/>
    <x v="2"/>
  </r>
  <r>
    <x v="25"/>
    <s v="Instr Supplies"/>
    <m/>
    <n v="1"/>
    <m/>
    <s v="Instructional supplies needed."/>
    <m/>
    <m/>
    <m/>
    <m/>
    <n v="1500"/>
    <n v="1500"/>
    <e v="#DIV/0!"/>
    <n v="0"/>
    <m/>
    <m/>
    <m/>
    <m/>
    <m/>
    <s v="This request needs a better justification for the expense.  Please include a better more complete justification for future requests.  Need Program Review goals in order to fund. Based on dean comment"/>
    <m/>
    <s v="2-2.4, 3.1 -3.4,  5-5.6, 6.1 - 6.4"/>
    <s v="Intrsuctional supplies are needed to assist the instructor within the classroom."/>
    <m/>
    <m/>
    <m/>
    <s v="Supplies are provided throught the Office of Instruction"/>
    <m/>
    <m/>
    <x v="22"/>
    <x v="2"/>
  </r>
  <r>
    <x v="31"/>
    <s v="Student Tutors"/>
    <m/>
    <n v="1"/>
    <s v="A"/>
    <m/>
    <m/>
    <n v="9240"/>
    <m/>
    <n v="4236"/>
    <n v="6500"/>
    <n v="2264"/>
    <n v="0.53446647780925405"/>
    <n v="0"/>
    <m/>
    <m/>
    <m/>
    <m/>
    <m/>
    <s v="Budget Committee is requesting additional justification and program review/strategic Plan goals.  How many students/hours/days a week/rate of pay ect.  After second request infromation still not provided"/>
    <s v="1, 5"/>
    <s v="1.1 - 1.4, 2.1, - 2.3"/>
    <m/>
    <m/>
    <m/>
    <m/>
    <m/>
    <m/>
    <m/>
    <x v="22"/>
    <x v="0"/>
  </r>
  <r>
    <x v="32"/>
    <s v="Instr Software"/>
    <m/>
    <n v="1"/>
    <m/>
    <s v="Need software updates "/>
    <m/>
    <m/>
    <m/>
    <m/>
    <n v="3500"/>
    <n v="3500"/>
    <e v="#DIV/0!"/>
    <n v="0"/>
    <m/>
    <m/>
    <m/>
    <m/>
    <m/>
    <s v="Please provide Budget Committee additional detail on what software you are requesting.  This is LT5 elibible but  the software program needs to be identified.  Please see Dean's Comments"/>
    <m/>
    <s v="2-2.4, 3.1 -3.4,  5-5.6, 6.1 - 6.4"/>
    <s v="Software always evolves with new features and tools. These are needed wthin the classroom to enhance instruction."/>
    <m/>
    <m/>
    <n v="-3500"/>
    <s v="Software needs - Gary S. See Dean Comments NA"/>
    <m/>
    <m/>
    <x v="22"/>
    <x v="2"/>
  </r>
  <r>
    <x v="1"/>
    <s v="Office Supplies"/>
    <m/>
    <n v="1"/>
    <m/>
    <s v="Standard office supplies needed."/>
    <m/>
    <s v="-"/>
    <m/>
    <m/>
    <n v="750"/>
    <n v="750"/>
    <e v="#DIV/0!"/>
    <n v="0"/>
    <m/>
    <m/>
    <m/>
    <m/>
    <m/>
    <s v="Budget Committee is requesting you supply a justification for your request.  Without a valid justification the budget committee will not be able to fund your request.  Please also include program review goal.  Please look at Dean comments"/>
    <m/>
    <s v="2-2.4, 3.1 -3.4,  5-5.6, 6.1 - 6.4"/>
    <s v="Need standard supplies for the classroom (e.g. - printer supples, like toner, developer, etc.)"/>
    <m/>
    <m/>
    <n v="-750"/>
    <s v="Supplied through office of instruction"/>
    <m/>
    <m/>
    <x v="22"/>
    <x v="2"/>
  </r>
  <r>
    <x v="17"/>
    <s v="Equipment Repair &amp; Maint"/>
    <m/>
    <n v="1"/>
    <m/>
    <s v="Equipment will break. Need funds for standard [on-going] repairs"/>
    <m/>
    <m/>
    <m/>
    <m/>
    <n v="12500"/>
    <n v="12500"/>
    <e v="#DIV/0!"/>
    <n v="12500"/>
    <m/>
    <m/>
    <m/>
    <m/>
    <n v="12455"/>
    <s v="Budget Committee is requesting you supply a justification for your request.  Without a valid justification the budget committee will not be able to fund your request. What equipment are you requesting? Please see Dean's Comments"/>
    <m/>
    <s v="2-2.4, 3.1 -3.4,  5-5.6, 6.1 - 6.4"/>
    <s v="Equipment to upgrade the program to better support our students in efforts to gain their certificates.  This is to begin to replace outdated broken equipment to upgrade our program"/>
    <m/>
    <m/>
    <n v="-4500"/>
    <s v="Tech equipment repairs are completed by Gary S."/>
    <m/>
    <m/>
    <x v="22"/>
    <x v="2"/>
  </r>
  <r>
    <x v="33"/>
    <s v="Computer HW Maint &amp; Lic"/>
    <m/>
    <n v="1"/>
    <m/>
    <s v="Equipment will break. Need funds for standard [on-going] repairs"/>
    <m/>
    <m/>
    <m/>
    <m/>
    <n v="6500"/>
    <n v="6500"/>
    <e v="#DIV/0!"/>
    <n v="0"/>
    <m/>
    <m/>
    <m/>
    <m/>
    <m/>
    <s v="This is part of the 50K"/>
    <m/>
    <s v="2-2.4, 3.1 -3.4,  5-5.6, 6.1 - 6.5"/>
    <s v="Equipment will break. Need funds for standard [on-going] repairs"/>
    <m/>
    <m/>
    <m/>
    <s v="Equipment Repairs - Gary S."/>
    <m/>
    <m/>
    <x v="22"/>
    <x v="2"/>
  </r>
  <r>
    <x v="17"/>
    <s v="Equip LT 5K"/>
    <m/>
    <n v="1"/>
    <m/>
    <s v="As technology changes new equipment will be needed."/>
    <m/>
    <m/>
    <s v="-"/>
    <m/>
    <n v="7500"/>
    <n v="7500"/>
    <e v="#DIV/0!"/>
    <n v="0"/>
    <m/>
    <m/>
    <m/>
    <m/>
    <m/>
    <s v="Budget Committee is requesting you supply a justification for your request.  Without a valid justification the budget committee will not be able to fund your request.  Please also include program review goal. Please see Dean's Comments"/>
    <m/>
    <s v="2-2.4, 3.1 -3.4,  5-5.6, 6.1 - 6.4"/>
    <s v="As technology changes new equipment will be needed."/>
    <m/>
    <m/>
    <n v="-7500"/>
    <s v="Tech equipment replacement is completed by Gary S."/>
    <m/>
    <m/>
    <x v="22"/>
    <x v="2"/>
  </r>
  <r>
    <x v="25"/>
    <s v="Instructional Supplies"/>
    <m/>
    <n v="1"/>
    <m/>
    <s v="General Supplies"/>
    <m/>
    <m/>
    <m/>
    <m/>
    <n v="300"/>
    <n v="300"/>
    <e v="#DIV/0!"/>
    <n v="300"/>
    <n v="300"/>
    <m/>
    <m/>
    <m/>
    <m/>
    <s v="Budget Committee is requesting you supply a justification for your request.  Without a valid justification the budget committee will not be able to fund your request."/>
    <s v="RC 11"/>
    <n v="2.4"/>
    <s v="These are primarily small 4 port switches that is used in many of our labs.  This simple switch allows students to create isolated domains within a protected environment.  These switches are used - one per student, and allow studentes to have a deeper understanding of connecting various nodes during labs discussions, and lectures. The problem is that si students are making heavy use of these switches in an intense fashion everyday for almost 18 weeks.  They fail.  I have used the big industrial ones, however with latency issues, and moving processing from sandbox computing into physical servers is more complex than students can handle initially.  "/>
    <m/>
    <m/>
    <m/>
    <s v="Yes. GTD"/>
    <m/>
    <m/>
    <x v="22"/>
    <x v="0"/>
  </r>
  <r>
    <x v="14"/>
    <s v="Other Supplies"/>
    <m/>
    <n v="1"/>
    <s v="C"/>
    <m/>
    <m/>
    <m/>
    <m/>
    <m/>
    <n v="500"/>
    <n v="500"/>
    <e v="#DIV/0!"/>
    <n v="500"/>
    <m/>
    <m/>
    <m/>
    <m/>
    <n v="500"/>
    <s v="Next year, please justify expense better"/>
    <s v="1, 10"/>
    <s v="3.1, 3.3, 4.2"/>
    <s v="Needed for IT support tech library replacements and main library replacements."/>
    <m/>
    <m/>
    <m/>
    <m/>
    <m/>
    <s v="support.JD"/>
    <x v="22"/>
    <x v="0"/>
  </r>
  <r>
    <x v="25"/>
    <s v="Instr Supplies"/>
    <m/>
    <n v="3"/>
    <s v="D"/>
    <m/>
    <m/>
    <m/>
    <m/>
    <n v="1000"/>
    <n v="1500"/>
    <n v="500"/>
    <n v="0.5"/>
    <n v="1000"/>
    <n v="1000"/>
    <m/>
    <m/>
    <m/>
    <m/>
    <s v="Not Perkins Eleigible.  Budget Committeeis requesting you supply a better justification for your request.  Without a valid justification the budget committee will not be able to fund your request. "/>
    <s v="1, 9"/>
    <s v="6.1, 6.2, 6.3"/>
    <s v="Needed to replace classroom and lab consumables used throughout the year.  The consumables identified here are used for lecture and lab, and consists of: Thermal paste, solder 40/60 mix, tie straps, races for wiring, insulation tape, 9v batteries, Ethernet cable by the bulk, RJ45 pins, Heat shrink tubing, cable straps, anchors, ladder clips, punch down blocks.  Everyone of these items are used in training, demonstraton, and student labs. This is not a comphrensive list of all of the consumables used in my lab, but I think I covered most of the items, and any thing else that might have been left off this list will be a consumable"/>
    <m/>
    <m/>
    <m/>
    <s v="OK"/>
    <m/>
    <m/>
    <x v="22"/>
    <x v="0"/>
  </r>
  <r>
    <x v="8"/>
    <s v="Conference"/>
    <m/>
    <n v="2"/>
    <s v="B"/>
    <s v="Training for IT instructors ro in order to teach the next generation of software, servers, networking, and computing changes"/>
    <n v="0"/>
    <n v="0"/>
    <n v="0"/>
    <n v="0"/>
    <n v="7000"/>
    <n v="7000"/>
    <e v="#DIV/0!"/>
    <n v="1500"/>
    <m/>
    <m/>
    <m/>
    <m/>
    <n v="1500"/>
    <s v="Please identify conferences and approximate costs"/>
    <n v="9"/>
    <s v="3.1 -3.4, 6.1 - 6.3"/>
    <s v="This is an important element to keep our ability to teach uptodate appication software, and networking. Technology changes significantly lesson plans, and instruction.  For instance Smart phones, online shopping, virtualization did not exist when I first started teaching at Reedley.  IT is not like math or english, IT advances quickly, and it is costly to learn new stuff.  Last Training cost one person 4700"/>
    <m/>
    <m/>
    <m/>
    <s v="No conference identified but P D is needed?"/>
    <m/>
    <s v="Identify what conferences. Perkins.JD"/>
    <x v="22"/>
    <x v="0"/>
  </r>
  <r>
    <x v="17"/>
    <s v="Equip LT 5K"/>
    <m/>
    <n v="1"/>
    <s v="C"/>
    <m/>
    <m/>
    <m/>
    <n v="2445"/>
    <m/>
    <n v="2000"/>
    <n v="2000"/>
    <e v="#DIV/0!"/>
    <n v="2000"/>
    <m/>
    <m/>
    <m/>
    <n v="2000"/>
    <m/>
    <s v="Budget Committee is requesting you supply a justification for your request.  Without a valid justification the budget committee will not be able to fund your request."/>
    <s v="1, 10"/>
    <s v="6.1, 6.2, 6.3"/>
    <s v="These are primarily small 4 port switches that is used in many of our labs.  This simple switch allows students to create isolated domains within a protected environment.  These switches are used - one per student, and allow studentes to have a deeper understanding of connecting various nodes during labs discussions, and lectures. The problem is that si students are making heavy use of these switches in an intense fashion everyday for almost 18 weeks.  They fail.  I have used the big industrial ones, however with latency issues, and moving processing from sandbox computing into physical servers is more complex than students can handle initially.  "/>
    <m/>
    <m/>
    <m/>
    <s v="appropiate equipment"/>
    <m/>
    <s v="Support.JD"/>
    <x v="22"/>
    <x v="0"/>
  </r>
  <r>
    <x v="32"/>
    <s v="Instr Software"/>
    <m/>
    <n v="3"/>
    <s v="D"/>
    <m/>
    <m/>
    <m/>
    <m/>
    <n v="2000"/>
    <n v="2000"/>
    <n v="0"/>
    <n v="0"/>
    <n v="2000"/>
    <m/>
    <m/>
    <n v="2000"/>
    <m/>
    <m/>
    <s v="LT5"/>
    <s v="1, 9"/>
    <s v="6.1, 6.2, 6.3"/>
    <s v="Needed to teach virtualization, and multiple Operating Systems"/>
    <m/>
    <m/>
    <m/>
    <m/>
    <m/>
    <m/>
    <x v="22"/>
    <x v="0"/>
  </r>
  <r>
    <x v="1"/>
    <s v="Office Supplies"/>
    <m/>
    <n v="3"/>
    <s v="D"/>
    <m/>
    <m/>
    <n v="605"/>
    <m/>
    <m/>
    <n v="300"/>
    <n v="300"/>
    <e v="#DIV/0!"/>
    <m/>
    <m/>
    <m/>
    <m/>
    <m/>
    <m/>
    <s v="Not Perkins Eleigible"/>
    <s v="1, 9"/>
    <s v="6.1, 6.2, 6.3"/>
    <s v="Needed to replace classroom consumables"/>
    <m/>
    <m/>
    <m/>
    <m/>
    <m/>
    <m/>
    <x v="22"/>
    <x v="0"/>
  </r>
  <r>
    <x v="5"/>
    <s v="Mileage"/>
    <m/>
    <n v="2"/>
    <s v="B"/>
    <m/>
    <m/>
    <m/>
    <m/>
    <m/>
    <n v="2000"/>
    <n v="2000"/>
    <e v="#DIV/0!"/>
    <m/>
    <m/>
    <m/>
    <m/>
    <m/>
    <m/>
    <s v="Not Perkins Eleigible"/>
    <m/>
    <s v="3.1 -3.4, 6.1 - 6.3"/>
    <m/>
    <m/>
    <m/>
    <m/>
    <m/>
    <m/>
    <s v="Needs justification.JD"/>
    <x v="22"/>
    <x v="0"/>
  </r>
  <r>
    <x v="25"/>
    <s v="Instr Supplies"/>
    <m/>
    <n v="1"/>
    <m/>
    <s v="Software, teaching materials, journals and updated DVDs "/>
    <n v="43"/>
    <m/>
    <m/>
    <n v="200"/>
    <n v="200"/>
    <n v="0"/>
    <n v="0"/>
    <n v="200"/>
    <m/>
    <m/>
    <n v="200"/>
    <m/>
    <m/>
    <s v="lt5"/>
    <s v="Goal # 2  To provide Software, teaching materials, and journal for faculty and students"/>
    <s v="1.2,1.3,2.4,3.1,4.1,4.2,4.3"/>
    <s v="Updated materials and journals to inform students of trends and changes in the field as well as updated DVDs and teaching materials. "/>
    <m/>
    <s v="Agree - MD"/>
    <m/>
    <s v="Agree - MD"/>
    <m/>
    <s v="Support.JD"/>
    <x v="23"/>
    <x v="0"/>
  </r>
  <r>
    <x v="17"/>
    <s v="Equip LT 5K"/>
    <m/>
    <n v="1"/>
    <m/>
    <s v="Replace broken body composition analyzer machine"/>
    <m/>
    <m/>
    <m/>
    <m/>
    <n v="3381"/>
    <n v="3381"/>
    <e v="#DIV/0!"/>
    <n v="3381"/>
    <m/>
    <m/>
    <m/>
    <n v="3381"/>
    <m/>
    <s v="instr equipment"/>
    <m/>
    <m/>
    <s v="This machine is used to determine BMI and body analysis as a requirement of this class.  The current machine used is 10 years old, out of date and doen't always work.  This machine, though expensive, only needs to be replaced every 10 years.  "/>
    <m/>
    <s v="May be able to be shared with the Health classes if they have one.  (MD)"/>
    <m/>
    <s v="The HLTH and FN classes both use this machine.  With  8 sections of classes utilizing this, a new / additional machine is required. (MD)"/>
    <m/>
    <s v="Essential piece of equipment. Full Support.JD"/>
    <x v="23"/>
    <x v="0"/>
  </r>
  <r>
    <x v="25"/>
    <s v="Instr Supplies"/>
    <m/>
    <n v="2"/>
    <m/>
    <s v="Food and cleaning supplies required for demonstration"/>
    <m/>
    <m/>
    <m/>
    <m/>
    <n v="200"/>
    <n v="200"/>
    <e v="#DIV/0!"/>
    <m/>
    <m/>
    <m/>
    <m/>
    <m/>
    <m/>
    <m/>
    <s v="Goal # 2 "/>
    <s v="1.2,1.3,2.4,3.1,4.1,4.2,4.3"/>
    <s v="Demonstration of food and nutrional recipes required during lecture and in class activities.  Includes food, sanitation, and prep supplies.. "/>
    <m/>
    <s v="Agree - MD "/>
    <m/>
    <s v="Agree - MD "/>
    <m/>
    <s v="Support.JD"/>
    <x v="23"/>
    <x v="0"/>
  </r>
  <r>
    <x v="5"/>
    <s v="Mileage"/>
    <m/>
    <n v="1"/>
    <m/>
    <m/>
    <m/>
    <n v="107"/>
    <n v="36"/>
    <n v="500"/>
    <n v="500"/>
    <n v="0"/>
    <n v="0"/>
    <n v="500"/>
    <n v="500"/>
    <m/>
    <m/>
    <m/>
    <m/>
    <s v="This is really a one-time request."/>
    <m/>
    <m/>
    <s v="The actuals seem low considering the amount of mileage I've already accumulated this year traveling to Madera, Herndon, etc.  GTD"/>
    <m/>
    <m/>
    <m/>
    <s v="Yes. GTD"/>
    <m/>
    <s v="Support. JD"/>
    <x v="24"/>
    <x v="0"/>
  </r>
  <r>
    <x v="17"/>
    <s v="Equip LT 5K"/>
    <m/>
    <n v="1"/>
    <m/>
    <m/>
    <m/>
    <m/>
    <n v="620"/>
    <m/>
    <n v="750"/>
    <n v="750"/>
    <e v="#DIV/0!"/>
    <n v="750"/>
    <n v="750"/>
    <m/>
    <m/>
    <m/>
    <m/>
    <s v="Need Program Review goals in order to fund.  This is really a one-time request."/>
    <m/>
    <m/>
    <s v="Chris Buzo needs a new office chair.  Considering how much time she spends sitting in front of the computer, she should have an ergonomically-functional chair. GTD"/>
    <m/>
    <m/>
    <m/>
    <s v="Yes. GTD"/>
    <m/>
    <s v="Support. JD"/>
    <x v="24"/>
    <x v="0"/>
  </r>
  <r>
    <x v="25"/>
    <s v="Instructional Supplies"/>
    <m/>
    <n v="1"/>
    <m/>
    <m/>
    <n v="484"/>
    <n v="631"/>
    <n v="518"/>
    <n v="2000"/>
    <n v="1000"/>
    <n v="-1000"/>
    <n v="-0.5"/>
    <n v="1000"/>
    <n v="1000"/>
    <m/>
    <m/>
    <m/>
    <m/>
    <s v="This is really a one-time request."/>
    <m/>
    <m/>
    <s v="Based on actuals, this should be reduced to 1000. GTD"/>
    <m/>
    <m/>
    <m/>
    <s v="Yes. GTD"/>
    <m/>
    <m/>
    <x v="24"/>
    <x v="0"/>
  </r>
  <r>
    <x v="8"/>
    <s v="Conference"/>
    <m/>
    <n v="1"/>
    <m/>
    <m/>
    <m/>
    <n v="152"/>
    <n v="963"/>
    <n v="500"/>
    <n v="2000"/>
    <n v="1500"/>
    <n v="3"/>
    <n v="2000"/>
    <n v="500"/>
    <n v="1500"/>
    <m/>
    <m/>
    <m/>
    <s v="This is really a one-time request."/>
    <m/>
    <m/>
    <s v="President Caldwell has given me the added assignment of International Education at Reedley.  As such, the conference expenses might be more extensive than in the past. GTD"/>
    <m/>
    <m/>
    <m/>
    <s v="Yes. GTD"/>
    <m/>
    <s v="Support. JD"/>
    <x v="24"/>
    <x v="0"/>
  </r>
  <r>
    <x v="1"/>
    <s v="Office Supplies"/>
    <m/>
    <n v="1"/>
    <m/>
    <m/>
    <n v="1359"/>
    <n v="1813"/>
    <n v="548"/>
    <n v="1000"/>
    <n v="2000"/>
    <n v="1000"/>
    <n v="1"/>
    <n v="2000"/>
    <n v="2000"/>
    <m/>
    <m/>
    <m/>
    <m/>
    <s v="This is really a one-time request."/>
    <m/>
    <m/>
    <s v="Based on actuals, this should be increased to 2000.  We often purchase toner carts for faculty offices with this money, which are quite expensive.  GTD"/>
    <m/>
    <m/>
    <m/>
    <s v="Yes. GTD"/>
    <m/>
    <m/>
    <x v="24"/>
    <x v="0"/>
  </r>
  <r>
    <x v="6"/>
    <s v="Miscellaneous"/>
    <m/>
    <n v="1"/>
    <m/>
    <s v="contingency"/>
    <m/>
    <m/>
    <m/>
    <n v="3000"/>
    <n v="3000"/>
    <n v="0"/>
    <n v="0"/>
    <n v="3000"/>
    <n v="3000"/>
    <m/>
    <m/>
    <m/>
    <m/>
    <s v="This is really a one-time request."/>
    <m/>
    <m/>
    <s v="My added misc. funds have proven quite useful so far this year. GTD"/>
    <m/>
    <m/>
    <m/>
    <s v="Yes. GTD"/>
    <m/>
    <s v="Support. JD"/>
    <x v="24"/>
    <x v="0"/>
  </r>
  <r>
    <x v="8"/>
    <s v="Conference"/>
    <m/>
    <n v="1"/>
    <m/>
    <s v="ESL Conference"/>
    <m/>
    <m/>
    <m/>
    <n v="1000"/>
    <n v="1000"/>
    <n v="0"/>
    <n v="0"/>
    <n v="0"/>
    <m/>
    <m/>
    <m/>
    <m/>
    <m/>
    <s v="Budget Committee is requesting you supply a justification for your request.  Without a valid justification the budget committee will not be able to fund your request."/>
    <m/>
    <m/>
    <s v="Participate statewide and regional ESL policy discussions"/>
    <m/>
    <m/>
    <m/>
    <m/>
    <m/>
    <m/>
    <x v="25"/>
    <x v="2"/>
  </r>
  <r>
    <x v="25"/>
    <s v="Instructional Supplies"/>
    <m/>
    <n v="1"/>
    <m/>
    <m/>
    <m/>
    <n v="32"/>
    <n v="401"/>
    <n v="400"/>
    <n v="400"/>
    <n v="0"/>
    <n v="0"/>
    <m/>
    <m/>
    <m/>
    <m/>
    <m/>
    <m/>
    <m/>
    <n v="3"/>
    <m/>
    <m/>
    <m/>
    <m/>
    <m/>
    <s v="Yes. GTD"/>
    <m/>
    <s v="Support. The Office of Instruction has proposed to use a general statement to justify instructional supplies.JD"/>
    <x v="25"/>
    <x v="0"/>
  </r>
  <r>
    <x v="25"/>
    <s v="Instructional Supplies"/>
    <m/>
    <n v="1"/>
    <m/>
    <s v="General instructional supplies"/>
    <m/>
    <n v="117"/>
    <n v="215"/>
    <n v="300"/>
    <n v="300"/>
    <n v="0"/>
    <n v="0"/>
    <n v="300"/>
    <n v="300"/>
    <m/>
    <m/>
    <m/>
    <m/>
    <s v="This request needs a better justification for the expense.  Please include a better more complete justification for future requests."/>
    <s v="RC 11"/>
    <m/>
    <s v="General supplies for the function of the program are needed."/>
    <m/>
    <m/>
    <m/>
    <s v="Yes. GTD"/>
    <m/>
    <s v="yes.JD"/>
    <x v="26"/>
    <x v="0"/>
  </r>
  <r>
    <x v="1"/>
    <s v="Office Supplies"/>
    <m/>
    <n v="1"/>
    <m/>
    <s v="General office supplies"/>
    <n v="162"/>
    <n v="552"/>
    <n v="67"/>
    <n v="900"/>
    <n v="900"/>
    <n v="0"/>
    <n v="0"/>
    <n v="900"/>
    <n v="900"/>
    <m/>
    <m/>
    <m/>
    <m/>
    <s v="This request needs a better justification for the expense.  Please include a better more complete justification for future requests."/>
    <s v="RC 11"/>
    <m/>
    <s v="General supplies for the function of the program are needed."/>
    <m/>
    <m/>
    <n v="600"/>
    <s v="Given the actuals, this should be reduced to 600. GTD"/>
    <m/>
    <s v="Agree: 600"/>
    <x v="26"/>
    <x v="0"/>
  </r>
  <r>
    <x v="10"/>
    <s v="Dues/Memberships"/>
    <m/>
    <n v="3"/>
    <m/>
    <s v="Membership in ECTYC (English Council of California Two Year Colleges)"/>
    <m/>
    <n v="175"/>
    <m/>
    <m/>
    <n v="175"/>
    <n v="175"/>
    <e v="#DIV/0!"/>
    <m/>
    <m/>
    <m/>
    <m/>
    <m/>
    <m/>
    <m/>
    <s v="RC/MC 8"/>
    <m/>
    <s v="This membership links us to professional development with other California Collumity Colleges and allows us to receive the Teaching Composition in the Two Year College Journal."/>
    <m/>
    <m/>
    <m/>
    <s v="Yes. GTD"/>
    <m/>
    <s v="Support.JD"/>
    <x v="26"/>
    <x v="0"/>
  </r>
  <r>
    <x v="15"/>
    <s v="Computer SW Maint &amp; Lic "/>
    <m/>
    <n v="1"/>
    <m/>
    <s v="Tuirnitin.com"/>
    <m/>
    <m/>
    <m/>
    <m/>
    <n v="35000"/>
    <n v="35000"/>
    <e v="#DIV/0!"/>
    <n v="0"/>
    <m/>
    <m/>
    <m/>
    <m/>
    <m/>
    <s v="This is included in gary's software plan"/>
    <s v="RC/MC 3"/>
    <s v="2.3; 5.2; 5.6"/>
    <s v="Turnitin.com is the most effective plagiarism checking source and is used widely, not only in our department but throughout the College and the District.  The program is also used for peer review and grading.  (shared with District)"/>
    <m/>
    <m/>
    <m/>
    <s v="Absolutely. GTD"/>
    <m/>
    <s v="Support.JD"/>
    <x v="27"/>
    <x v="0"/>
  </r>
  <r>
    <x v="1"/>
    <s v="Office Supplies"/>
    <m/>
    <n v="1"/>
    <m/>
    <s v="General Supplies"/>
    <m/>
    <m/>
    <m/>
    <m/>
    <n v="900"/>
    <n v="900"/>
    <e v="#DIV/0!"/>
    <n v="300"/>
    <n v="300"/>
    <m/>
    <m/>
    <m/>
    <m/>
    <s v="Budget Committee is requesting you supply a justification for your request.  Without a valid justification the budget committee will not be able to fund your request."/>
    <s v="RC 11"/>
    <n v="2.4"/>
    <s v="General supplies for the function of the program are needed."/>
    <m/>
    <m/>
    <n v="300"/>
    <s v="No actuals for this to justify 900.  Reduce to 300.  GTD"/>
    <m/>
    <s v="I suggest $700, because this is a large department. JD"/>
    <x v="27"/>
    <x v="0"/>
  </r>
  <r>
    <x v="8"/>
    <s v="Conference"/>
    <m/>
    <n v="2"/>
    <m/>
    <s v="1. College Readiness Forums stipend for faculty participation. $3,000  2. Professional development  professional development for teaching of basic skills, composition studies (including DE), research, literature, and creative writing. $3000"/>
    <m/>
    <m/>
    <m/>
    <m/>
    <n v="6000"/>
    <n v="6000"/>
    <e v="#DIV/0!"/>
    <m/>
    <m/>
    <m/>
    <m/>
    <m/>
    <m/>
    <m/>
    <s v="1. RC 4; 2. RC/MC 8"/>
    <s v="1.4; 3.3; 6.4"/>
    <s v="1. Our College Readiness Forums have been revised for more high school faculty involvement.  We now are going to the high schools during their professional development hours, discussing transition to college, college composition expectations, norming papers, Common Core, etc.  This stipend will offset preparation and travel time.; 2. Continued professional development is needed in the areas listed to remain current in the disciplines and bring best practices to the College in the name of student success."/>
    <m/>
    <m/>
    <m/>
    <s v="Yes. GTD"/>
    <m/>
    <s v="Support.JD"/>
    <x v="27"/>
    <x v="0"/>
  </r>
  <r>
    <x v="5"/>
    <s v="Mileage"/>
    <m/>
    <n v="2"/>
    <m/>
    <s v="Mileage for traveling to feeder high schools for the College Readiness Forums."/>
    <m/>
    <m/>
    <m/>
    <m/>
    <n v="275"/>
    <n v="275"/>
    <e v="#DIV/0!"/>
    <m/>
    <m/>
    <m/>
    <m/>
    <m/>
    <m/>
    <m/>
    <s v="RC 4"/>
    <s v="2.3; 5.2; 5.6"/>
    <s v="This is a request for covering the milage for RC faculty to travel to and from feeder high schools as they participate in the College Readiness Forums."/>
    <m/>
    <m/>
    <m/>
    <s v="Yes. GTD"/>
    <m/>
    <s v="Support.JD"/>
    <x v="27"/>
    <x v="0"/>
  </r>
  <r>
    <x v="17"/>
    <s v="Equip LT 5K"/>
    <m/>
    <n v="2"/>
    <m/>
    <s v="10 trapezoid tables for SOC 35 "/>
    <m/>
    <m/>
    <n v="43364"/>
    <m/>
    <n v="6095.36"/>
    <n v="6095.36"/>
    <e v="#DIV/0!"/>
    <n v="0"/>
    <m/>
    <m/>
    <m/>
    <m/>
    <m/>
    <s v="included in fruniture"/>
    <s v="RC1"/>
    <s v="1.4; 2.4; 5.6"/>
    <s v="SOC 35 now has a new computer cart with 30 laptop computers.  These computers are used at the students' desks leaving no room to have books open, papers out, or writing space.  It also becomes a hazard as the computers can easily be bumped off the desks.  Having trapezoid tables (as substantiated in our program review cycle three report) will allow students space for proper use of the computers, decrease the likelihood of damage to the computers, and allow faculty to arrange seating in a variety of ways for different teaching and learning situations."/>
    <m/>
    <m/>
    <m/>
    <s v="Was this a one-time funding request? GTD"/>
    <m/>
    <s v="Full support. There is no response on the one time funding requests as of yet (11-9-2015).The current tables are obsolete. JD"/>
    <x v="27"/>
    <x v="0"/>
  </r>
  <r>
    <x v="10"/>
    <s v="Dues &amp; Memberships"/>
    <m/>
    <n v="1"/>
    <m/>
    <m/>
    <m/>
    <m/>
    <n v="70"/>
    <n v="70"/>
    <n v="70"/>
    <n v="0"/>
    <n v="0"/>
    <n v="70"/>
    <n v="70"/>
    <m/>
    <m/>
    <m/>
    <m/>
    <m/>
    <s v="#8"/>
    <s v="3, 4, 5, 6"/>
    <s v="International Writing Center Membership for the Coordinator. This level of membership includes a subscription to the Writing Lab Newsletter and The Writing Center Journal, which are used in the tutor training.  "/>
    <m/>
    <m/>
    <m/>
    <s v="Yes. GTD"/>
    <m/>
    <s v="Support.JD"/>
    <x v="28"/>
    <x v="0"/>
  </r>
  <r>
    <x v="8"/>
    <s v="Conference"/>
    <m/>
    <n v="1"/>
    <m/>
    <m/>
    <m/>
    <n v="508"/>
    <m/>
    <n v="500"/>
    <n v="500"/>
    <n v="0"/>
    <n v="0"/>
    <n v="500"/>
    <n v="500"/>
    <m/>
    <m/>
    <m/>
    <m/>
    <m/>
    <s v="#7"/>
    <s v="3, 4, 5, 6"/>
    <s v="Cost of attending Northern California Writing Center Conference.  (Cost of registration for 15 tutors, 2 coordinators.)  Reedley College co-sponsored the event with SCCCD funds and organizational assistance from Clovis and Reedley.  Registration fees were waived for coordinators and tutors."/>
    <m/>
    <m/>
    <m/>
    <s v="Yes. GTD"/>
    <m/>
    <s v="Support/JD"/>
    <x v="28"/>
    <x v="0"/>
  </r>
  <r>
    <x v="5"/>
    <s v="Mileage"/>
    <m/>
    <n v="1"/>
    <m/>
    <m/>
    <m/>
    <m/>
    <m/>
    <m/>
    <n v="700"/>
    <n v="700"/>
    <e v="#DIV/0!"/>
    <n v="700"/>
    <n v="700"/>
    <m/>
    <m/>
    <m/>
    <m/>
    <m/>
    <s v="#7"/>
    <s v="3, 4, 5, 6"/>
    <s v="Cost of using 2 SCCCD 8-passenger vans to Sacramento (which is the 2013 location of the conference) is 682.20.  Northern California Conference has frequently been in or near Sacramento.  In 2015 it was at Fresno State and no travel funds were requested or used."/>
    <m/>
    <m/>
    <m/>
    <s v="Yes. GTD"/>
    <m/>
    <s v="Support/JD"/>
    <x v="28"/>
    <x v="0"/>
  </r>
  <r>
    <x v="1"/>
    <s v="Office Supplies"/>
    <m/>
    <n v="1"/>
    <m/>
    <m/>
    <n v="201"/>
    <n v="244"/>
    <n v="518"/>
    <n v="750"/>
    <n v="750"/>
    <n v="0"/>
    <n v="0"/>
    <n v="750"/>
    <n v="750"/>
    <m/>
    <m/>
    <m/>
    <m/>
    <m/>
    <m/>
    <m/>
    <s v="Our 2012-2015 actuals do not seem to support the need for $750.  However, our biggest expense is printer ink.   Both years, the printer broke and had to be replaced; therefore, we got brand new cartridges with our brand new printers. Last year, I wrote &quot;We do not anticipate the current printer breaking.&quot;  Well, we already have a new printer (which needed new ink) and it seems to need a new fuser.  I am unable to realistically predict this expensive and instead I am estimating a potential cost.  I encourage the budget committee to examine the costs associated with printers being replaced (with extra ink cartridges unused) and the practice of buying inexpneisve printers which break so easily. "/>
    <m/>
    <m/>
    <m/>
    <s v="Yes. GTD"/>
    <m/>
    <m/>
    <x v="28"/>
    <x v="0"/>
  </r>
  <r>
    <x v="31"/>
    <s v="Hourly Instr Aides-Students"/>
    <m/>
    <n v="1"/>
    <m/>
    <m/>
    <n v="37939"/>
    <n v="36359"/>
    <n v="34120"/>
    <n v="51879"/>
    <n v="62000"/>
    <n v="10121"/>
    <n v="0.19508857148364464"/>
    <n v="52000"/>
    <n v="52000"/>
    <m/>
    <m/>
    <m/>
    <m/>
    <s v="check to see if equity can fund 10K"/>
    <s v="#2"/>
    <s v="3, 4, 5, 6"/>
    <s v="Note:  The college is considering funding expanded hours and additional tutors with Student Equity Money.  No decision was official upon the writing of this proposal, so this proposal is being forwarded as if Equity funds are not available to the Writing Center, but the budget committee should review how much was committed in Equity funds as they consider this proposal.  _x000a__x000a_Because of anticipated Equity money, the Writing Center expanded small group and walk-in tutoring services.  _x000a__x000a_Small Group Tutoring: This semester, we are on track to offer considerably more hours of small group tutoring.  One-third of the way through the semester, we have already tutored approximately 1700 hours (estimated based on number of weeks and number of tutees).  In comparison in Fall 2014, we collected 3515 hours total for the whole semester.  We anticipate an increase of approximatley 500 hours per semester.  _x000a__x000a_Walk-in Tutoring:  We have significantly grown walk-in tutoring hours.  Due to budget cuts, walk-in tutoring was signficiantly cut around 2009 and maintained at only a minimal level.  In Fall 2014 we began the semester with 23 half-hour sessions per week.  Fall 2015, we are beginnin with 59 half-hour sessions.  _x000a__x000a_I am on track to spend 59,000 this year.  I am requesting 62,000 that we might continue to grow as class offerings are expanded.  _x000a__x000a_If Student Equity money is not made available, the 2016-2017 budget will be necessary to maintain this growth.  "/>
    <m/>
    <m/>
    <m/>
    <s v="Yes, although I would imagine Equity should cover this. GTD"/>
    <m/>
    <s v="Full support as this expenditure is directly related to student success. JD"/>
    <x v="28"/>
    <x v="0"/>
  </r>
  <r>
    <x v="0"/>
    <s v="Printing &amp; Binding"/>
    <m/>
    <n v="1"/>
    <m/>
    <s v="Literature and Art Review"/>
    <m/>
    <m/>
    <m/>
    <m/>
    <n v="1000"/>
    <n v="1000"/>
    <e v="#DIV/0!"/>
    <n v="0"/>
    <m/>
    <m/>
    <m/>
    <m/>
    <m/>
    <s v="Send to Reedley Print shop for printing.  "/>
    <n v="1.2"/>
    <n v="5.2"/>
    <s v="Bring back a Literature and Art review book featuring student work"/>
    <m/>
    <m/>
    <m/>
    <m/>
    <m/>
    <s v="Agree.  Important for our students"/>
    <x v="29"/>
    <x v="2"/>
  </r>
  <r>
    <x v="25"/>
    <s v="Instructional Supplies"/>
    <m/>
    <n v="1"/>
    <m/>
    <m/>
    <n v="0"/>
    <n v="124"/>
    <n v="308"/>
    <n v="300"/>
    <n v="300"/>
    <n v="0"/>
    <n v="0"/>
    <n v="300"/>
    <n v="300"/>
    <m/>
    <m/>
    <m/>
    <m/>
    <m/>
    <s v="Reading: 1"/>
    <s v="1.2, 3"/>
    <s v="Supplies and materials are required to maintain and improve instruction and performance of professional responsibilities.  The 2016-2017 request exceeds the 2015-2016 requested and approved amount because there are two additional full-time instructors in the department."/>
    <m/>
    <m/>
    <m/>
    <s v="Yes. GTD"/>
    <m/>
    <s v="Support. JD"/>
    <x v="30"/>
    <x v="0"/>
  </r>
  <r>
    <x v="2"/>
    <s v="Contract Labor Services"/>
    <m/>
    <n v="2"/>
    <m/>
    <m/>
    <m/>
    <m/>
    <m/>
    <n v="300"/>
    <n v="300"/>
    <n v="0"/>
    <n v="0"/>
    <m/>
    <m/>
    <m/>
    <m/>
    <m/>
    <m/>
    <m/>
    <m/>
    <m/>
    <s v="Sign language interpreters for the deaf are required by federal and state statutes."/>
    <m/>
    <m/>
    <n v="0"/>
    <s v="This should come out of the DSP&amp;S Budget. GTD"/>
    <n v="0"/>
    <s v="DSPS budget will cover this. We DSPS will hire a pt SLI. JD"/>
    <x v="31"/>
    <x v="0"/>
  </r>
  <r>
    <x v="33"/>
    <s v="Computer HW Maint &amp; Lic"/>
    <s v="X"/>
    <n v="1"/>
    <m/>
    <s v="tablet"/>
    <m/>
    <m/>
    <m/>
    <m/>
    <n v="750"/>
    <n v="750"/>
    <e v="#DIV/0!"/>
    <n v="0"/>
    <m/>
    <m/>
    <m/>
    <m/>
    <m/>
    <s v="This is coded to the wrong object code, it should be 96510.  This should be requested through computer services"/>
    <s v="3, 5, 6"/>
    <s v="3.2, 3.3, 3.4, 4"/>
    <s v="tablet is needed to be more efficient and effective when attending multiple required meetings. Working meetings are required and I need a functional tablet to do my work on. "/>
    <m/>
    <m/>
    <m/>
    <m/>
    <m/>
    <s v="This will increase efficiency for the deans, who have very labor intensive jobs and decrease the number of print outs. 8 were requested through one time funding for all deans incl. Darin S. Full Support.JD"/>
    <x v="32"/>
    <x v="0"/>
  </r>
  <r>
    <x v="5"/>
    <s v="Mileage"/>
    <m/>
    <n v="1"/>
    <m/>
    <m/>
    <n v="2093"/>
    <n v="163"/>
    <n v="69"/>
    <n v="500"/>
    <n v="500"/>
    <n v="0"/>
    <n v="0"/>
    <n v="100"/>
    <n v="100"/>
    <m/>
    <m/>
    <m/>
    <m/>
    <s v="The actual history does not justify the increase."/>
    <n v="2"/>
    <s v="3, 4, 5.2, 5.3, 5.4"/>
    <s v="travel to and from all SCCCD sites for meetings/workshops"/>
    <m/>
    <m/>
    <m/>
    <m/>
    <m/>
    <m/>
    <x v="32"/>
    <x v="0"/>
  </r>
  <r>
    <x v="1"/>
    <s v="Office Supplies"/>
    <m/>
    <n v="1"/>
    <m/>
    <s v="printer, file folders, pens, pencils, highlighters, dry erase markers, storage units, notepads, etc."/>
    <n v="544"/>
    <n v="878"/>
    <n v="2250"/>
    <n v="1000"/>
    <n v="1000"/>
    <n v="0"/>
    <n v="0"/>
    <n v="1000"/>
    <n v="1000"/>
    <m/>
    <m/>
    <m/>
    <m/>
    <s v="Send request to gary for printer"/>
    <s v="3 ,5, 6 "/>
    <s v="3.2, 3.3, 3.4"/>
    <s v="Due to growth in DIV B funds are being requested to support the additional growth which results in additional supplies for the office to service this growth. DIV B admin aide will need supplies to assist in keeping the division organized, maintained and to conduct daily duties and resposibilities associated with the job. DIV B services 13 departments with over 40 faculty and staff. Deans office is also in need of a new printer."/>
    <m/>
    <m/>
    <m/>
    <m/>
    <m/>
    <s v="Support.JD"/>
    <x v="32"/>
    <x v="0"/>
  </r>
  <r>
    <x v="8"/>
    <s v="Conference"/>
    <s v="X"/>
    <n v="1"/>
    <m/>
    <s v="ACAD - Hotel $228x5=$1,140, Registration $400, Food $300, Flight $600, Misc $200 = Total $2,640        Great Deans Program Hotel $200x2=$400, Tution $950 (meals included) milage $215, Misc $200 = Total $1,765"/>
    <n v="1576"/>
    <n v="744"/>
    <n v="131"/>
    <n v="1500"/>
    <n v="4405"/>
    <n v="2905"/>
    <n v="1.9366666666666668"/>
    <n v="2800"/>
    <n v="2800"/>
    <m/>
    <m/>
    <m/>
    <m/>
    <s v="if approved into the other program then either ask for professional development or one-time funding"/>
    <s v="n/a"/>
    <s v="3.5,"/>
    <s v="Funds will be used to attend the American Conference for Academic Deans. The theme changes every year but as an example the 2016 theme is &quot;How higher education can lead-equity, inclusive, excellence, and Democratic renewal.&quot; Various sessions are offered to help support Deans. Another program for Deans is The Great Deans Program. This program focuses on faculty relations, personnel management, evaluations, enrollment management and budget management. Both conferences serve as professional development. My first choice is the Great Deans program but you have to get accepted into the program. If not accepted I would like to attend ACAD."/>
    <m/>
    <m/>
    <m/>
    <m/>
    <m/>
    <s v="I fully support PD for deans! JD"/>
    <x v="32"/>
    <x v="0"/>
  </r>
  <r>
    <x v="25"/>
    <s v="Instr Supplies"/>
    <m/>
    <n v="1"/>
    <m/>
    <s v="various equipment and supplies for departments"/>
    <n v="132"/>
    <n v="179"/>
    <n v="327"/>
    <n v="5000"/>
    <n v="5000"/>
    <n v="0"/>
    <n v="0"/>
    <n v="5000"/>
    <n v="5000"/>
    <m/>
    <m/>
    <m/>
    <m/>
    <m/>
    <s v="3, 5, 6"/>
    <s v="3.2, 3.3, 3.4"/>
    <s v="Due to growth in DIV B funds are being requested to support the additional growth which results in unexpected expenses. Funds will be used to offset these expenses and support 13 departments with over 40 faculty and staff."/>
    <m/>
    <m/>
    <m/>
    <m/>
    <m/>
    <s v="Support.JD"/>
    <x v="32"/>
    <x v="0"/>
  </r>
  <r>
    <x v="6"/>
    <s v="Miscellaneous"/>
    <m/>
    <n v="1"/>
    <m/>
    <s v="n/a"/>
    <m/>
    <m/>
    <m/>
    <n v="3000"/>
    <n v="5000"/>
    <n v="2000"/>
    <n v="0.66666666666666663"/>
    <n v="5000"/>
    <n v="5000"/>
    <m/>
    <m/>
    <m/>
    <m/>
    <m/>
    <s v="5, 6"/>
    <s v="1,2,3,4,5"/>
    <s v="unexpected expenses due to new hires, breakdowns, shortage of supplies in areas, ect."/>
    <m/>
    <m/>
    <m/>
    <m/>
    <m/>
    <s v="This is a much needed contingency item. In this division with all its equipment $5,000 is a correct number.JD"/>
    <x v="32"/>
    <x v="0"/>
  </r>
  <r>
    <x v="7"/>
    <s v="Student Employees"/>
    <m/>
    <n v="1"/>
    <m/>
    <s v="Two student employees"/>
    <m/>
    <m/>
    <m/>
    <m/>
    <n v="9500"/>
    <n v="9500"/>
    <e v="#DIV/0!"/>
    <n v="0"/>
    <m/>
    <m/>
    <m/>
    <m/>
    <m/>
    <s v="An additional instructional tech was hired to give the biology tech more time to comptlete these tasks."/>
    <s v="2, 5"/>
    <s v="1.1, 1.2, 2.4, 3.1, 3.3, 4.1, 4.2, 5.2, 5.6"/>
    <s v="To achieve teaching effectiveness we need two student employees  to help in all areas from biohazard clean up to laboratory preparation. Requesting two 10 hour a week employees"/>
    <m/>
    <m/>
    <m/>
    <m/>
    <m/>
    <m/>
    <x v="33"/>
    <x v="2"/>
  </r>
  <r>
    <x v="7"/>
    <s v="Student Employees"/>
    <m/>
    <n v="1"/>
    <m/>
    <m/>
    <m/>
    <m/>
    <m/>
    <m/>
    <n v="2500"/>
    <n v="2500"/>
    <e v="#DIV/0!"/>
    <n v="0"/>
    <m/>
    <m/>
    <m/>
    <m/>
    <m/>
    <s v="Budget Committee is requesting additional justification and program review/strategic Plan goals.  How many students/hours/days a week/rate of pay ect"/>
    <n v="3"/>
    <s v=" 1.4  , 2.3, 4.3 "/>
    <s v="We have expanded our course offerings to 28 sections and an on line Biology 10.  The student aides have been paid through the STEM grant and prior to the grant by work study.  The skills that this student learns ( for example: microbiological sub culturing, the use of an autoclave, etc) has positively enhanced their ability to get a job.  Secondly, by working Biology Preparation they help the students have greater access to well prepared ancillaries and lab materials."/>
    <s v=" Priority ranking needed for each item (corrected). Can't use PR goal #3 (unsubstantiated) .   "/>
    <m/>
    <m/>
    <m/>
    <s v="SP goals verified and one added."/>
    <s v="Support. JD"/>
    <x v="33"/>
    <x v="0"/>
  </r>
  <r>
    <x v="21"/>
    <s v="Equipment Repair &amp; Maint"/>
    <m/>
    <n v="1"/>
    <m/>
    <s v="Sterilizer - Getinge"/>
    <m/>
    <m/>
    <m/>
    <m/>
    <n v="5600"/>
    <n v="5600"/>
    <e v="#DIV/0!"/>
    <n v="0"/>
    <m/>
    <m/>
    <m/>
    <m/>
    <m/>
    <s v="Budget Committee is requesting additional justification,  is this a maintenace agreement, or do you have to have this serviced?  What is the cost of the service call?  Would it be more cost effictive to have them come out if the equipment needs fixed?"/>
    <n v="5"/>
    <s v=" 4.2, 5.2, 5.5, 2.4 "/>
    <s v="We have purchased a Getinge Sterilizer to meet the growing needs of the Biology Department  and the increasing amounts of Biohazard Material.  We will enter our second year of use and now have maintenance  required to meet Safety Standards in the use of the sterilizer."/>
    <m/>
    <m/>
    <m/>
    <m/>
    <m/>
    <s v="Full Support"/>
    <x v="33"/>
    <x v="0"/>
  </r>
  <r>
    <x v="15"/>
    <s v="Computer SW Maint &amp; Lic"/>
    <m/>
    <n v="1"/>
    <m/>
    <m/>
    <m/>
    <m/>
    <m/>
    <n v="1600"/>
    <n v="1600"/>
    <n v="0"/>
    <n v="0"/>
    <n v="0"/>
    <m/>
    <m/>
    <m/>
    <m/>
    <m/>
    <s v="this is a computer service issue and needs to be addressed to them"/>
    <n v="5"/>
    <n v="6"/>
    <s v="We have instructor and student computers that need repair."/>
    <s v=" Fix SP Goal "/>
    <m/>
    <m/>
    <m/>
    <s v="No $$"/>
    <s v="This should be covered entirely by CS"/>
    <x v="33"/>
    <x v="0"/>
  </r>
  <r>
    <x v="1"/>
    <s v="Office Supplies"/>
    <m/>
    <n v="1"/>
    <m/>
    <m/>
    <m/>
    <m/>
    <m/>
    <n v="2000"/>
    <n v="2000"/>
    <n v="0"/>
    <n v="0"/>
    <n v="500"/>
    <n v="500"/>
    <m/>
    <m/>
    <m/>
    <m/>
    <s v="based on history. "/>
    <n v="1"/>
    <m/>
    <s v="We have a fifth full time instructor and 6 adjuncts who all have office supply needs."/>
    <m/>
    <m/>
    <m/>
    <m/>
    <s v="There are formally 4.5 FTE in biology."/>
    <s v="I suggest the BC proposes based on the number of FT faculty an amount that is reasonable. JD"/>
    <x v="33"/>
    <x v="0"/>
  </r>
  <r>
    <x v="21"/>
    <s v="Equipment Repair &amp; Maint"/>
    <m/>
    <n v="1"/>
    <m/>
    <s v="Microscopes"/>
    <n v="597"/>
    <n v="765"/>
    <n v="1064"/>
    <n v="1500"/>
    <n v="1500"/>
    <n v="0"/>
    <n v="0"/>
    <n v="1500"/>
    <n v="1500"/>
    <m/>
    <m/>
    <m/>
    <m/>
    <s v="ok"/>
    <n v="5"/>
    <s v=" 1.2, 5.2 "/>
    <s v="The use and understanding of microscopy is essential for all Biology classes and is considered a basic skill in Biology."/>
    <m/>
    <m/>
    <m/>
    <m/>
    <m/>
    <s v="Full Support"/>
    <x v="33"/>
    <x v="0"/>
  </r>
  <r>
    <x v="21"/>
    <s v="Equipment Repair &amp; Maint"/>
    <m/>
    <n v="1"/>
    <m/>
    <s v="DI Water cartridges for Autoclave"/>
    <n v="8633"/>
    <n v="1719"/>
    <m/>
    <n v="2000"/>
    <n v="2500"/>
    <n v="500"/>
    <n v="0.25"/>
    <n v="2000"/>
    <n v="2000"/>
    <m/>
    <m/>
    <m/>
    <m/>
    <s v="There is no justification for the increase.  Please include justification for any increases in future requests."/>
    <s v="2, 5"/>
    <s v="1.1, 1.2, 2.4, 3.1, 3.3, 4.1, 4.2, 5.2, 5.6"/>
    <s v="Autoclave has a DI water system that needs replaced cartridges"/>
    <m/>
    <m/>
    <m/>
    <m/>
    <m/>
    <m/>
    <x v="33"/>
    <x v="2"/>
  </r>
  <r>
    <x v="25"/>
    <s v="Instr Supplies"/>
    <m/>
    <n v="1"/>
    <m/>
    <s v="BIO 2, 5, 10 and 20"/>
    <n v="2653"/>
    <n v="3659"/>
    <n v="1898"/>
    <n v="4000"/>
    <n v="4000"/>
    <n v="0"/>
    <n v="0"/>
    <n v="4000"/>
    <n v="2000"/>
    <m/>
    <n v="2000"/>
    <m/>
    <m/>
    <s v="ok"/>
    <s v="IV.B.2"/>
    <s v="1.2,5.2"/>
    <s v="Anicipated annual cost to run BIO program in Oakhurst as substantiated in program review. Critical to function of the program"/>
    <m/>
    <m/>
    <m/>
    <m/>
    <m/>
    <s v="ok"/>
    <x v="33"/>
    <x v="1"/>
  </r>
  <r>
    <x v="17"/>
    <s v="Equip LT 5K"/>
    <m/>
    <n v="2"/>
    <m/>
    <s v="3 Teaching microscope with wireless transmitter cameras"/>
    <m/>
    <m/>
    <m/>
    <m/>
    <n v="10000"/>
    <n v="10000"/>
    <e v="#DIV/0!"/>
    <n v="0"/>
    <m/>
    <m/>
    <m/>
    <m/>
    <m/>
    <s v="This  is not a 1 priority, this is really a 2. And received in the 15-16 fy"/>
    <s v="2, 5"/>
    <s v="1.1, 1.2, 2.4, 3.1, 3.3, 4.1, 4.2, 5.2, 5.6"/>
    <s v="Our teaching microscopes no longer function properly. Sometimes they work and sometimes we can not get them to display on the projector. New teaching microscopes are needed. Teaching microscopes are used in every classroom. The ones we are looking at have a wireless function that will allow students to download the image through an app on their smart phone. This will allow the students to save the image for later review at home and to aid the visually impaired students by allowing them to zoom into the image. This will meet the American with Disabilities Act and the Section 504 of the Rehabilitation Act for students with visual impairment"/>
    <m/>
    <m/>
    <m/>
    <m/>
    <m/>
    <m/>
    <x v="33"/>
    <x v="2"/>
  </r>
  <r>
    <x v="17"/>
    <s v="Equip LT 5K"/>
    <m/>
    <n v="2"/>
    <m/>
    <s v="Full classroom set of microscopes"/>
    <m/>
    <m/>
    <m/>
    <m/>
    <n v="21000"/>
    <n v="21000"/>
    <e v="#DIV/0!"/>
    <n v="0"/>
    <m/>
    <m/>
    <m/>
    <m/>
    <m/>
    <s v="This  is not a 1 priority, this is really a 2. And received in the 15-16 fy"/>
    <s v="2, 5"/>
    <s v="1.1, 1.2, 2.4, 3.1, 3.3, 4.1, 4.2, 5.2, 5.6"/>
    <s v="With the addition of biology classes this academic year, we have biology lab classes meeting in rooms without microscopes available. To serve the students in these labs we need a full set of student microscopes."/>
    <m/>
    <m/>
    <m/>
    <m/>
    <m/>
    <m/>
    <x v="33"/>
    <x v="2"/>
  </r>
  <r>
    <x v="17"/>
    <s v="Equip LT 5K"/>
    <m/>
    <n v="2"/>
    <m/>
    <s v="6 Laptop computers"/>
    <m/>
    <m/>
    <m/>
    <m/>
    <n v="7500"/>
    <n v="7500"/>
    <e v="#DIV/0!"/>
    <n v="0"/>
    <m/>
    <m/>
    <m/>
    <m/>
    <m/>
    <s v="This  is not a 1 priority, this is really a 2. And received in the 15-16 fy"/>
    <s v="2, 5"/>
    <s v="1.1, 1.2, 2.4, 3.1, 3.3, 4.1, 4.2, 5.2, 5.6"/>
    <s v="Our computers for the physiology labs are very old and almost obsolete. We have labs in physiology that use transducers and various sensors to teach basic physiology concepts. We purchased new oxygen sensors which require a free upgrade in the software. Our current computers do not meet the minimum requirements. We need 6 new laptops to allow the use of the new oxygen sensors and continued use of the existing sensors and transducers."/>
    <m/>
    <m/>
    <m/>
    <m/>
    <m/>
    <m/>
    <x v="33"/>
    <x v="2"/>
  </r>
  <r>
    <x v="17"/>
    <s v="Equip LT 5K"/>
    <s v="X"/>
    <n v="2"/>
    <m/>
    <s v="Specimens, specimen slides, and models for new  Bio11B class"/>
    <m/>
    <m/>
    <m/>
    <m/>
    <n v="8000"/>
    <n v="8000"/>
    <e v="#DIV/0!"/>
    <n v="0"/>
    <m/>
    <m/>
    <m/>
    <m/>
    <m/>
    <s v="This  is not a 1 priority, this is really a 2. And received in the 15-16 fy"/>
    <s v="2, 5"/>
    <s v="1.1, 1.2, 2.4, 3.1, 3.3, 4.1, 4.2, 5.2, 5.6"/>
    <s v="Bio 11B requires a variety of specimens, slides and models that are required for the curriculum, most of which are unique to this course."/>
    <m/>
    <m/>
    <m/>
    <m/>
    <m/>
    <m/>
    <x v="33"/>
    <x v="2"/>
  </r>
  <r>
    <x v="2"/>
    <s v="Consultant Services"/>
    <m/>
    <n v="1"/>
    <m/>
    <s v="Autoclave service contract"/>
    <m/>
    <n v="8892"/>
    <n v="9159"/>
    <n v="9200"/>
    <n v="9800"/>
    <n v="600"/>
    <n v="6.5217391304347824E-2"/>
    <n v="9800"/>
    <n v="9800"/>
    <m/>
    <m/>
    <m/>
    <m/>
    <m/>
    <s v="2, 5"/>
    <s v="1.1, 1.2, 2.4, 3.1, 3.3, 4.1, 4.2, 5.2, 5.6"/>
    <s v="All items in microbiology require sterilization by autoclave, and all waste must be autoclaved. Service contract ensures autoclave is running at all times. Contract has increased in price by approximately 4% per year"/>
    <m/>
    <m/>
    <m/>
    <m/>
    <m/>
    <m/>
    <x v="33"/>
    <x v="2"/>
  </r>
  <r>
    <x v="25"/>
    <s v="Instructional Supplies"/>
    <m/>
    <n v="1"/>
    <m/>
    <m/>
    <n v="4169"/>
    <n v="6493"/>
    <n v="8256"/>
    <n v="9000"/>
    <n v="11000"/>
    <n v="2000"/>
    <n v="0.22222222222222221"/>
    <n v="11000"/>
    <n v="6000"/>
    <m/>
    <n v="5000"/>
    <m/>
    <m/>
    <s v="This is not a zero priority.  This is really a 1. Per the justification would increase by $1,000 and due to the VP comments committee agreeed to fund at 11,000"/>
    <n v="2"/>
    <s v=" 1.2, 5.2, 3.2 "/>
    <s v="The Biology Department strives to offer instructional programs that provide basic  skills and transfer preparation in the Allied Health fields and  the pre Med transfer.  We include many levels of measurement of the necessary skills in each class.  WE insure that each student has sufficient supplies to complete each lab.  We have seen a 5-15% increase per year in the purchase of our supplies."/>
    <m/>
    <m/>
    <m/>
    <m/>
    <s v="Increase to $12,000"/>
    <s v="Based on projected growth in 16-17. Full Support.JD"/>
    <x v="33"/>
    <x v="0"/>
  </r>
  <r>
    <x v="25"/>
    <s v="Instr Supplies"/>
    <m/>
    <n v="1"/>
    <m/>
    <s v="Dissection specimens, microbiological media, chemicals &amp; general lab supplies and cleaning products."/>
    <n v="18556"/>
    <n v="15090"/>
    <n v="9431"/>
    <n v="19000"/>
    <n v="22000"/>
    <n v="3000"/>
    <n v="0.15789473684210525"/>
    <n v="20000"/>
    <n v="14000"/>
    <m/>
    <n v="6000"/>
    <m/>
    <m/>
    <s v="The Techs need to do a better job of price shopping and work with reps to get better pricing."/>
    <s v="2, 5"/>
    <s v="1.1, 1.2, 2.4, 3.1, 3.3, 4.1, 4.2, 5.2, 5.6"/>
    <s v="Supplies and specimens for biology are needed to adequately run the labs. Student success is directly related to hands on in the lab. Dissection supplies are necessary to meet SLO's in biology labs. The use of microbiology supplies that are expendable are required to adequately perform labs. Microbiology supplies are very costly and we have seen the cost increase each year dramatically. For the current year, the biology department has 41 lab sections scheduled,. This fall we have over 580 students in biology. We expect to have the same amount in the spring. We have plans for add more sections in the 2016-2017 school year.  Note: the 2014-15 expenditures were understated by $7,802"/>
    <m/>
    <m/>
    <m/>
    <m/>
    <m/>
    <m/>
    <x v="33"/>
    <x v="2"/>
  </r>
  <r>
    <x v="8"/>
    <s v="Conference"/>
    <m/>
    <n v="2"/>
    <m/>
    <m/>
    <m/>
    <m/>
    <m/>
    <m/>
    <n v="2000"/>
    <n v="2000"/>
    <e v="#DIV/0!"/>
    <m/>
    <m/>
    <m/>
    <m/>
    <m/>
    <m/>
    <m/>
    <m/>
    <n v="3"/>
    <s v="We have an instructor who attends conferences every year and uses the information to update lectures and labs. "/>
    <s v=" Added "/>
    <m/>
    <m/>
    <m/>
    <m/>
    <s v="One instructor only? SD funds should be increased to cover this expense, when there is no STEM funding available.JD"/>
    <x v="33"/>
    <x v="0"/>
  </r>
  <r>
    <x v="17"/>
    <s v="Equip LT 5K"/>
    <m/>
    <n v="2"/>
    <m/>
    <s v="Refrigerated swinging bucket  centrifuge"/>
    <n v="2680"/>
    <n v="911"/>
    <n v="31384"/>
    <m/>
    <n v="15000"/>
    <n v="15000"/>
    <e v="#DIV/0!"/>
    <m/>
    <m/>
    <m/>
    <m/>
    <m/>
    <m/>
    <s v="STEM"/>
    <s v="2, 5"/>
    <s v="1.1, 1.2, 2.4, 3.1, 3.3, 4.1, 4.2, 5.2, 5.6"/>
    <s v="A refrigerated swinging bucket centrifuge will allow for more complex labs to be performed and for students to complete research based learning in Bio 11A. "/>
    <m/>
    <m/>
    <m/>
    <m/>
    <m/>
    <m/>
    <x v="33"/>
    <x v="2"/>
  </r>
  <r>
    <x v="17"/>
    <s v="Equip LT 5K"/>
    <m/>
    <n v="2"/>
    <m/>
    <s v="Replacement spectrophotometers"/>
    <m/>
    <m/>
    <m/>
    <m/>
    <n v="6000"/>
    <n v="6000"/>
    <e v="#DIV/0!"/>
    <n v="6000"/>
    <m/>
    <m/>
    <m/>
    <n v="6000"/>
    <m/>
    <m/>
    <s v="2, 5"/>
    <s v="1.1, 1.2, 2.4, 3.1, 3.3, 4.1, 4.2, 5.2, 5.6"/>
    <s v="We have broken spectrophotometers and need to replace."/>
    <m/>
    <m/>
    <m/>
    <m/>
    <m/>
    <m/>
    <x v="33"/>
    <x v="2"/>
  </r>
  <r>
    <x v="17"/>
    <s v="Equip LT 5K"/>
    <m/>
    <n v="2"/>
    <m/>
    <s v="Double door media refrigerator"/>
    <m/>
    <m/>
    <m/>
    <m/>
    <n v="8500"/>
    <n v="8500"/>
    <e v="#DIV/0!"/>
    <n v="8500"/>
    <m/>
    <m/>
    <m/>
    <n v="8500"/>
    <m/>
    <m/>
    <s v="2, 5"/>
    <s v="1.1, 1.2, 2.4, 3.1, 3.3, 4.1, 4.2, 5.2, 5.6"/>
    <s v="Our media refrigerator is not holding the correct temperature and leaks water. Repair would be more expensive than replacing. We will need to replace soon."/>
    <m/>
    <m/>
    <m/>
    <m/>
    <m/>
    <m/>
    <x v="33"/>
    <x v="2"/>
  </r>
  <r>
    <x v="17"/>
    <s v="Equip LT 5K"/>
    <m/>
    <n v="2"/>
    <m/>
    <s v="Anatomy Models"/>
    <m/>
    <m/>
    <m/>
    <m/>
    <n v="15000"/>
    <n v="15000"/>
    <e v="#DIV/0!"/>
    <m/>
    <m/>
    <m/>
    <m/>
    <m/>
    <m/>
    <s v="Already pruchased "/>
    <s v="2, 5"/>
    <s v="1.1, 1.2, 2.4, 3.1, 3.3, 4.1, 4.2, 5.2, 5.6"/>
    <s v="Our anatomy models are in various states of disrepair. Most are over 15 years old. Need to replace these models."/>
    <m/>
    <m/>
    <m/>
    <m/>
    <m/>
    <m/>
    <x v="33"/>
    <x v="2"/>
  </r>
  <r>
    <x v="17"/>
    <s v="Equip LT 5K"/>
    <m/>
    <n v="3"/>
    <m/>
    <s v="EKG and stand"/>
    <m/>
    <m/>
    <m/>
    <m/>
    <n v="15000"/>
    <n v="15000"/>
    <e v="#DIV/0!"/>
    <n v="15000"/>
    <m/>
    <m/>
    <m/>
    <n v="15000"/>
    <m/>
    <m/>
    <s v="2, 5"/>
    <s v="1.1, 1.2, 2.4, 3.1, 3.3, 4.1, 4.2, 5.2, 5.6"/>
    <s v="A EKG would allow bio 22 students to get real world experience and enhance the learning experience."/>
    <m/>
    <m/>
    <m/>
    <m/>
    <m/>
    <m/>
    <x v="33"/>
    <x v="2"/>
  </r>
  <r>
    <x v="17"/>
    <s v="Equip LT 5K"/>
    <m/>
    <n v="1"/>
    <m/>
    <s v="Install DI water system at Oakhurst Center"/>
    <m/>
    <m/>
    <m/>
    <m/>
    <n v="10000"/>
    <n v="10000"/>
    <e v="#DIV/0!"/>
    <n v="0"/>
    <m/>
    <m/>
    <m/>
    <m/>
    <m/>
    <s v="This is not a 1 priority but a 2. Aaron will follow up on this and bring back.  Per VP Hold Off"/>
    <s v="8, 9"/>
    <s v="1.1, 1.2, 2.4, 3.1, 3.3, 4.1,4.2, 5.2, 5.6"/>
    <s v="In order to increase the breadth of classes, new equipment will need to be purchased.  We would like to expand the chemistry curriculum taught at Oakhurst Center.  A DI water system is necesarry for the completion of laboratory experiments performed within the advanced chemistry courses (such as 1A).  "/>
    <m/>
    <m/>
    <m/>
    <m/>
    <n v="-10000"/>
    <s v="Hold off"/>
    <x v="34"/>
    <x v="1"/>
  </r>
  <r>
    <x v="17"/>
    <s v="Equip LT 5K"/>
    <m/>
    <n v="1"/>
    <m/>
    <s v="Install fume hoods at Oakhurst Center"/>
    <m/>
    <m/>
    <m/>
    <m/>
    <n v="20000"/>
    <n v="20000"/>
    <e v="#DIV/0!"/>
    <n v="0"/>
    <m/>
    <m/>
    <m/>
    <m/>
    <m/>
    <s v="This is not a 1 priority but a 2. Aaron will follow up on this and bring back.  Per VP Hold Off"/>
    <s v="8, 9"/>
    <s v="1.1, 1.2, 2.4, 3.1, 3.3, 4.1,4.2, 5.2, 5.6"/>
    <s v="In order to increase the breadth of classes, new equipment will need to be purchased.  We would like to expand the chemistry curriculum taught at Oakhurst Center  Fume hoods are necesarry for the completion of laboratory experiments performed within the advanced chemistry courses (such as 1A).  "/>
    <m/>
    <m/>
    <m/>
    <m/>
    <n v="-20000"/>
    <s v="Hold off"/>
    <x v="34"/>
    <x v="1"/>
  </r>
  <r>
    <x v="17"/>
    <s v="Equip LT 5K"/>
    <m/>
    <n v="1"/>
    <m/>
    <m/>
    <m/>
    <n v="958"/>
    <n v="8916"/>
    <n v="1000"/>
    <n v="1000"/>
    <n v="0"/>
    <n v="0"/>
    <n v="1000"/>
    <m/>
    <m/>
    <m/>
    <n v="1000"/>
    <m/>
    <s v="ok"/>
    <m/>
    <s v="1.2"/>
    <s v="Replacement of worn out lab equipment at the end of its useful life."/>
    <m/>
    <m/>
    <m/>
    <m/>
    <m/>
    <m/>
    <x v="34"/>
    <x v="1"/>
  </r>
  <r>
    <x v="11"/>
    <s v="Postage/Shipping"/>
    <m/>
    <n v="1"/>
    <m/>
    <m/>
    <m/>
    <m/>
    <m/>
    <n v="250"/>
    <n v="250"/>
    <n v="0"/>
    <n v="0"/>
    <n v="50"/>
    <n v="50"/>
    <m/>
    <m/>
    <m/>
    <m/>
    <m/>
    <m/>
    <s v="1.2"/>
    <s v="Shipping to sedn out equipment for repair."/>
    <m/>
    <m/>
    <m/>
    <m/>
    <m/>
    <m/>
    <x v="34"/>
    <x v="1"/>
  </r>
  <r>
    <x v="5"/>
    <s v="Mileage"/>
    <m/>
    <n v="1"/>
    <m/>
    <s v="Meetings (hiring, evaluation, collaboration) and sharing equipment"/>
    <m/>
    <m/>
    <m/>
    <m/>
    <n v="500"/>
    <n v="500"/>
    <e v="#DIV/0!"/>
    <n v="100"/>
    <n v="100"/>
    <m/>
    <m/>
    <m/>
    <m/>
    <s v="come back if additional funds are needed. 11"/>
    <s v="no goal at this time"/>
    <m/>
    <s v="The faculty and lab Technician may have to travel to Madera Campus for meetings. "/>
    <m/>
    <m/>
    <m/>
    <m/>
    <m/>
    <s v="Support.JD"/>
    <x v="34"/>
    <x v="0"/>
  </r>
  <r>
    <x v="11"/>
    <s v="Postage/Shipping"/>
    <m/>
    <n v="1"/>
    <m/>
    <s v="to ship equip. for repair"/>
    <m/>
    <m/>
    <n v="200"/>
    <n v="200"/>
    <n v="200"/>
    <n v="0"/>
    <n v="0"/>
    <n v="200"/>
    <n v="200"/>
    <m/>
    <m/>
    <m/>
    <m/>
    <s v="ok"/>
    <n v="1"/>
    <s v="1.1, 1.2, 2.4, 3.1, 3.3, 4.1,4.2, 5.2, 5.6"/>
    <s v="To send pieces of equipment out for repair"/>
    <m/>
    <m/>
    <m/>
    <m/>
    <m/>
    <m/>
    <x v="34"/>
    <x v="2"/>
  </r>
  <r>
    <x v="11"/>
    <s v="Postage/Shipping"/>
    <m/>
    <n v="1"/>
    <m/>
    <s v="Shipping"/>
    <n v="40"/>
    <n v="7"/>
    <m/>
    <n v="200"/>
    <n v="500"/>
    <n v="300"/>
    <n v="1.5"/>
    <n v="200"/>
    <n v="200"/>
    <m/>
    <m/>
    <m/>
    <m/>
    <s v="There is no justification for the increase.  Please include justification for any increases in future requests.  Need Program Review goals in order to fund."/>
    <s v="no goal at this time"/>
    <m/>
    <s v="Used to send various pieces of equipment out for repair"/>
    <m/>
    <m/>
    <m/>
    <m/>
    <m/>
    <s v="Support.JD"/>
    <x v="34"/>
    <x v="0"/>
  </r>
  <r>
    <x v="1"/>
    <s v="Office Supplies"/>
    <m/>
    <n v="1"/>
    <m/>
    <s v="toner, tape, sharpies, staples, folders"/>
    <m/>
    <m/>
    <n v="300"/>
    <n v="300"/>
    <n v="900"/>
    <n v="600"/>
    <n v="2"/>
    <n v="300"/>
    <n v="300"/>
    <m/>
    <m/>
    <m/>
    <m/>
    <s v="will assess history"/>
    <n v="1"/>
    <s v="1.1, 1.2, 2.4, 3.1, 3.3, 4.1,4.2, 5.2, 5.6"/>
    <s v="Laser printers in lab, supplies to write on and label test tubes, beakers, flasks, ect.  The chemistry department will need increased funds for office supplies, as we now have two full-time faculty.  New courses have been added (e.g. organic chemistry) which will require additional office supplies."/>
    <m/>
    <m/>
    <m/>
    <m/>
    <m/>
    <m/>
    <x v="34"/>
    <x v="2"/>
  </r>
  <r>
    <x v="21"/>
    <s v="Equipment Repair &amp; Maint"/>
    <m/>
    <n v="1"/>
    <m/>
    <m/>
    <m/>
    <m/>
    <m/>
    <n v="500"/>
    <n v="500"/>
    <n v="0"/>
    <n v="0"/>
    <n v="500"/>
    <n v="500"/>
    <m/>
    <m/>
    <m/>
    <m/>
    <s v="Need program reivew goal to fund request"/>
    <m/>
    <s v="1.2"/>
    <s v="Occassional repair of equipment (balances, hot plates, etc.)"/>
    <m/>
    <m/>
    <m/>
    <m/>
    <m/>
    <m/>
    <x v="34"/>
    <x v="1"/>
  </r>
  <r>
    <x v="1"/>
    <s v="Office Supplies"/>
    <m/>
    <n v="1"/>
    <m/>
    <s v="Office Supplies"/>
    <m/>
    <m/>
    <m/>
    <n v="500"/>
    <n v="600"/>
    <n v="100"/>
    <n v="0.2"/>
    <n v="600"/>
    <n v="600"/>
    <m/>
    <m/>
    <m/>
    <m/>
    <s v="Need Program Review goals in order to fund."/>
    <s v="no goal at this time"/>
    <m/>
    <s v="For 3 full-time faculty members and 1 staff member in the department, plus 2 part-time faculty. We cannot rely on STEM funding as the grant ends on 9/31/2016"/>
    <m/>
    <m/>
    <m/>
    <m/>
    <m/>
    <s v="Support.JD"/>
    <x v="34"/>
    <x v="0"/>
  </r>
  <r>
    <x v="25"/>
    <s v="Instr Supplies"/>
    <m/>
    <n v="1"/>
    <m/>
    <m/>
    <n v="339"/>
    <n v="336"/>
    <n v="2752"/>
    <n v="1331"/>
    <n v="1350"/>
    <n v="19"/>
    <n v="1.4274981217129978E-2"/>
    <n v="1350"/>
    <n v="850"/>
    <m/>
    <n v="500"/>
    <m/>
    <m/>
    <s v="Need program reivew goal to fund request"/>
    <m/>
    <s v="1.2"/>
    <s v="The Chemistry lab requires re-order of chemicals and lab items on an annual basis. These are critical to the function of the program."/>
    <m/>
    <m/>
    <m/>
    <m/>
    <m/>
    <m/>
    <x v="34"/>
    <x v="1"/>
  </r>
  <r>
    <x v="31"/>
    <s v="Student Tutors"/>
    <m/>
    <n v="1"/>
    <m/>
    <m/>
    <m/>
    <m/>
    <m/>
    <n v="3047"/>
    <n v="3100"/>
    <n v="53"/>
    <n v="1.7394158188382015E-2"/>
    <n v="1550"/>
    <n v="1550"/>
    <m/>
    <m/>
    <m/>
    <m/>
    <s v="This has been requested year after year and this has not been used.  We will fund half, but the object code is 92310"/>
    <m/>
    <s v="1.1,1.2,1.3,2.4,4.3,5.2"/>
    <s v="Both the Chemistry and Biology programs in Oakhurst operate without instructional techs. Student employees provide much needed assistance to faculty along with additional lab experience to the qualified student."/>
    <m/>
    <m/>
    <m/>
    <m/>
    <m/>
    <m/>
    <x v="34"/>
    <x v="1"/>
  </r>
  <r>
    <x v="21"/>
    <s v="Equipment Repair &amp; Maint"/>
    <m/>
    <n v="1"/>
    <m/>
    <s v="lab equipment repair and maint. "/>
    <m/>
    <m/>
    <n v="1793"/>
    <n v="1793"/>
    <n v="2000"/>
    <n v="207"/>
    <n v="0.11544896820970441"/>
    <n v="2000"/>
    <n v="2000"/>
    <m/>
    <m/>
    <m/>
    <m/>
    <s v="ok"/>
    <n v="1"/>
    <s v="1.1, 1.2, 2.4, 3.1, 3.3, 4.1,4.2, 5.2, 5.6"/>
    <s v="The chemistry equipment (balances, hot plates, pH electrodes, etc...) occasionally break and need to be repaired or replaced.  We have also had some equipment recently come off of warranty (lab dishwasher for chemistry) that may need future repairs."/>
    <m/>
    <m/>
    <m/>
    <m/>
    <m/>
    <m/>
    <x v="34"/>
    <x v="2"/>
  </r>
  <r>
    <x v="17"/>
    <s v="Equip LT 5K"/>
    <m/>
    <n v="1"/>
    <m/>
    <s v="Balance replacement, Vernier probes, stirring mantle replacement, hot plate replacement"/>
    <n v="308"/>
    <n v="1990"/>
    <n v="3224"/>
    <n v="5500"/>
    <n v="16000"/>
    <n v="10500"/>
    <n v="1.9090909090909092"/>
    <n v="5500"/>
    <m/>
    <m/>
    <m/>
    <n v="5500"/>
    <m/>
    <s v="many of the items were funded this year with one time funds.  If more is needed then come back for one-time funding"/>
    <s v="4) Additional modernization of technologies is needed, as well as annual repair and replacement of glassware and equipment.  "/>
    <s v="1_2; 2_4"/>
    <s v="The Chemistry Department currently runs the following Lab classes_x000a_1. Chem. 10 (2 sections)_x000a_2. Chem. 3A (13 sections)_x000a_3. Chem. 3B (1 section)_x000a_4. Chem. 1A (4 sections)_x000a_5. Chem. 1B (4 sections)_x000a_6. Chem. 29A (1 sections) (2 sections in 2016)_x000a_7. Chem. 29B (2 sections)_x000a_The classes use a range of equipment from analytical balances, Vernier’s hand helds, heating and stirring mantles and hotplates.  With the high volume of usage on these pieces of equipment it is a constant cycle to replace any broken equipment. The cost of these pieces of equipment is well above $200 which the District deems equipment. Every year we are replacing balances that are no longer usable or able to be recalibrated. Also this year we need to replace vacuum pumps. Our house vacuum pumps do not pull addequate vacuum and therefore need to be replaced by larger pumps. We have never done this before however it needs to be done to pull a sufficient vacuum. We have used STEM to help offset the costs however the grant is expiring 9/30/16"/>
    <m/>
    <m/>
    <m/>
    <m/>
    <n v="12500"/>
    <s v="I propose to approve $12,500. When the new STEM grant is approved we could shift some funds, but that will need to be decided later. JD"/>
    <x v="34"/>
    <x v="0"/>
  </r>
  <r>
    <x v="17"/>
    <s v="Equip LT 5K"/>
    <m/>
    <n v="1"/>
    <m/>
    <s v="various lab equipment for current classes, hot plates, pH meters, spect. 20's, balances, ect."/>
    <n v="9974"/>
    <m/>
    <n v="36112"/>
    <n v="116241"/>
    <n v="12000"/>
    <n v="-104241"/>
    <n v="-0.89676620125429063"/>
    <n v="12000"/>
    <m/>
    <m/>
    <m/>
    <n v="12000"/>
    <m/>
    <s v="ok"/>
    <n v="1"/>
    <s v="1.1, 1.2, 2.4, 3.1, 3.3, 4.1,4.2, 5.2, 5.6"/>
    <s v="The chemistry equipment (balances, hot plates, pH electrodes, etc...) can be purchased to lower group size in labs.  "/>
    <m/>
    <m/>
    <m/>
    <m/>
    <m/>
    <m/>
    <x v="34"/>
    <x v="2"/>
  </r>
  <r>
    <x v="8"/>
    <s v="Conference"/>
    <m/>
    <n v="1"/>
    <m/>
    <s v="Chemistry conferences"/>
    <m/>
    <m/>
    <m/>
    <m/>
    <n v="6000"/>
    <n v="6000"/>
    <e v="#DIV/0!"/>
    <n v="4500"/>
    <n v="4500"/>
    <m/>
    <m/>
    <m/>
    <m/>
    <s v="look at staff development and other areas to assist in funding the additional costs (1500x3)"/>
    <s v="5) Continued support of faculty attending conferences and training to keep up to date with the chemistry field. "/>
    <s v="3_3"/>
    <s v="The faculty need to be able to travel to at least one conference a year for staff development to keep up to date with the latest technology and research in chemistry. Bill Blanken would like to attend the Pitcon conference, Kurtis Thiessen the American Chemical Society Conference, and V. Cornel the Two Year College Chemistry Consortium conference. Conferences have been funded in the past with STEM funds, but that grant is ending 9/31/2016 "/>
    <m/>
    <m/>
    <m/>
    <m/>
    <n v="5500"/>
    <s v="Either we approve this or increase the budget for SD college wide dramatically"/>
    <x v="34"/>
    <x v="0"/>
  </r>
  <r>
    <x v="21"/>
    <s v="Equipment Repair &amp; Maint"/>
    <m/>
    <n v="1"/>
    <m/>
    <s v="D.I. water system for building"/>
    <m/>
    <m/>
    <n v="6093"/>
    <n v="6093"/>
    <n v="6093"/>
    <n v="0"/>
    <n v="0"/>
    <n v="6093"/>
    <n v="6093"/>
    <m/>
    <m/>
    <m/>
    <m/>
    <s v="ok"/>
    <n v="1"/>
    <s v="1.1, 1.2, 2.4, 3.1, 3.3, 4.1,4.2, 5.2, 5.6"/>
    <s v="Maintenance and service to the DI water system for the entire building AV-1. "/>
    <m/>
    <m/>
    <m/>
    <m/>
    <m/>
    <m/>
    <x v="34"/>
    <x v="2"/>
  </r>
  <r>
    <x v="25"/>
    <s v="Instr Supplies"/>
    <m/>
    <n v="1"/>
    <m/>
    <s v="consumable chemicals and safety equipment"/>
    <n v="6401"/>
    <n v="6978"/>
    <n v="17017"/>
    <n v="9358"/>
    <n v="20000"/>
    <n v="10642"/>
    <n v="1.1372088053002778"/>
    <n v="12000"/>
    <n v="7000"/>
    <m/>
    <n v="5000"/>
    <m/>
    <m/>
    <s v=" Needs justification for the increase.  Please include justifications for increases in future requests."/>
    <n v="1"/>
    <s v="1.1, 1.2, 2.4, 3.1, 3.3, 4.1,4.2, 5.2, 5.6"/>
    <s v="Multiple lab classes that range from introductory chemistry to advanced chemistry are offerd by the department. The labs require a variety of chemicals and supplies. Chemicals are also becoming more expensive as they have increased around 10% annually and require hazard material shipping which adds to the cost.  Organic chemistry courses have been added to the chemistry curriculum offered at Madera Center.  The organic chemistry courses require the purchase of different chemicals and safety/hazard materials from the ones that are currently used in the general chemistry courses."/>
    <m/>
    <m/>
    <m/>
    <m/>
    <m/>
    <m/>
    <x v="34"/>
    <x v="2"/>
  </r>
  <r>
    <x v="25"/>
    <s v="Instructural Supplies"/>
    <m/>
    <n v="1"/>
    <m/>
    <s v="Chemicals"/>
    <n v="4125"/>
    <n v="5733"/>
    <n v="10452"/>
    <n v="12000"/>
    <n v="15000"/>
    <n v="3000"/>
    <n v="0.25"/>
    <n v="15000"/>
    <n v="13000"/>
    <m/>
    <n v="2000"/>
    <m/>
    <m/>
    <m/>
    <s v="4) Additional modernization of technologies is needed, as well as annual repair and replacement of glassware and equipment."/>
    <s v="1_2 and 2_4"/>
    <s v="The Chemistry Department currently runs the following Lab classes_x000a_1. Chem. 10 (2 sections)_x000a_2. Chem. 3A (13 sections)_x000a_3. Chem. 3B (1 section)_x000a_4. Chem. 1A (4 sections)_x000a_5. Chem. 1B (4 sections)_x000a_6. Chem. 29A (1 sections) (2 sections in 2016)_x000a_7. Chem. 29B (2 sections)_x000a_With the variety of lab classes that we run the consumption of chemicals varies. While over the years there has been a 10% increase in chemical from year to year we now have to pay for hazardous material shipping which also increases out cost to purchase chemicals. Even though we are switching to micro-scale chemistry in 29A/29B the chemical cost will still fluctuate due to the fact that these are new labs and chemicals that we don’t have on hand will have to be purchased. The other labs continue to grow in size also resulting in purchasing larger quantities of chemicals. We have used STEM to help offset the costs however the grant is expiring 9/31/16"/>
    <m/>
    <m/>
    <m/>
    <m/>
    <m/>
    <s v="Full Support.JD"/>
    <x v="34"/>
    <x v="0"/>
  </r>
  <r>
    <x v="21"/>
    <s v="Equipment Repair &amp; Maint"/>
    <m/>
    <n v="1"/>
    <m/>
    <s v="Gas chromatogram mass spectrometer, fourier transform infrared spectrometer, liquid chromatography mass spectrometer, nuclear magnetic resonance spectrometer etc. "/>
    <m/>
    <n v="1500"/>
    <n v="8750"/>
    <n v="12500"/>
    <n v="20000"/>
    <n v="7500"/>
    <n v="0.6"/>
    <n v="15000"/>
    <n v="15000"/>
    <m/>
    <m/>
    <m/>
    <m/>
    <s v="based on VP comment"/>
    <s v="4) Additional modernization of technologies is needed, as well as annual repair and replacement of glassware and equipment."/>
    <s v="1_2; 2_4"/>
    <s v="The Chemistry Department currently has the following equipment 1. 1-GC/MS(Gas Chromatography/ Mass Spectrometer)_x000a_2. 1-LC/MS(Liquid Chromatography/Mass Spectrometer)_x000a_3. 2-FTIR (Fourier transform infrared spectroscopy)_x000a_4. 1-NMR(Nuclear Magnetic Resonance)_x000a_5. 1-ICP(Inductively coupled plasma absorbance)_x000a_6. 3-UV/VIS(ultraviolet-visible spectrophotometry)_x000a_7. 2-Refractometers_x000a_8. 1-Polarity Meter_x000a_These machines have been integrated into the lab and students are using them more and more. As we continue to grow the organic program the machines will continue to grow in usage. As the usage adds up the likely hood of repair will increase. It is imperative that we have the funds to cover any repairs to the equipment so that the students will have continued access and usage of the equipment.  The maintenance for these machines is costly but the reward for the student far exceeds that cost. "/>
    <m/>
    <m/>
    <m/>
    <m/>
    <n v="15000"/>
    <s v="I suggest to increase this to $15,000 (from 12,500) based on the actuals. If we obtain another STEM grant we will have money to cover the costs, but that would be a later decision."/>
    <x v="34"/>
    <x v="0"/>
  </r>
  <r>
    <x v="7"/>
    <s v="Student Employees"/>
    <m/>
    <n v="2"/>
    <m/>
    <s v="19 hr./week student lab tech."/>
    <m/>
    <m/>
    <n v="0"/>
    <m/>
    <n v="6200"/>
    <n v="6200"/>
    <e v="#DIV/0!"/>
    <m/>
    <m/>
    <m/>
    <m/>
    <m/>
    <m/>
    <m/>
    <n v="2"/>
    <s v="1.1, 1.3, 2.4, 4.3"/>
    <s v="The students can gain lab experience not given during their coursework, outlined in our program review (specifically PR #2)"/>
    <m/>
    <m/>
    <m/>
    <m/>
    <m/>
    <m/>
    <x v="34"/>
    <x v="2"/>
  </r>
  <r>
    <x v="7"/>
    <s v="Student Employees"/>
    <m/>
    <n v="2"/>
    <m/>
    <s v="Student Worker"/>
    <m/>
    <m/>
    <m/>
    <m/>
    <n v="3240"/>
    <n v="3240"/>
    <e v="#DIV/0!"/>
    <m/>
    <m/>
    <m/>
    <m/>
    <m/>
    <m/>
    <m/>
    <s v="6) A student assistant is needed to help prepare labs, analyze samples, clean chemical benches (custodians refuse to do this), tutor and do inventory."/>
    <s v="1_2 and 2_4"/>
    <s v="Currently the STEM grant funds a student laboratory assistant for 10 hours a week, for 36 weeks at $9 an hour. We need to continue funding this essential student worker when the STEM grant expires in 2016. The student gains valuable experience preparing labs, taking inventory, and analyzing students products and help the department so we can offer 27 lab sections a year. "/>
    <m/>
    <m/>
    <m/>
    <m/>
    <m/>
    <s v="Full Support. JD"/>
    <x v="34"/>
    <x v="0"/>
  </r>
  <r>
    <x v="14"/>
    <s v="Other Supplies"/>
    <m/>
    <n v="2"/>
    <m/>
    <s v="subscription to J. Chem. Ed, &amp; E. S. &amp; T."/>
    <m/>
    <m/>
    <m/>
    <m/>
    <n v="210"/>
    <n v="210"/>
    <e v="#DIV/0!"/>
    <m/>
    <m/>
    <m/>
    <m/>
    <m/>
    <m/>
    <m/>
    <n v="6"/>
    <s v="1.1, 1.2, 2.4, 3.1, 3.3, 4.1,4.2, 5.2, 5.6"/>
    <s v="On-line journals provide cutting edge education research to instructors and topics for students research papers and independent research projects.  J Chem. Ed. ($95), ES&amp;T ($115)"/>
    <m/>
    <m/>
    <m/>
    <m/>
    <m/>
    <m/>
    <x v="34"/>
    <x v="2"/>
  </r>
  <r>
    <x v="8"/>
    <s v="Conference"/>
    <m/>
    <n v="2"/>
    <m/>
    <s v="ACS or Pittcon or ED"/>
    <m/>
    <m/>
    <n v="885"/>
    <m/>
    <n v="3000"/>
    <n v="3000"/>
    <e v="#DIV/0!"/>
    <m/>
    <m/>
    <m/>
    <m/>
    <m/>
    <m/>
    <m/>
    <n v="6"/>
    <s v="1.1, 1.2, 2.4, 3.1, 3.3, 4.1,4.2, 5.2, 5.6"/>
    <s v="ACS meeting, Pitcon, or Educational conferences in CA"/>
    <m/>
    <m/>
    <m/>
    <m/>
    <m/>
    <s v="Very important for instructional techs to attend and build relationships with suppliers"/>
    <x v="34"/>
    <x v="2"/>
  </r>
  <r>
    <x v="5"/>
    <s v="Mileage"/>
    <m/>
    <n v="2"/>
    <m/>
    <s v="meet in CA"/>
    <m/>
    <m/>
    <m/>
    <m/>
    <n v="250"/>
    <n v="250"/>
    <e v="#DIV/0!"/>
    <m/>
    <m/>
    <m/>
    <m/>
    <m/>
    <m/>
    <m/>
    <n v="6"/>
    <s v="1.1, 1.2, 2.4, 3.1, 3.3, 4.1,4.2, 5.2, 5.6"/>
    <s v="ACS meeting, Pitcon, or Educational conferences in CA"/>
    <m/>
    <m/>
    <m/>
    <m/>
    <m/>
    <m/>
    <x v="34"/>
    <x v="2"/>
  </r>
  <r>
    <x v="17"/>
    <s v="Equip LT 5K"/>
    <m/>
    <n v="2"/>
    <m/>
    <s v="Organic glassware kits 4 @ $500"/>
    <m/>
    <m/>
    <m/>
    <n v="16000"/>
    <n v="2000"/>
    <n v="-14000"/>
    <n v="-0.875"/>
    <n v="2000"/>
    <m/>
    <m/>
    <m/>
    <n v="2000"/>
    <m/>
    <m/>
    <s v="8, 9"/>
    <s v="1.1, 1.2, 2.4, 3.1, 3.3, 4.1, 4.2, 5.2, 5.6"/>
    <s v="Students occassionally drop and break glassware.  These funds would allo us to purchase replacemtn glassware for organic chemistry courses.  "/>
    <m/>
    <m/>
    <m/>
    <m/>
    <m/>
    <m/>
    <x v="34"/>
    <x v="2"/>
  </r>
  <r>
    <x v="25"/>
    <s v="Instructional Supplies"/>
    <m/>
    <n v="2"/>
    <m/>
    <m/>
    <m/>
    <m/>
    <m/>
    <m/>
    <n v="600"/>
    <n v="600"/>
    <e v="#DIV/0!"/>
    <m/>
    <m/>
    <m/>
    <m/>
    <m/>
    <m/>
    <m/>
    <s v="1.3) Increase students’ campus and community engagement in order to facilitate persistence and completion rates for all students. "/>
    <s v="4) The availability of general supplies for instruction. Funding should be provided for the purchase of printers, videos, the participation in conferences, and desk maps for in-class tests "/>
    <s v="Desk maps ($250), videos ($100), overhead projector ($250)"/>
    <m/>
    <m/>
    <m/>
    <m/>
    <m/>
    <s v="100% Support JD"/>
    <x v="35"/>
    <x v="0"/>
  </r>
  <r>
    <x v="1"/>
    <s v="Office Supplies"/>
    <m/>
    <n v="2"/>
    <m/>
    <m/>
    <m/>
    <m/>
    <m/>
    <n v="40"/>
    <n v="40"/>
    <n v="0"/>
    <n v="0"/>
    <m/>
    <m/>
    <m/>
    <m/>
    <m/>
    <m/>
    <m/>
    <m/>
    <n v="4"/>
    <s v="White board markers, printer ink, staples etc. "/>
    <m/>
    <m/>
    <m/>
    <m/>
    <m/>
    <m/>
    <x v="35"/>
    <x v="0"/>
  </r>
  <r>
    <x v="8"/>
    <s v="Conference"/>
    <m/>
    <n v="3"/>
    <m/>
    <m/>
    <m/>
    <m/>
    <m/>
    <m/>
    <n v="200"/>
    <n v="200"/>
    <e v="#DIV/0!"/>
    <m/>
    <m/>
    <m/>
    <m/>
    <m/>
    <m/>
    <m/>
    <s v="3.3 Provide and support  opportunities for faculty development that foster innovation"/>
    <s v="2) The development of distance-learning versions of all geography courses. "/>
    <s v="The adjunct instructors and the MC/OC FT instructor should be allowed to attend conferences for staff development. "/>
    <m/>
    <m/>
    <m/>
    <m/>
    <s v="Suggest $3,000"/>
    <s v="SD is needed in this area! If the Budget Committee proposes to increase the total amount of SD for the entire campus then this increase here can be ignored.JD"/>
    <x v="35"/>
    <x v="0"/>
  </r>
  <r>
    <x v="17"/>
    <s v="Equip LT 5K"/>
    <m/>
    <n v="1"/>
    <m/>
    <s v="Misc. Equipment"/>
    <m/>
    <m/>
    <n v="37514"/>
    <m/>
    <n v="2000"/>
    <n v="2000"/>
    <e v="#DIV/0!"/>
    <n v="0"/>
    <m/>
    <m/>
    <m/>
    <m/>
    <m/>
    <s v="Budget Committee is requesting you supply a justification for your request.  Without a valid justification the budget committee will not be able to fund your request. What equipment are you requesting?  Please see Dean' Comments"/>
    <m/>
    <n v="3.4"/>
    <s v="May need additional equipment - offering new courses"/>
    <m/>
    <m/>
    <n v="-2000"/>
    <s v="Perkins funding will decided before LT5 funds"/>
    <m/>
    <m/>
    <x v="36"/>
    <x v="2"/>
  </r>
  <r>
    <x v="1"/>
    <s v="Office Supplies"/>
    <m/>
    <n v="1"/>
    <m/>
    <m/>
    <m/>
    <m/>
    <n v="103"/>
    <n v="150"/>
    <n v="400"/>
    <n v="250"/>
    <n v="1.6666666666666667"/>
    <n v="400"/>
    <n v="400"/>
    <m/>
    <m/>
    <m/>
    <m/>
    <s v="ok"/>
    <m/>
    <m/>
    <s v="There is a printer in the classroom to allow the printing of lab results and other pedagogically important documents.  Toner and paper needs to be purchased every term.  The toner cartridges are about $100 each, and we need about 3 a year. In addition, white board pens, staples and other miscellaneous items are required to present lessons in a meaningful manner to the students"/>
    <m/>
    <m/>
    <m/>
    <m/>
    <m/>
    <s v="Support.JD"/>
    <x v="36"/>
    <x v="0"/>
  </r>
  <r>
    <x v="31"/>
    <s v="Student Tutors"/>
    <m/>
    <n v="1"/>
    <m/>
    <m/>
    <m/>
    <m/>
    <m/>
    <n v="2224"/>
    <n v="2224"/>
    <n v="0"/>
    <n v="0"/>
    <n v="2224"/>
    <n v="2224"/>
    <m/>
    <m/>
    <m/>
    <m/>
    <s v="ok"/>
    <s v="Goal # 3"/>
    <s v="Goals # 1,3.2,3.4"/>
    <s v="Student workers contribute greatly to student success in multiple ways._x000a__x000a__x000a_• Student workers allow me to spend more time with the students, as they help with equipment and/or inventory concerns. The technician is only on campus for 19 hours a week, and he has three other instructors’ equipment needs to manage in addition to the needs of my classes. Currently, the technican's position is not filled.  We are in the process of finding a replacement technician.  Until a replacement is found, the student workers are having to do more of the duties that the technician usually does._x000a_• When I am developing new or modifying existing laboratory procedures, the student workers are a unique and invaluable source of feedback. One of the well-documented challenges of teaching introductory physics (via Physics Education Research conducted by leading universities and published in professional journals) is that as the instructor becomes more and more proficient in their own understanding of the deep and complex concepts they are required to teach, they lose the ability to recall how difficult it is to build the understanding. Having student workers who have recently completed these labs offers a unique opportunity to discuss the lab procedures and identify difficult portions of the “building process”. They work with me on clarifying the language of the procedures. We work together as a team. I am the content expert, they are the “student advocate”, asking questions that assist me greatly in bringing new or modified labs to fruition. _x000a_• Student workers are real time imbedded tutors for the lab classes. I cannot respond to all of my students’ questions or concerns during the labs, as my student enrollments are very high and the lab classes are very learning dense._x000a_• Historically, I have had student workers continuously since 2002, funded by the Federal Work Study program, STEM and my XXO budgets. _x000a_• In academic year 13/14, I had both physics and astronomy student workers.  The astronomy student worker was funded with XXO monies.  I was given $816 for student workers, and transferred an additional $1100 from the equipment budget to the student worker budget to complete the required funding._x000a_• In 13/14, the physics student workers were funded with STEM funds only._x000a_• For academic year 14/15, the physics student workers were funded with STEM funds only, and I transferred all of the equipment XXO money from both the physics equipment and astronomy equipment budgets to fund the astronomy student worker._x000a_• I had previously been denied funding in both the 14/15 budgets and also the one time funding request because of oversight (I worded my justifications very inaccurately and poorly) and by using incorrect priority numbers._x000a_"/>
    <m/>
    <m/>
    <m/>
    <m/>
    <s v="There are two faculty members in Physics. Our physics offerings have increased (across MOR even) and we have purchased more equipment to support students to be successful. The lab set ups are more complicated and the part-time instructional technician needs assistance of competent student aides. This is also very beneficial and invaluble experience for the students who serve as aides."/>
    <s v="Full support.JD. Please turn on the light next door and provide standard WRAP TEXT in all columns! Thank you!JD"/>
    <x v="36"/>
    <x v="0"/>
  </r>
  <r>
    <x v="25"/>
    <s v="Instructional Supplies"/>
    <m/>
    <n v="1"/>
    <m/>
    <m/>
    <n v="722"/>
    <n v="2185"/>
    <n v="1659"/>
    <n v="2500"/>
    <n v="2500"/>
    <n v="0"/>
    <n v="0"/>
    <n v="2500"/>
    <n v="1500"/>
    <m/>
    <n v="1000"/>
    <m/>
    <m/>
    <s v="ok"/>
    <n v="3"/>
    <s v="1,3.2,3.4"/>
    <s v="The lab and lecture equipment is essential for student learning of difficult topics within the study of physics. Without the use of equipment, the required  lab portion of the class to achieve articulation is not possible."/>
    <s v="Added priority, PR goal and SP goals"/>
    <m/>
    <m/>
    <m/>
    <m/>
    <m/>
    <x v="36"/>
    <x v="0"/>
  </r>
  <r>
    <x v="1"/>
    <s v="Office Supplies"/>
    <m/>
    <n v="1"/>
    <m/>
    <m/>
    <m/>
    <m/>
    <m/>
    <n v="50"/>
    <n v="50"/>
    <n v="0"/>
    <n v="0"/>
    <n v="50"/>
    <n v="50"/>
    <m/>
    <m/>
    <m/>
    <m/>
    <s v="ok"/>
    <s v="3 Maintain equipment funding and repair commensurate with the STEM funding"/>
    <s v="1.3 and 2.4"/>
    <s v="Printer ink, white board markers"/>
    <m/>
    <m/>
    <m/>
    <m/>
    <m/>
    <s v="Support JD"/>
    <x v="37"/>
    <x v="0"/>
  </r>
  <r>
    <x v="25"/>
    <s v="Instructional Supplies"/>
    <m/>
    <n v="1"/>
    <m/>
    <m/>
    <m/>
    <m/>
    <m/>
    <n v="1000"/>
    <n v="1000"/>
    <n v="0"/>
    <n v="0"/>
    <n v="1000"/>
    <n v="1000"/>
    <m/>
    <m/>
    <m/>
    <m/>
    <s v="ok"/>
    <s v="3 Maintain equipment funding and repair commensurate with the STEM funding"/>
    <s v="1.3 and 2.4"/>
    <s v="Chemicals, glassware, labware "/>
    <m/>
    <m/>
    <m/>
    <m/>
    <n v="500"/>
    <s v="Support $500"/>
    <x v="37"/>
    <x v="0"/>
  </r>
  <r>
    <x v="25"/>
    <s v="Instructional Supplies"/>
    <m/>
    <n v="1"/>
    <m/>
    <m/>
    <m/>
    <m/>
    <m/>
    <n v="500"/>
    <n v="500"/>
    <n v="0"/>
    <n v="0"/>
    <n v="500"/>
    <n v="424"/>
    <m/>
    <n v="76"/>
    <m/>
    <m/>
    <s v="ok"/>
    <s v="3 Maintain equipment funding and repair commensurate with the STEM funding"/>
    <s v="1.3 and 2.4"/>
    <s v="The lab and lecture equipment is essential for student learning of difficult topics within the study of physics. Without the use of equipment, the required  lab portion of the class to achieve articulation is not possible."/>
    <s v="added priority, PR and SP goals"/>
    <m/>
    <m/>
    <m/>
    <m/>
    <s v="Physics is mentioned here, while this is meant for Astronomy. Approach Physics/Astronomy as one program regarding this busget item. JD"/>
    <x v="38"/>
    <x v="0"/>
  </r>
  <r>
    <x v="31"/>
    <s v="Student Tutors"/>
    <m/>
    <n v="1"/>
    <m/>
    <m/>
    <m/>
    <n v="1880"/>
    <n v="875"/>
    <n v="1961"/>
    <n v="1961"/>
    <n v="0"/>
    <n v="0"/>
    <n v="1961"/>
    <n v="1961"/>
    <m/>
    <m/>
    <m/>
    <m/>
    <s v="ok, but the justification needs to be for the actual program and not cut and paste from other programs"/>
    <n v="3"/>
    <s v="1 and 3.2 and 3.4"/>
    <s v="Student workers contribute greatly to student success in multiple ways._x000a__x000a__x000a_• Student workers allow me to spend more time with the students, as they help with equipment and/or inventory concerns. The technician is only on campus for 19 hours a week, and he has three other instructors’ equipment needs to manage in addition to the needs of my classes.Currently, the technican's position is not filled.  We are in the process of finding a replacement technician.  Until a replacement is found, the student workers are having to do more of the duties that the technician usually does._x000a_• When I am developing new or modifying existing laboratory procedures, the student workers are a unique and invaluable source of feedback. One of the well-documented challenges of teaching introductory physics (via Physics Education Research conducted by leading universities and published in professional journals) is that as the instructor becomes more and more proficient in their own understanding of the deep and complex concepts they are required to teach, they lose the ability to recall how difficult it is to build the understanding. Having student workers who have recently completed these labs offers a unique opportunity to discuss the lab procedures and identify difficult portions of the “building process”. They work with me on clarifying the language of the procedures. We work together as a team. I am the content expert, they are the “student advocate”, asking questions that assist me greatly in bringing new or modified labs to fruition. _x000a_• Student workers are real time imbedded tutors for the lab classes. I cannot respond to all of my students’ questions or concerns during the labs, as my student enrollments are very high and the lab classes are very learning dense._x000a_• Historically, I have had student workers continuously since 2002, funded by the Federal Work Study program, STEM and my XXO budgets. _x000a_• In academic year 13/14, I had both physics and astronomy student workers.  The astronomy student worker was funded with XXO monies.  I was given $816 for student workers, and transferred an additional $1100 from the equipment budget to the student worker budget to complete the required funding._x000a_• In 13/14, the physics student workers were funded with STEM funds only._x000a_• For academic year 14/15, the physics student workers were funded with STEM funds only, and I transferred all of the equipment XXO money from both the physics equipment and astronomy equipment budgets to fund the astronomy student worker._x000a_• I had previously been denied funding in both the 14/15 budgets and also the one time funding request because of oversight (I worded my justifications very inaccurately and poorly) and by using incorrect priority numbers._x000a_"/>
    <m/>
    <m/>
    <m/>
    <m/>
    <m/>
    <s v="2 student workers as proposed under Physics are sufficient for the Physics/Astronomy program to serve two faculty and the part-time IT.JD"/>
    <x v="38"/>
    <x v="0"/>
  </r>
  <r>
    <x v="15"/>
    <s v="Computer SW Maint &amp; Lic "/>
    <m/>
    <n v="1"/>
    <m/>
    <s v="Annual SolidWorks renewal"/>
    <m/>
    <m/>
    <m/>
    <n v="1700"/>
    <n v="1700"/>
    <n v="0"/>
    <n v="0"/>
    <n v="1700"/>
    <m/>
    <m/>
    <n v="1700"/>
    <m/>
    <m/>
    <s v="lt5"/>
    <n v="3"/>
    <s v=" 1.2, 3.2 "/>
    <s v="Continued maintenance of SolidWorks subscription (paid along with manufacturing program)"/>
    <m/>
    <m/>
    <m/>
    <m/>
    <m/>
    <s v="Essential. 100% Support.JD"/>
    <x v="39"/>
    <x v="0"/>
  </r>
  <r>
    <x v="25"/>
    <s v="Instr Supplies"/>
    <m/>
    <n v="2"/>
    <m/>
    <s v="Two inverted metallurgical microscopes (AmScope ME1200TB-5MT)"/>
    <m/>
    <m/>
    <m/>
    <n v="3000"/>
    <n v="3500"/>
    <n v="500"/>
    <n v="0.16666666666666666"/>
    <m/>
    <m/>
    <m/>
    <m/>
    <m/>
    <m/>
    <m/>
    <n v="4"/>
    <s v="1.2, 3.2"/>
    <s v="ENGR 4L is being offered for the second time during Fall 2015.  We have increased the amount of mechanical testing equipment for students compared to last year.  Now, we need to expand students' access to metallurgical microscopes.  There is currently one of these microscopes for use by the entire class.  In order for students to properly learn how to analyze metallurgical specimens, multiple microscopes are needed to allow lab groups ready access to the equipment."/>
    <m/>
    <m/>
    <m/>
    <m/>
    <m/>
    <s v="More students will receive hands-on learning opportunities which is very beneficial in engineering. Full Support.JD"/>
    <x v="39"/>
    <x v="0"/>
  </r>
  <r>
    <x v="1"/>
    <s v="Office Supplies"/>
    <m/>
    <n v="2"/>
    <m/>
    <s v="General Supplies"/>
    <m/>
    <m/>
    <m/>
    <n v="40"/>
    <n v="40"/>
    <n v="0"/>
    <n v="0"/>
    <m/>
    <m/>
    <m/>
    <m/>
    <m/>
    <m/>
    <m/>
    <n v="4"/>
    <s v="1.2, 3.2"/>
    <s v="Basic office supplies, such as pens, markers, tape, staples, and other items, are necessary for teaching courses and running the program."/>
    <m/>
    <m/>
    <m/>
    <m/>
    <s v="Increase  to 50 for the most frugal teachers on campus: CSCI and ENGR"/>
    <s v="Support $50.JD"/>
    <x v="39"/>
    <x v="0"/>
  </r>
  <r>
    <x v="7"/>
    <s v="Student Employees"/>
    <m/>
    <n v="1"/>
    <m/>
    <s v="Student assistants 22 hrs/week for the entire department; FALL 2016:  at $10/hr for 22hrs/week for 17 week is $3740 SPRING 2017: at $11/hr for 15 hrs/week for 17 weeks is $4114; TOTAL is $7854"/>
    <m/>
    <m/>
    <m/>
    <m/>
    <n v="7854"/>
    <n v="7854"/>
    <e v="#DIV/0!"/>
    <n v="0"/>
    <m/>
    <m/>
    <m/>
    <m/>
    <m/>
    <s v="We cannot institutionlize all aspects of the Title V grant at this time"/>
    <n v="10"/>
    <s v="1.2, 3.4"/>
    <s v="The number of hours needed by the entire deparment is over 25 hrs/week - this is a  math department program review substantiated goal.  The request is for 22 hrs/week as this will give each of the 11 math instructors on average 2 hrs/week.  You will notice that the requested budget has increased compared to last year - Please note that we are not requesting more hours, however student assistants were partially funding by the  STEM grant during the 15-16 budget.  This will no longer be available to fund this. Please note that we had an increase in minimum wage and an increase in the number of instructors in the math department.  The Math Program is one of the highest attended programs at Reedley College.  In addition, most classes are capped at 40, this translates into an average of 140 per instructor. Math is also a subject students struggle with the most. Student Assistants  whom we train are familiar with the work required and the correct methods of accomplishing this.  These are students who are highly successful in math and know how to accomplish this.  Student assistants offer encouragement and tips to students on how to succeed in class.   Students often find them very approachable as they communicate on their same level. Student assistants are normally given the opportunity to be exposed to the operation of the MATH program.  This is in a way a paid internship to them, and a wonderful work experience that they can proudly add to their resume when applying for a four year college or another job.  _x000a_Student Assistants are also used to handle overflow during office hours  A student assistant work help by allowing instructors to give students more  individual attention and to engage in more creative time consuming activities, thus increasing student success and motivation.  If the budget committee could approve 25 hours a week instead of 22 hours a week to accomodate the size of our department and the number of students served, then the total would $8,925 instead of $7,854.  That would be incredibly appreciated, however the 22hrs per week is the minimum needed.  "/>
    <m/>
    <m/>
    <m/>
    <m/>
    <s v="Propose increase. $8,500"/>
    <s v="Well substantiated. Very beneficial for students. Full Support.JD"/>
    <x v="40"/>
    <x v="0"/>
  </r>
  <r>
    <x v="1"/>
    <s v="Office Supplies"/>
    <m/>
    <n v="1"/>
    <m/>
    <m/>
    <m/>
    <m/>
    <m/>
    <n v="100"/>
    <n v="700"/>
    <n v="600"/>
    <n v="6"/>
    <n v="200"/>
    <n v="200"/>
    <m/>
    <m/>
    <m/>
    <m/>
    <s v="This request needs a better justification for the expense.  Please include a better more complete justification for future requests."/>
    <n v="9"/>
    <s v="1.2, 3.2, 3.4"/>
    <s v=" Office supplies are necessary organisational tools to ensure programs run smoothly. This includes basic office supplies such as board markers, pens, stapples, post-its, pens, etc as well as organisational tools/desk items needed on daily basis.  Office  supplies are essential to the operation of the program.  We have new instructors with new needs.   Supplies are used by 10 to 15 instructors teaching in this program- we have been trying to provide adjuncts with some supplies.  "/>
    <m/>
    <m/>
    <m/>
    <m/>
    <m/>
    <s v="Support.JD"/>
    <x v="40"/>
    <x v="0"/>
  </r>
  <r>
    <x v="25"/>
    <s v="Instr Supplies"/>
    <m/>
    <n v="1"/>
    <m/>
    <m/>
    <m/>
    <n v="1397"/>
    <n v="501"/>
    <n v="850"/>
    <n v="3650"/>
    <n v="2800"/>
    <n v="3.2941176470588234"/>
    <n v="1000"/>
    <n v="1000"/>
    <m/>
    <m/>
    <m/>
    <m/>
    <s v="We cannot institutionalize all aspects of any grant."/>
    <n v="9"/>
    <s v="1.2, 3.2, 3.4"/>
    <s v="Instructional supplies are essential to the operation of the program.   Supplies are used by 11 to 16 instructors teaching in this program. We have been trying to provide adjuncts with some supplies.  You will notice that the requested budget has increased compared to last year - Please note that we are not requesting more money, however $2,800 to $3,000 has been funded by the  STEM grant per academic year. The Math department needed and used this entire amount in the year 15-16.   This will no longer be available to fund this. We are requesting the same amount that was approved by the college($850) and by STEM (2,800) for 15-16 budget.      In addition, students enjoy going through the math program at Reedley as we use instructional methods that contribute to student success.  These methods require  certain instructional supplies.Please note, the amount of $3,650 does not reflect growth, but is the minimum needed and alloted during 15-16.  $4,000 would reflect the hiring on new instructors and growth/inrease in number of classes offered.  "/>
    <m/>
    <m/>
    <m/>
    <m/>
    <m/>
    <s v="Support.JD"/>
    <x v="40"/>
    <x v="0"/>
  </r>
  <r>
    <x v="8"/>
    <s v="Conference"/>
    <m/>
    <n v="2"/>
    <m/>
    <m/>
    <m/>
    <m/>
    <m/>
    <m/>
    <n v="7000"/>
    <n v="7000"/>
    <e v="#DIV/0!"/>
    <m/>
    <m/>
    <m/>
    <m/>
    <m/>
    <m/>
    <m/>
    <n v="7"/>
    <s v="1.2, 3.2, 3.4"/>
    <s v="For the past 6 years, STEM has funded travel and conference expense.  On average around 5 teachers have been able to travel to major Math/Education/Technology Conferences.  This expense needs to be institutionalized. With  STEM being phased out, our instructors are having  a hard time getting funding to go to conferences as the impression is that STEM will fund it. The expense in the past has ranged from $6,000 to $8,200.  "/>
    <m/>
    <m/>
    <m/>
    <m/>
    <m/>
    <s v="This amount is reasonable. Full support.JD Alternative: increase the college wide SD budget dramatically."/>
    <x v="40"/>
    <x v="0"/>
  </r>
  <r>
    <x v="15"/>
    <s v="Computer SW Maint &amp; Lic "/>
    <m/>
    <n v="2"/>
    <m/>
    <m/>
    <m/>
    <m/>
    <n v="532"/>
    <n v="600"/>
    <n v="1000"/>
    <n v="400"/>
    <n v="0.66666666666666663"/>
    <n v="1000"/>
    <m/>
    <m/>
    <m/>
    <n v="1000"/>
    <m/>
    <m/>
    <n v="8"/>
    <s v="1.2, 3.2, 3.4"/>
    <s v="Software and Software license/membership renewal are essential in keeping Reedley College Math program competitive and academically current compared to other community colleges.  "/>
    <m/>
    <m/>
    <m/>
    <m/>
    <n v="750"/>
    <s v="Increase not substantiated. 15-16 actuals may come out a bit higher.JD"/>
    <x v="40"/>
    <x v="0"/>
  </r>
  <r>
    <x v="1"/>
    <s v="Office Supplies"/>
    <m/>
    <n v="1"/>
    <m/>
    <s v="General office supplies: Marker, paper, pen, pencil…etc"/>
    <m/>
    <m/>
    <m/>
    <n v="50"/>
    <n v="50"/>
    <n v="0"/>
    <n v="0"/>
    <n v="50"/>
    <n v="50"/>
    <m/>
    <m/>
    <m/>
    <m/>
    <m/>
    <n v="5"/>
    <s v="1.2 3.2"/>
    <s v="Basic office supplies, such as pens, markers, tape, staples, and other items, are necessary for teaching courses and running the program."/>
    <m/>
    <m/>
    <m/>
    <m/>
    <m/>
    <s v="Full support.JD"/>
    <x v="41"/>
    <x v="0"/>
  </r>
  <r>
    <x v="25"/>
    <s v="Instr Supplies"/>
    <m/>
    <n v="1"/>
    <m/>
    <s v="controllers, sensors, connectors, cables, and wires for Arduino activities"/>
    <m/>
    <m/>
    <m/>
    <n v="100"/>
    <n v="1000"/>
    <n v="900"/>
    <n v="9"/>
    <n v="100"/>
    <m/>
    <m/>
    <n v="100"/>
    <m/>
    <m/>
    <s v="Have Upward Bound pay for the rest"/>
    <n v="5"/>
    <s v="1.2 3.2"/>
    <s v="There is increased activities using Arduino: (1) ENGR 40 requires lab components to program hardware, Arduino is used in Fall 2015 (2) Outreach activities to K-12 level students. The activities are conducted at RC UB, and RC Summer Camp. To create more activities using Arduino, sensors, motors, and some other devices are needed."/>
    <m/>
    <m/>
    <m/>
    <m/>
    <m/>
    <s v="Full Support.JD"/>
    <x v="41"/>
    <x v="0"/>
  </r>
  <r>
    <x v="31"/>
    <s v="Student Tutors"/>
    <m/>
    <n v="1"/>
    <m/>
    <m/>
    <m/>
    <m/>
    <m/>
    <n v="1912"/>
    <n v="1800"/>
    <n v="-112"/>
    <n v="-5.8577405857740586E-2"/>
    <n v="1800"/>
    <n v="1800"/>
    <m/>
    <m/>
    <m/>
    <m/>
    <m/>
    <n v="7"/>
    <n v="2.2999999999999998"/>
    <s v="There are aveage 15 to 30 students in the computer lab. Instructor cannot assist every student during the 2-hour lab period. Have one or two computer science major students help during the lab sessions reduced students frustration and increasd student success rate."/>
    <m/>
    <m/>
    <m/>
    <m/>
    <m/>
    <s v="Full Support. This is an intensive lab. JD"/>
    <x v="41"/>
    <x v="0"/>
  </r>
  <r>
    <x v="1"/>
    <s v="Office Supplies"/>
    <m/>
    <n v="1"/>
    <m/>
    <s v="Printer cartridge for DELL B3460dn (replacement cartridge could not be identified through the Office Depot website, so price was obtained through manufacturer website at http://accessories.us.dell.com/sna/productdetail.aspx?c=us&amp;l=en&amp;s=bsd&amp;cs=04&amp;sku=331-9807)"/>
    <m/>
    <n v="108"/>
    <n v="532"/>
    <n v="429"/>
    <n v="300"/>
    <n v="-129"/>
    <n v="-0.30069930069930068"/>
    <n v="300"/>
    <n v="300"/>
    <m/>
    <m/>
    <m/>
    <m/>
    <m/>
    <s v="&quot;Department Chairs&quot; does not constitute a &quot;program,&quot; thus no program review and no substantiated goals. Working under the assumption that Department Chairs are some quasi-agent of the Office of Instruction, this request contributes to goals 2 and 5."/>
    <s v="1.2, 3.3, 3.4, 5.1, 5.2, 6.2, "/>
    <s v="Printing of materials to be used for departmental purposes.  This printer is shared with an office mate."/>
    <s v="Obviously, the department chair finds this to be an appropriate request."/>
    <m/>
    <n v="500"/>
    <s v="Based on actuals, this should be increased. GTD"/>
    <m/>
    <s v="support.JD"/>
    <x v="42"/>
    <x v="0"/>
  </r>
  <r>
    <x v="7"/>
    <s v="Student Employees"/>
    <m/>
    <n v="1"/>
    <m/>
    <s v="Student Reader (Independent Contractor) for Dr. Tellalian"/>
    <m/>
    <m/>
    <m/>
    <m/>
    <n v="2160"/>
    <n v="2160"/>
    <e v="#DIV/0!"/>
    <n v="0"/>
    <m/>
    <m/>
    <m/>
    <m/>
    <m/>
    <s v="use the tech"/>
    <s v="1, 3, 6"/>
    <s v="1.3, 1.4, 2.1, 2.3, 2.4, 3.2, 3.3, 3.4, 5.2"/>
    <s v="Tellalian:  Due to the fact that I teach the LGI sections, run an intensive legislative simulation in all of my sections (four or five depending on the semester), and have taken on additional responsibilities, e.g. Constitution Week Committee Chairman, K-16 Bridge Program participanet, etc., assistance with grading papers and assignments is necessary.  As such, a Student Reader is requested.  As you may know, my request for a Student Reader for 2014-15 through the Federal Work Study (FWS) Program was granted.  However, there has been difficulty finding a qualified student who both qualifies for FWS and is qualified to serve as a student reader.  In other words, a student who is qualified to serve as a student reader is often not qualified for FWS or has difficulty applying.  Based on a conversation with the Accountant/Auditor on Friday, October 2, 2015, this is a common occurenace.  As such, I will not be submitting a request through FWS for 2015-16.  In order to find qualified students, it will also be necessary to hire a student reader as an independent contractor.  This will allow me to find a qualified student reader, whether the student is from Reedley College or another institution of higher education in the Central Valley.  Please note that Fresno City College actively solicits LGI instructors to provide recommendations for student readers.  The student readers are hired as independent contractors.  Having a student reader will facilitate rapid feedback to students who will have additional time to make any adjustments in their studying strategies.   As such, this will enhance student success and completion.  The amount provided is based on a $9.00 minimum wage for 10 hours per week over twenty-four weeks (the reason for this, rather than thirty-six weeks, is based on the fact that there are some weeks, like the beginning of the semester, where the services of a student reader are in low demand)."/>
    <s v="None"/>
    <s v="In my opinioin, this request relates only to Substantiated Program Review Goal #6.  Assistance for LGI instructors does allow for more time to be spent exploring alternative instructional approaches, thus could allow the program to consider increasing its SLO success targets."/>
    <n v="0"/>
    <s v="Bob Hill should be used for situations such as the one Bryan describes here. GTD"/>
    <s v="I cannot enlarge the column next to this one, but I wrote substantial information. I support $1,500 for a Student Aide.JD"/>
    <s v="I support the addition of a Student Aide, not a Student Reader. Assisting with grading papers should only be organizational. Faculty has the responsibility to grade and write revisions and corrections, not a student. Rapid feedback to students, providing time with students on managing studytime etc. is and could be falling under the job description of a student aide. I don't want to enter into an Independent Contract situation. Support $1500"/>
    <x v="43"/>
    <x v="0"/>
  </r>
  <r>
    <x v="1"/>
    <s v="Office Supplies"/>
    <m/>
    <n v="1"/>
    <m/>
    <s v="Dell™ M11XH Return Program Black Toner Cartridge, Office Depot Item # 500609 (Three cartridges)"/>
    <m/>
    <m/>
    <m/>
    <n v="150"/>
    <n v="644.49"/>
    <n v="494.49"/>
    <n v="3.2966000000000002"/>
    <n v="150"/>
    <n v="150"/>
    <m/>
    <m/>
    <m/>
    <m/>
    <s v="should be using the print shop and double sided printing "/>
    <s v="Maintainence of the program (inherent in all substantiated Program Review goals)"/>
    <s v="1.2, 1.5, 3.2, 3.3, 3.5, 5.2"/>
    <s v="Good faith efforts are made to use print services and the faculty copier.  However, due to additional responsibilities, including serving as the Committee Chair for the Constitution Week Committee and running a legislative simulation in all sections, additional print cartridges are required as a result of the work product generated by these activities. In light of this, it is not always efficient to run to print services every time a document needs to be printed.  This, in fact, could lead to inefficiency.  Further, I now have an office-mate and we share the same printer.  Consequently, the increased work product will necessiarily generate a high volume of printer usage.  Finally, it should be noted that the print cartridge has increased in price since the previous request.  This should provide ample printer cartridges for one full-time faculty member for one year.  The amount requested is based on the current price of the cartridge, the number of cartridges requested, and sales tax based on the BOE City &amp; County Sales Tax Rates (197.55 x 3 + 8.725 Sales Tax)."/>
    <m/>
    <m/>
    <n v="200"/>
    <s v="I don't find this justification compelling. GTD"/>
    <m/>
    <s v="Decreasing printing and putting printers in 'Double Sided' default setting will decrease printer use. Prints larger than 20 should be brought to Printing Services. All faculty in that area should be sharing one printer and share the cartridge cost. JD"/>
    <x v="43"/>
    <x v="0"/>
  </r>
  <r>
    <x v="2"/>
    <s v="Consultant Services"/>
    <m/>
    <n v="2"/>
    <m/>
    <s v="Speaking Fee for One or More Speakers for 3rd Annual Constitution Week Conference (including travel, lodging) "/>
    <m/>
    <m/>
    <m/>
    <n v="3000"/>
    <n v="5000"/>
    <n v="2000"/>
    <n v="0.66666666666666663"/>
    <m/>
    <m/>
    <m/>
    <m/>
    <m/>
    <m/>
    <m/>
    <s v="1, 3, 4, 6, 7"/>
    <s v="1.1, 1.3, 1.4, 2.3, 2.4, 3.3, 4.1, 4.3, 5.6, 6.2"/>
    <s v="Having a sufficient budget to attract A-list speakers is critical to the success of Constitution Week insofar as top speakers engage students with their expertise and real-world interaction with the Constitution.  As such, having exposure to such individuals can inspire students to pursue a career path in law, politics, public relations, crisis mangagment, public administration, journalism, non-profit work, or higher education.  Additionally, the greater Reedley community is motivated to participate in the intellectual life of the College.  This can open pathways to further collaberation between the community and the College.  Additionally, by having a budget that can support A-list speakers, students and members of the community will have access to the best minds in the area of Constitutional studies in order to maximize their understanding of the Constitution and their rights and duties as citizens.  Beyond this, as you know, Dr. Victor Davis Hanson's speaking fee was $3,000.  His booking agent informed me that this was his local rate.  In light of the absence of other high-profile A-list speakers in the Central Valley in the model of Dr. Hanson (on either side of the political spectrum), it will be necessary to have additional funds available to take into account a higher speaking fee, travel ,and lodging expenses for an outside guest speaker."/>
    <s v="None"/>
    <s v="In my opinioin, this request relates only to Substantiated Program Review Goal #6.  There is no &quot;Goal 7&quot; identified in the in the POLSCI Program Review report. I can see how a budget for Constitution Week speakers could contribute to SLO success targets."/>
    <n v="0"/>
    <s v="I am asking for an increase in the Speaker's Bureau to cover these requests. GTD"/>
    <s v="Priority 2."/>
    <s v="We will be using one budget for all speaker invitations: budget dean division A. Priority 2. JD"/>
    <x v="43"/>
    <x v="0"/>
  </r>
  <r>
    <x v="25"/>
    <s v="Instr Supplies"/>
    <m/>
    <n v="1"/>
    <m/>
    <s v="Office supplies, materials, curriculum, videos, resource materials and books to be used by instructors in courses to demonstrate up to date curriculum models for ED 10  students"/>
    <m/>
    <m/>
    <m/>
    <n v="300"/>
    <n v="300"/>
    <n v="0"/>
    <n v="0"/>
    <n v="300"/>
    <m/>
    <m/>
    <n v="300"/>
    <m/>
    <m/>
    <s v="look at history for upcoming years"/>
    <s v="PR 2014 - continue to build resources and materials for instructor and  students"/>
    <s v="1.2,1.3,2.4,3.1,4.1,4.2,4.3"/>
    <s v="As a course to introduce students to the field of Education and to demonstrate teaching methods and practices, the ED 10 course must remain up to date with research, materials, equipment, videos, DVDs, and demonstration materials.  This includes  Materials required include manipulatives ,health and safety materials, sensory integration equipment for children with special needs,  diversity and anti-bias materials, music and movement materials, STEM materials, and equipment to enhance student learning outcomes.   This would also include office supplies and classroom materials for instructional support. "/>
    <s v="N/A"/>
    <s v="Agree with request MD"/>
    <s v="Agree with request MD"/>
    <m/>
    <m/>
    <s v="Support.JD"/>
    <x v="44"/>
    <x v="0"/>
  </r>
  <r>
    <x v="15"/>
    <s v="Computer HW Maint &amp; Lic"/>
    <m/>
    <n v="1"/>
    <s v="B"/>
    <s v="Computer programs for child assessment tools required in four courses."/>
    <m/>
    <m/>
    <m/>
    <m/>
    <n v="1200"/>
    <n v="1200"/>
    <e v="#DIV/0!"/>
    <n v="1200"/>
    <m/>
    <m/>
    <n v="1200"/>
    <m/>
    <m/>
    <s v="LT5"/>
    <s v="# 12"/>
    <s v="1.2, 1.3, 2.4, 3.1, 4.1, 4.2, 4.3, "/>
    <s v="Maintain and update computer programs for instructional use to provide training to students in four courses in the DRDP, Foundations, and Common Core Standards Assessment tools"/>
    <m/>
    <s v="MD"/>
    <m/>
    <s v="MD"/>
    <m/>
    <s v="Support.Jd"/>
    <x v="45"/>
    <x v="0"/>
  </r>
  <r>
    <x v="1"/>
    <s v="Office Supplies"/>
    <m/>
    <n v="1"/>
    <m/>
    <s v="Office supplies for 4 full-time faculty and 3 CDC staff members "/>
    <m/>
    <m/>
    <m/>
    <m/>
    <n v="400"/>
    <n v="400"/>
    <e v="#DIV/0!"/>
    <n v="400"/>
    <n v="400"/>
    <m/>
    <m/>
    <m/>
    <m/>
    <s v="ok"/>
    <s v="# 11 "/>
    <s v="1.2, 4.1, 4.1, 4.3, 4.4"/>
    <s v="For printers and office supplies for 4 full time faculty, 8 adjunct, and 3 child development center staff. The faculty and center staff all share one printer. "/>
    <m/>
    <s v="MD"/>
    <m/>
    <s v="MD"/>
    <m/>
    <s v="Full Support.JD"/>
    <x v="45"/>
    <x v="0"/>
  </r>
  <r>
    <x v="3"/>
    <s v="Hosting Events"/>
    <m/>
    <n v="1"/>
    <s v="A"/>
    <m/>
    <n v="87"/>
    <m/>
    <m/>
    <n v="200"/>
    <n v="400"/>
    <n v="200"/>
    <n v="1"/>
    <n v="400"/>
    <m/>
    <m/>
    <m/>
    <m/>
    <n v="400"/>
    <m/>
    <s v="Continue to build CD advisory board"/>
    <s v="4.1"/>
    <s v="Requirement of the CTE programs. We are goiing to be holding two per year starting next year.  Last year we only held one. "/>
    <m/>
    <m/>
    <m/>
    <m/>
    <m/>
    <m/>
    <x v="45"/>
    <x v="2"/>
  </r>
  <r>
    <x v="3"/>
    <s v="Hosting Events"/>
    <m/>
    <n v="0"/>
    <s v="B"/>
    <s v="Advisory committee meetings "/>
    <n v="195"/>
    <n v="196"/>
    <n v="117"/>
    <n v="200"/>
    <n v="200"/>
    <n v="0"/>
    <n v="0"/>
    <n v="400"/>
    <m/>
    <m/>
    <m/>
    <m/>
    <n v="400"/>
    <m/>
    <s v="Not in PR but requied of CTE programs"/>
    <n v="4.0999999999999996"/>
    <s v="Advisory committee meetings are held each semester to meet the California Code of Regulations, Title 5, Education Article 1, Vocational Education contracts and regulations of CTE programs. This committee includes faculty, staff, community partners, service providers, district colleagues and counterparts, and programs which recruit from our student population for future employment.  This committee supports the program by reviewing the necessary courses and program improvement needed to meet the needs of the employment field and service agencies.  This committee helps identify the relevant and current skills, knowledge and outcomes, that should be included in the program. "/>
    <m/>
    <s v="MD"/>
    <m/>
    <s v="MD"/>
    <m/>
    <s v="Full Support. Perkins. JD"/>
    <x v="45"/>
    <x v="0"/>
  </r>
  <r>
    <x v="8"/>
    <s v="Conference"/>
    <m/>
    <n v="1"/>
    <s v="A"/>
    <s v="Annual local and state conferences for 4 full -time faculty and 3 classified staff members. "/>
    <n v="2393"/>
    <n v="200"/>
    <n v="3306"/>
    <n v="2500"/>
    <n v="2500"/>
    <n v="0"/>
    <n v="0"/>
    <n v="2500"/>
    <m/>
    <m/>
    <m/>
    <m/>
    <n v="2500"/>
    <m/>
    <s v="Continued professional development for facutly and staff within the department"/>
    <n v="3.5"/>
    <s v="Professional Development and on-going training is required for staff and faculty members to stay abreast of on-going research and trends in the field.  With new changes occurring annually in the field of ECE, the faculty attends multiple conferences, workshops and trainings in all areas to increase knowledge base to share with students. "/>
    <m/>
    <s v="MD"/>
    <m/>
    <s v="MD"/>
    <m/>
    <s v="Full Support.JD"/>
    <x v="45"/>
    <x v="0"/>
  </r>
  <r>
    <x v="25"/>
    <s v="Instr Supplies"/>
    <m/>
    <n v="1"/>
    <s v="B"/>
    <s v="Supplies, materials, curriculum, videos, resource materials and books to be used by instructors in courses to demonstrate up to date curriculum models to child development students"/>
    <n v="4460"/>
    <n v="4735"/>
    <n v="5194"/>
    <n v="10000"/>
    <n v="10000"/>
    <n v="0"/>
    <n v="0"/>
    <n v="10000"/>
    <m/>
    <m/>
    <m/>
    <m/>
    <n v="10000"/>
    <m/>
    <s v="# 11 Materials and supplies used in curriculum and lab classes. Fund include supplies needed to model appropriate curriculum to students. "/>
    <s v="1.2, 1.3, 2.4, 3.1, 4.1, 4.2, 4.3, "/>
    <s v="As a model program and teaching lab for Child Development students, the CHDEV department must remain up to date with research, materials, equipment, videos, DVDs, and demonstration materials for the lab school.  This includes training modules fir lab students to complete the work experience and lab requirements. Materials required include manipulatives ,health and safety materials, sensory integration equipment for children with special needs, infant/toddler curriculum materials, diversity and anti-bias materials, music and movement materials, STEM materials, and equipment to enhance student learning outcomes.  "/>
    <m/>
    <s v="MD"/>
    <m/>
    <s v="MD"/>
    <m/>
    <s v="Full Support.JD"/>
    <x v="45"/>
    <x v="0"/>
  </r>
  <r>
    <x v="5"/>
    <s v="Mileage"/>
    <m/>
    <n v="1"/>
    <m/>
    <m/>
    <m/>
    <m/>
    <m/>
    <n v="500"/>
    <n v="300"/>
    <n v="-200"/>
    <n v="-0.4"/>
    <n v="0"/>
    <m/>
    <m/>
    <m/>
    <m/>
    <m/>
    <s v="getting a FT coordinator in Madera"/>
    <s v="This position was not in place during the PR period of 2009."/>
    <s v="1.2, 1.3, 2.4, 3.1, 4.1, 4.2, 4.3"/>
    <s v="Coordinator is over-seeing both Madera &amp; Reedley Child Development Lab Schools and travels between both campuses once a week and as needed."/>
    <s v="  "/>
    <m/>
    <m/>
    <m/>
    <m/>
    <m/>
    <x v="46"/>
    <x v="2"/>
  </r>
  <r>
    <x v="5"/>
    <s v="Mileage"/>
    <m/>
    <n v="1"/>
    <m/>
    <s v="Mileage reimbursement for coordinator to travel to/from Madera/Reedley to oversee both programs.  "/>
    <m/>
    <n v="480"/>
    <m/>
    <n v="500"/>
    <n v="200"/>
    <n v="-300"/>
    <n v="-0.6"/>
    <n v="0"/>
    <m/>
    <m/>
    <m/>
    <m/>
    <m/>
    <s v="This is not a zero priority this is a 1.  We are hiring a coordinator in Madera and this should limit the travel."/>
    <s v="N/A"/>
    <s v="1.2, 2.3, 2.4"/>
    <s v="For coordinators as needed to drive between Reedley and Madera.  "/>
    <m/>
    <s v="MD"/>
    <m/>
    <s v="MD "/>
    <m/>
    <s v="Support.JD"/>
    <x v="46"/>
    <x v="0"/>
  </r>
  <r>
    <x v="34"/>
    <s v="Student Insurance"/>
    <m/>
    <n v="0"/>
    <m/>
    <m/>
    <n v="101"/>
    <n v="96"/>
    <n v="159"/>
    <n v="150"/>
    <n v="160"/>
    <n v="10"/>
    <n v="6.6666666666666666E-2"/>
    <n v="160"/>
    <n v="160"/>
    <m/>
    <m/>
    <m/>
    <m/>
    <s v="ok"/>
    <s v="As required by licencing and NAEYC as stated in PR reivew goals."/>
    <s v="1.2, 2.3, 2.4"/>
    <s v="As required by SCCCD. Fees increased in 2015.  "/>
    <m/>
    <m/>
    <m/>
    <m/>
    <m/>
    <s v="100% Support.JD"/>
    <x v="46"/>
    <x v="0"/>
  </r>
  <r>
    <x v="1"/>
    <s v="Office Supplies"/>
    <m/>
    <n v="1"/>
    <m/>
    <s v="Support Operational Needs"/>
    <m/>
    <m/>
    <n v="642"/>
    <m/>
    <n v="200"/>
    <n v="200"/>
    <e v="#DIV/0!"/>
    <n v="200"/>
    <n v="200"/>
    <m/>
    <m/>
    <m/>
    <m/>
    <s v="ok"/>
    <s v="N/A"/>
    <s v="1.2, 1.3, 2.4, 3.1, 4.1, 4.2, 4.3"/>
    <s v="For printers and office supplies in the Child Development Center &amp; office. This includes 3 printers, 3 computers and office materials for the lab school for day-to- day operations."/>
    <m/>
    <m/>
    <m/>
    <m/>
    <m/>
    <m/>
    <x v="46"/>
    <x v="2"/>
  </r>
  <r>
    <x v="21"/>
    <s v="Equipment Repair &amp; Maint"/>
    <m/>
    <n v="1"/>
    <m/>
    <s v="To use as needed to repair equipment and materials. "/>
    <m/>
    <m/>
    <m/>
    <n v="500"/>
    <n v="500"/>
    <n v="0"/>
    <n v="0"/>
    <n v="500"/>
    <n v="500"/>
    <m/>
    <m/>
    <m/>
    <m/>
    <s v="ok"/>
    <s v="# 10  Sand and wood chips for fall zones and materials to access both playgrounds for ADA compliance._x000a_"/>
    <s v="1.2, 2.3, 2.4"/>
    <s v="Play-structure and outdoor equipment needs to be maintained annually to keep it in good working order and safe for children to use.  Don't have specific detials of what is needed at this time, but each year we have to inspect and repair worn and damaged items. "/>
    <m/>
    <s v="MD approve"/>
    <m/>
    <s v="MD approve "/>
    <m/>
    <s v="Full Support.JD"/>
    <x v="46"/>
    <x v="0"/>
  </r>
  <r>
    <x v="10"/>
    <s v="Dues &amp; Memberships"/>
    <m/>
    <n v="1"/>
    <m/>
    <m/>
    <n v="940"/>
    <n v="440"/>
    <n v="984"/>
    <n v="1000"/>
    <n v="1200"/>
    <n v="200"/>
    <n v="0.2"/>
    <n v="750"/>
    <n v="750"/>
    <m/>
    <m/>
    <m/>
    <m/>
    <s v="This is not a zero priority.  This is really a 1.  There is no justification for the increase.  Please include justification for any increases in future requests."/>
    <m/>
    <m/>
    <s v="NAEYC fee $750 is contained herein? (JD)"/>
    <m/>
    <m/>
    <m/>
    <m/>
    <m/>
    <m/>
    <x v="46"/>
    <x v="0"/>
  </r>
  <r>
    <x v="21"/>
    <s v="Equipment Repair &amp; Maint"/>
    <m/>
    <n v="0"/>
    <m/>
    <s v="Support Operational needs"/>
    <m/>
    <m/>
    <m/>
    <n v="1000"/>
    <n v="1000"/>
    <n v="0"/>
    <n v="0"/>
    <n v="1000"/>
    <n v="1000"/>
    <m/>
    <m/>
    <m/>
    <m/>
    <s v="how much is the actual inspection?  The repair costs would then be a one-time requests.  Who is the inspector?"/>
    <s v="Maintain ADA approved playgrounds"/>
    <s v="1.2, 1.3, 2.4, 3.1, 4.1, 4.2, 4.3"/>
    <s v="Each year the bark &amp; sand at the lab school needs to be inspected and materials purchased to maintain safety standards. They play structure requires an annual inspection by a certified playground inspector and repairs are based on his/her findings."/>
    <m/>
    <m/>
    <m/>
    <s v="Inspection is done by DO Facilities Staff who determine required needs."/>
    <m/>
    <m/>
    <x v="46"/>
    <x v="2"/>
  </r>
  <r>
    <x v="14"/>
    <s v="Other Supplies"/>
    <m/>
    <n v="0"/>
    <m/>
    <s v="Support Operational Needs &amp; Licesing Requirements"/>
    <m/>
    <m/>
    <m/>
    <m/>
    <n v="3000"/>
    <n v="3000"/>
    <e v="#DIV/0!"/>
    <n v="1000"/>
    <n v="1000"/>
    <m/>
    <m/>
    <m/>
    <m/>
    <s v="reduced based on comparibility to to Reedley."/>
    <s v="As REQUIRED by licensing &amp; NAEYC as stated in PR goals. Required to maintain licensing regualtions &amp; NAEYC accrediation."/>
    <s v="1.2, 2.3, 2.4"/>
    <s v="The CDC is REQUIRED to provide 2 healthy snacks per day to each child. With 12-15 children enrolled  at the MCCC-CDC snack is purchased from POs from Smart &amp; Final and SaveMart. As a licensed program the CDC is mandated to provide snack and maintain sanitary conditions for food prep. Snack items included but not limited to: milk, cheese, fresh fruit &amp; vegetables,  peanut butter, crackers, bread etc. Sanitary materials may include: wipes, bleach, spray bottles, papergoods, laundry soap, dish soap and kitchen supplies."/>
    <m/>
    <m/>
    <m/>
    <m/>
    <m/>
    <m/>
    <x v="46"/>
    <x v="2"/>
  </r>
  <r>
    <x v="10"/>
    <s v="Dues and Memberships"/>
    <m/>
    <n v="0"/>
    <m/>
    <s v="Licensing &amp; Accrediation Fees"/>
    <n v="520"/>
    <m/>
    <n v="1122"/>
    <n v="1000"/>
    <n v="1000"/>
    <n v="0"/>
    <n v="0"/>
    <n v="1000"/>
    <n v="1000"/>
    <m/>
    <m/>
    <m/>
    <m/>
    <s v="ok"/>
    <s v="Maintain  NAEYC Accreditation &amp; Licsening Regulations &amp; Manidates."/>
    <s v="1.2, 1.3, 2.4, 3.1, 4.1, 4.2, 4.3"/>
    <s v="The lab school is licensed with Community Care/Dept. of Social Services and has an annual fee of approx. $400. As an NAEYC accreditated program  we must complete an annual report of approx. $600. "/>
    <m/>
    <m/>
    <m/>
    <m/>
    <m/>
    <m/>
    <x v="46"/>
    <x v="2"/>
  </r>
  <r>
    <x v="8"/>
    <s v="Conference"/>
    <m/>
    <n v="1"/>
    <m/>
    <s v="Support  for professional development of Lab teachers"/>
    <m/>
    <m/>
    <m/>
    <m/>
    <n v="2000"/>
    <n v="2000"/>
    <e v="#DIV/0!"/>
    <n v="2000"/>
    <m/>
    <m/>
    <m/>
    <m/>
    <n v="2000"/>
    <s v="This should be requested under perkins first"/>
    <s v="Continuing professional training and educations for faculty/staff"/>
    <n v="4.0999999999999996"/>
    <s v="As lab teachers of a licensed &amp;  NAEYC Accrediated program teachers are required to attend professionl development activities at least once a year. These activities vary in form from large conferences to small workshops and also vary in location. Requested in unit code 262035 in 2015-16"/>
    <m/>
    <m/>
    <m/>
    <m/>
    <m/>
    <m/>
    <x v="45"/>
    <x v="2"/>
  </r>
  <r>
    <x v="25"/>
    <s v="Instr Supplies"/>
    <m/>
    <n v="1"/>
    <m/>
    <s v="Instructional materials for lab and practicum course.  These materials are used by the lab school and students to demonstrate appropriate curriculum models for teaching young children."/>
    <n v="1001"/>
    <n v="1636"/>
    <n v="2921"/>
    <n v="2500"/>
    <n v="2500"/>
    <n v="0"/>
    <n v="0"/>
    <n v="2500"/>
    <n v="1500"/>
    <m/>
    <n v="1000"/>
    <m/>
    <m/>
    <s v="This is not a zero priority.  This is really a 1."/>
    <s v="# 11 Materials and supplies used in curriculum and lab classes. Fund include supplies needed to model appropriate curriculum to students. "/>
    <s v="1.2, 1.3, 2.4, 3.1, 4.1, 4.2, 4.3, "/>
    <s v="As a model program and teaching lab for Child Development students, the CHDEV department must remain up to date with research, materials, equipment, videos, DVDs, and demonstration materials for the lab school.  This includes training modules for student staff and lab students to complete the work  experience and lab requirements. Materials required include manipulatives, health and safety materials, sensory integration equipment for children with special needs, infant/toddler curriculum materials, diversity and anti-bias materials, music and movement materials, STEM materials, and equipment to enhance student learning outcomes.  These materials are also required to maintain licensing regulations and NAEYC Accreditation requirements.  Includes health and safety materials as mandated. "/>
    <m/>
    <s v="MD approve"/>
    <m/>
    <s v="MD approve"/>
    <m/>
    <s v="Full support.JD"/>
    <x v="46"/>
    <x v="0"/>
  </r>
  <r>
    <x v="14"/>
    <s v="Other Supplies"/>
    <m/>
    <n v="0"/>
    <m/>
    <s v="Snack and Supplies for Child Development Lab School "/>
    <m/>
    <n v="1434"/>
    <m/>
    <n v="800"/>
    <n v="2500"/>
    <n v="1700"/>
    <n v="2.125"/>
    <n v="2500"/>
    <n v="2500"/>
    <m/>
    <m/>
    <m/>
    <m/>
    <s v="ok"/>
    <s v="As required by licencing and NAEYC as stated in PR reivew goals."/>
    <s v="1.2, 2.3, 2.4"/>
    <s v="The CDC is required to provide 2 healthy snacks per day to each child. With approx 55 children per day enrolled snack is purchased and served with POs from Savemart and Smart and Final.    As a licensing program the CDC is mandated to provide snack and maintain sanitary conditions for food prep.   Snack items may include milk, cheese, juice, fresh fruit and vegetables, peanut butter, cream cheese, bread and crackers.  Sanitary materials may include bleach, wipes, spray bottles, papergoods, dishwashing soap, laundry detergent and kitchen supplies.  Coordinators shop for the snack and supplies each week.   $2500 divided by 204 days of enrollment = $12.00 per day divided by 55 children = .21 cents per child per day."/>
    <m/>
    <s v="MD approve"/>
    <m/>
    <s v="MD approve"/>
    <m/>
    <s v="Full support.JD"/>
    <x v="46"/>
    <x v="0"/>
  </r>
  <r>
    <x v="25"/>
    <s v="Instr Supplies"/>
    <m/>
    <n v="0"/>
    <s v="A"/>
    <s v="Program Instructional Supplies"/>
    <n v="1996"/>
    <n v="2069"/>
    <n v="6825"/>
    <m/>
    <n v="6000"/>
    <n v="6000"/>
    <e v="#DIV/0!"/>
    <n v="6000"/>
    <m/>
    <m/>
    <m/>
    <m/>
    <n v="6000"/>
    <s v="in the future please describe in the justification how this is used for program imporvement and or is above and beyond current standards"/>
    <s v="To maintain accrediation equipment and materials required each year."/>
    <s v="1.2, 1.3, 2.4, 3.1, 4.1, 4.2, 4.3"/>
    <s v="As a model program and teaching lab for Child Development students, the  Child Development Dept. must remain up  to date with research, materials, equipment, videos, DVDs and demonstration materials for the lab school. Materials  include math manipulatives, health &amp; safety materials, infant/toddler curriculum materials, sensory intergration equipment, language and literacy materials diversity &amp; anti-baised curriculum materials, musci/movement materials and equipment to enhance student learning outcomes, These materials are also required to maintain licensing and NAEYC accrediation requirements. Requested in unit code 262035 last year"/>
    <m/>
    <m/>
    <m/>
    <m/>
    <m/>
    <m/>
    <x v="45"/>
    <x v="2"/>
  </r>
  <r>
    <x v="31"/>
    <s v="Student Employees"/>
    <m/>
    <n v="0"/>
    <m/>
    <s v="Student Staff for Child Development Center. "/>
    <n v="19496"/>
    <n v="43668"/>
    <n v="50009"/>
    <n v="39224"/>
    <n v="68400"/>
    <n v="29176"/>
    <n v="0.74383030797470939"/>
    <n v="10000"/>
    <n v="10000"/>
    <m/>
    <m/>
    <m/>
    <m/>
    <s v="with the pending hires, this amount needs to be reviseted. Pending hiring of the 2 part-time positions.  This is not a zero priority."/>
    <s v="An on-gong goal is to elimate the need for student staff by hiring permanent ECES and ECEA in each classroom in the CDC.  Until this occurs, we must utlize student staff to fill in the gaps to meet licensing requirements.  "/>
    <s v="1.2,1.3,2.4, 3.1, 4.1, 4.2, 4.3 "/>
    <s v="As per Community Care Licensing the Child Development Center must maintain mandated ratios of adult/child.  We utilize student workers to meet these requirements.  All student workers meet the state qualification to be teachers in our classrooms. According to NAEYC Accreditation standards, children benefit most when their teachers have high levels of formal education and specialized early childhood professional preparation.  Teaches who have knowledge and skills in early childhood development and early education are more likely to engage in warm, positive interactions with children, offer richer language experiences, and create higher quality learning environments.  As a model program for future early childhood professionals, Reedley College Child Development Center should be promoting and modeling the highest of appropriate practice at all times.  This includes demonstrating proper child/adult ratios as well as developing positive ongoing relationships with children, families, and students.                                                                                                                              **  Due to minimum wage increase this figure has gone up this year.  Some students MAY qualify for FWS but only if they meet the minimum requirements as per Community Care Licensing.                                                                                                                                                                                                                                                                                                                           *  Costs for student staff are calculated as follows:   10 students x 36 weeks x 19 hours per week x $10.00 per hour = $68,400 "/>
    <m/>
    <s v="This is  REQUIRED and MANDATED need to run the child development center. Without the support of our student staff, we are not able to meet the requirements of the state.  It is a safety violation to not meet ratios."/>
    <m/>
    <m/>
    <m/>
    <s v="Please, invite Marcy Davidson to the Budget Committee meeting to explain this. It is an essential cost. We can decrease this if PT-ECE specialists are approved by PC. Until then, full support.JD"/>
    <x v="46"/>
    <x v="0"/>
  </r>
  <r>
    <x v="7"/>
    <s v="Student Employees"/>
    <m/>
    <n v="0"/>
    <m/>
    <s v="CDC Student Staff"/>
    <m/>
    <m/>
    <m/>
    <m/>
    <n v="16000"/>
    <n v="16000"/>
    <e v="#DIV/0!"/>
    <m/>
    <m/>
    <m/>
    <m/>
    <m/>
    <m/>
    <s v="If the program gets funded for the ece assistant then they will not need as much in funding.  Please justify the cost of one student would be.  Not a zero priority"/>
    <s v="An on-going goal is to eliminate the need for student staff by hiring permanent  a ECEA  in the classroom at the MCCC-CDC. Until this occurs, we must utilize student staff to fill in the gaps to meet licensing requirements. "/>
    <s v="1.2, 1.3, 2.4, 3.1, 4.1, 4.2, 4.3"/>
    <s v="As per Community Care licensing the Child Development Center must maintain mandated ratios of adult/child. We utilize student workers to meet these requirements. All student workers meet the state qualifications to be teachers in our classroom. According to NAEYC Accrediation standards, children benefit most when their teachers have high levels of education and specialized early childhood professional preparation. Teachers who have knowledge and skills in early childhood development and early education are  more likely to engage in warm, positive interactions with children offer richer language experinces and create higher quality learning enviornments. As a model program for future early childhood professionals, Madera Community College Center Child Development Center should be promoting and modeling the highest of appropriate practice as all times. This includes demonstrating proper child.adult rations as well as developing positive ongoing relationships with children, families and students. Increase in requested amount is to account for increase in state minimum wages."/>
    <m/>
    <m/>
    <m/>
    <s v="Plans for EDC A positions.  If approved, we'll be able to reduce the need for student staff"/>
    <n v="-9000"/>
    <s v="Request 1 part time student"/>
    <x v="46"/>
    <x v="2"/>
  </r>
  <r>
    <x v="17"/>
    <s v="Equip LT 5K"/>
    <m/>
    <n v="2"/>
    <m/>
    <s v="Program &amp; Classroom Equipment"/>
    <m/>
    <m/>
    <n v="4988"/>
    <m/>
    <n v="2000"/>
    <n v="2000"/>
    <e v="#DIV/0!"/>
    <n v="0"/>
    <m/>
    <m/>
    <m/>
    <m/>
    <m/>
    <s v="Budget Committee is requesting you supply a justification for your request.  Without a valid justification the budget committee will not be able to fund your request. What equipment are you requesting?  This is not a zero priority. This is a 1 or 2 at best."/>
    <s v="New and updated material for lab school and instructional classes "/>
    <s v="4.1, 4.3,4.4"/>
    <s v="Provide and maintain update equipment and materials as required by licesningregulations &amp; NAEYC accrediaition standards."/>
    <m/>
    <m/>
    <m/>
    <s v="As one-funding requests will be submitted as needs are identified"/>
    <m/>
    <m/>
    <x v="46"/>
    <x v="2"/>
  </r>
  <r>
    <x v="22"/>
    <s v="New Infant/Toddler Portable Building"/>
    <m/>
    <n v="2"/>
    <m/>
    <s v="New Infant/Toddler Portable Building"/>
    <m/>
    <m/>
    <m/>
    <m/>
    <n v="400000"/>
    <n v="400000"/>
    <e v="#DIV/0!"/>
    <n v="0"/>
    <m/>
    <m/>
    <m/>
    <m/>
    <m/>
    <s v="Not funded by Perkins"/>
    <s v="Exapansion of lab school to include infant/toddler program."/>
    <s v="1.2, 1.3, 2.3, 3.1, 3.2, 3.4, 4.1, 4.2, 4.3, 4.4"/>
    <s v="By having the addition of a Infant/Toddler program the exisiting preschool program will be able to increase enrollment, additional mentor and mentee sites that are a great need in the Madera area. As a department we would be able to offer CD 17A more consistantly as well as provide a lab placements on campus for students. "/>
    <m/>
    <m/>
    <m/>
    <m/>
    <m/>
    <m/>
    <x v="46"/>
    <x v="2"/>
  </r>
  <r>
    <x v="35"/>
    <s v="Conference"/>
    <m/>
    <n v="1"/>
    <m/>
    <s v="Student Field Trips 2 x per year"/>
    <m/>
    <m/>
    <m/>
    <m/>
    <n v="1000"/>
    <n v="1000"/>
    <e v="#DIV/0!"/>
    <n v="0"/>
    <m/>
    <m/>
    <m/>
    <m/>
    <m/>
    <s v="Budget Committee is requesting you supply additional justification for your request.  Need to check on the cost.  Who has funded this in the past.  This should be object code 95325.  Please include a program review goal. Please see Dean's Comments"/>
    <m/>
    <m/>
    <s v="Bus cost for field trips (2x) to Valley State Prison"/>
    <m/>
    <m/>
    <m/>
    <s v="These requests will be handled by the Dean reserve funds."/>
    <m/>
    <s v="Students have opportunities for field trips and internships at Valley State Prison.  These trips and internships are very important for their success."/>
    <x v="47"/>
    <x v="2"/>
  </r>
  <r>
    <x v="5"/>
    <s v="Mileage"/>
    <m/>
    <n v="1"/>
    <m/>
    <s v="Faculty travel for COTR"/>
    <m/>
    <m/>
    <m/>
    <m/>
    <n v="300"/>
    <n v="300"/>
    <e v="#DIV/0!"/>
    <n v="0"/>
    <m/>
    <m/>
    <m/>
    <m/>
    <m/>
    <s v="Budget Committee is requesting you supply a justification for your request.  Without a valid justification the budget committee will not be able to fund your request.  Please also include program review goal."/>
    <m/>
    <m/>
    <s v="Mileage reimbursement for instructor"/>
    <m/>
    <m/>
    <m/>
    <s v="Mileage is handled through the Office of Instruction mileage account"/>
    <m/>
    <m/>
    <x v="47"/>
    <x v="2"/>
  </r>
  <r>
    <x v="8"/>
    <s v="Conference"/>
    <m/>
    <n v="1"/>
    <m/>
    <s v="Conference"/>
    <m/>
    <m/>
    <m/>
    <m/>
    <n v="1000"/>
    <n v="1000"/>
    <e v="#DIV/0!"/>
    <n v="0"/>
    <m/>
    <m/>
    <m/>
    <m/>
    <m/>
    <s v="This should be requested under perkins first, then requested through staff development"/>
    <s v="2, 4"/>
    <s v="#1.2, 1.5, 4.1"/>
    <s v="Continuing career development is vital to the success of the Criminology Program"/>
    <s v="None"/>
    <s v="Support"/>
    <m/>
    <s v="Yes. GTD"/>
    <m/>
    <s v="Support. Perkins funded.JD"/>
    <x v="47"/>
    <x v="0"/>
  </r>
  <r>
    <x v="25"/>
    <s v="Instr Supplies"/>
    <m/>
    <n v="1"/>
    <m/>
    <s v="Pens and markers"/>
    <m/>
    <n v="101"/>
    <n v="1500"/>
    <n v="1650"/>
    <n v="150"/>
    <n v="-1500"/>
    <n v="-0.90909090909090906"/>
    <n v="150"/>
    <n v="150"/>
    <m/>
    <m/>
    <m/>
    <m/>
    <m/>
    <s v="Maintainence of the program (inherent in all substantiated Program Review substantiated goals)"/>
    <m/>
    <s v="This should provide an ample supply of markers and pens for one full-time and five part-time faculty members for one year"/>
    <s v="None"/>
    <s v="Support"/>
    <m/>
    <s v="Yes. GTD"/>
    <m/>
    <s v="Support.JD"/>
    <x v="47"/>
    <x v="0"/>
  </r>
  <r>
    <x v="3"/>
    <s v="hosting Events"/>
    <m/>
    <n v="0"/>
    <s v="A"/>
    <s v="Advisory Board meeting supplies"/>
    <m/>
    <m/>
    <m/>
    <m/>
    <n v="250"/>
    <n v="250"/>
    <e v="#DIV/0!"/>
    <n v="400"/>
    <m/>
    <m/>
    <m/>
    <m/>
    <n v="400"/>
    <s v="ok"/>
    <s v="2, 4"/>
    <s v="#1.1"/>
    <s v="Advisory boards are crucial for the RC Criminology program to stay relevant in the criminal justice field"/>
    <s v="None"/>
    <s v="Support"/>
    <m/>
    <s v="Yes. GTD"/>
    <m/>
    <s v="Perkins funded. JD"/>
    <x v="47"/>
    <x v="0"/>
  </r>
  <r>
    <x v="25"/>
    <s v="Instr Supplies"/>
    <m/>
    <n v="1"/>
    <m/>
    <s v="Crime scene kits"/>
    <m/>
    <m/>
    <m/>
    <m/>
    <n v="1000"/>
    <n v="1000"/>
    <e v="#DIV/0!"/>
    <n v="500"/>
    <n v="500"/>
    <m/>
    <m/>
    <m/>
    <m/>
    <s v="Budget Committee is requesting you supply a justification for your request.  Without a valid justification the budget committee will not be able to fund your request.  Please also include program review goal."/>
    <m/>
    <s v="1.1,3.3,3.4"/>
    <s v="To enhance student learning."/>
    <m/>
    <m/>
    <m/>
    <s v="New full-time CRIM faculty will start FA16 program will be enhanced by new instructor"/>
    <m/>
    <m/>
    <x v="47"/>
    <x v="2"/>
  </r>
  <r>
    <x v="5"/>
    <s v="Mileage"/>
    <m/>
    <n v="0"/>
    <m/>
    <s v="Mileage reimbursement for instructors, staff, and area administrators.  "/>
    <n v="721"/>
    <n v="1152"/>
    <n v="1064"/>
    <n v="1000"/>
    <n v="1500"/>
    <n v="500"/>
    <n v="0.5"/>
    <n v="1000"/>
    <n v="1000"/>
    <m/>
    <m/>
    <m/>
    <m/>
    <s v="This is not a zero priority.  This is really a 1.  There is no justification for the increase.  Please include justification for any increases in future requests."/>
    <m/>
    <s v="1.2,1.4,2.3,2.4,3.2,4.1,4.2,5.6"/>
    <s v="Mileage reimbursement for instructors, staff, and area administrators.  "/>
    <m/>
    <m/>
    <m/>
    <m/>
    <n v="1250"/>
    <s v="JD"/>
    <x v="48"/>
    <x v="0"/>
  </r>
  <r>
    <x v="6"/>
    <s v="Misc Other"/>
    <m/>
    <n v="1"/>
    <m/>
    <s v="Continuing Education (Instructuional Tech.)"/>
    <n v="2990"/>
    <n v="26"/>
    <n v="617"/>
    <n v="4000"/>
    <n v="2500"/>
    <n v="-1500"/>
    <n v="-0.375"/>
    <n v="1000"/>
    <n v="1000"/>
    <m/>
    <m/>
    <m/>
    <m/>
    <m/>
    <m/>
    <s v="1.2,1.4,2.3,2.4,3.2,4.1,4.2,5.6"/>
    <s v="Miscellaneous farm expenses that do not fall under other recognized budget categories.  "/>
    <m/>
    <m/>
    <m/>
    <m/>
    <s v="Priority 2. $1,000"/>
    <s v="Training and exam fees for PCA licenses or HVAC licenses could fall undere this budget.JD"/>
    <x v="48"/>
    <x v="0"/>
  </r>
  <r>
    <x v="1"/>
    <s v="Office Supplies"/>
    <m/>
    <n v="1"/>
    <m/>
    <s v="Purchase office supplies (paper, toner, etc.) for AGNR Instructional Programs"/>
    <n v="2120"/>
    <n v="2004"/>
    <n v="4286"/>
    <n v="2500"/>
    <n v="3500"/>
    <n v="1000"/>
    <n v="0.4"/>
    <n v="2500"/>
    <n v="2500"/>
    <m/>
    <m/>
    <m/>
    <m/>
    <s v="This is not a zero priority.  This is really a 1.  There is no justification for the increase.  Please include justification for any increases in future requests."/>
    <m/>
    <s v="1.2,1.4,2.3,2.4,3.2,4.1,4.2,5.6"/>
    <s v="To continue the acquisition of various office supplies utilized by all instructional programs in the AGNR department.  "/>
    <m/>
    <m/>
    <m/>
    <m/>
    <s v="Priority 1"/>
    <s v="Support.JD"/>
    <x v="48"/>
    <x v="0"/>
  </r>
  <r>
    <x v="12"/>
    <s v="Water, Sewer &amp; Waste"/>
    <m/>
    <n v="0"/>
    <m/>
    <s v="Ultilities"/>
    <m/>
    <n v="3052"/>
    <n v="2065"/>
    <n v="3000"/>
    <n v="4000"/>
    <n v="1000"/>
    <n v="0.33333333333333331"/>
    <n v="3000"/>
    <n v="3000"/>
    <m/>
    <m/>
    <m/>
    <m/>
    <s v="There is no justification for the increase.  Please include justification for any increases in future requests.  This request needs a better justification for the expense.  Please include a better more complete justification for future requests."/>
    <m/>
    <s v="1.2,1.4,2.3,2.4,3.2,4.1,4.2,5.6"/>
    <s v="Required services."/>
    <m/>
    <m/>
    <m/>
    <s v="Appropiate items below"/>
    <m/>
    <s v="Support.JD"/>
    <x v="48"/>
    <x v="0"/>
  </r>
  <r>
    <x v="36"/>
    <s v="Booth Rental"/>
    <m/>
    <n v="2"/>
    <s v="A"/>
    <s v="Recruitment"/>
    <m/>
    <m/>
    <m/>
    <m/>
    <m/>
    <m/>
    <m/>
    <n v="3000"/>
    <m/>
    <m/>
    <m/>
    <m/>
    <n v="3000"/>
    <m/>
    <m/>
    <m/>
    <s v="Booth and Table rentals for CTE informational booths at Tulare Farm Show and CTE night"/>
    <m/>
    <m/>
    <m/>
    <m/>
    <m/>
    <m/>
    <x v="48"/>
    <x v="0"/>
  </r>
  <r>
    <x v="8"/>
    <s v="Conference"/>
    <m/>
    <n v="1"/>
    <m/>
    <s v="Dean Division C professional development."/>
    <n v="3987"/>
    <n v="3757"/>
    <n v="1424"/>
    <n v="2654"/>
    <n v="5000"/>
    <n v="2346"/>
    <n v="0.88394875659382066"/>
    <n v="3000"/>
    <n v="3000"/>
    <m/>
    <m/>
    <m/>
    <m/>
    <s v="ok based on VP comments"/>
    <m/>
    <s v="1.2,1.4,2.3,2.4,3.2,4.1,4.2,5.6"/>
    <s v="Fall and spring CCCAOE Conference (CTE Deans), Central Region Consortium quarterly meetings (CTE Deans), AGNR, Business and Industrial Technology conferences ( Manufacturing Day, Lyle Center Meetings, AG industry meetings)"/>
    <m/>
    <m/>
    <m/>
    <m/>
    <n v="3000"/>
    <s v="The CTE Dean should make a critical selection of the conferences he attends and rotate them, for example attend once every 2 years.JD  "/>
    <x v="48"/>
    <x v="0"/>
  </r>
  <r>
    <x v="6"/>
    <s v="Dean Contingency fund"/>
    <m/>
    <n v="1"/>
    <m/>
    <s v="Contingency "/>
    <m/>
    <m/>
    <m/>
    <n v="3000"/>
    <n v="5000"/>
    <n v="2000"/>
    <n v="0.66666666666666663"/>
    <n v="3000"/>
    <n v="3000"/>
    <m/>
    <m/>
    <m/>
    <m/>
    <s v="Need Program Review goals in order to fund. Get the same as other deans"/>
    <m/>
    <m/>
    <s v="Increase from $3,000 to $5,000 due to high cost of CTE programs"/>
    <m/>
    <m/>
    <m/>
    <m/>
    <m/>
    <s v="Support. The contingency fund is very important, because there may be many unexpected expenses. JD"/>
    <x v="48"/>
    <x v="0"/>
  </r>
  <r>
    <x v="37"/>
    <s v="Vehicle Repair &amp; Maint"/>
    <m/>
    <n v="1"/>
    <m/>
    <s v="Repair, servicing, and maintenance of farm vehicles"/>
    <n v="4612"/>
    <n v="1397"/>
    <n v="40"/>
    <n v="5700"/>
    <n v="5700"/>
    <n v="0"/>
    <n v="0"/>
    <n v="5700"/>
    <n v="5700"/>
    <m/>
    <m/>
    <m/>
    <m/>
    <s v="This is not a zero priority.  This is really a 1."/>
    <m/>
    <s v="1.2,1.4,2.3,2.4,3.2,4.1,4.2,5.6"/>
    <s v="Funding the repair, servicing, and regular maintenance of school farm trucks and other farm rolling stock.  "/>
    <m/>
    <m/>
    <m/>
    <m/>
    <s v="Priority 1"/>
    <s v="Support.JD"/>
    <x v="48"/>
    <x v="0"/>
  </r>
  <r>
    <x v="2"/>
    <s v="Consultant/Contract Labor Services"/>
    <m/>
    <n v="0"/>
    <m/>
    <s v="Contract farm labor"/>
    <n v="4337"/>
    <n v="5382"/>
    <n v="23571"/>
    <n v="6000"/>
    <n v="8000"/>
    <n v="2000"/>
    <n v="0.33333333333333331"/>
    <n v="6000"/>
    <n v="6000"/>
    <m/>
    <m/>
    <m/>
    <m/>
    <s v="This is not a zero priority.  This is really a 1.  There is no justification for the increase.  Please include justification for any increases in future requests."/>
    <m/>
    <s v="1.2,1.4,2.3,2.4,3.2,4.1,4.2,5.6"/>
    <s v="Contract labor to support farm operations. "/>
    <m/>
    <m/>
    <m/>
    <m/>
    <s v="Priority 1. $7,000"/>
    <s v="Support $7,000"/>
    <x v="48"/>
    <x v="0"/>
  </r>
  <r>
    <x v="21"/>
    <s v="Equpiment Repair &amp; Maint"/>
    <m/>
    <n v="1"/>
    <m/>
    <s v="Repair, servicing, and maintenance of farm equipment"/>
    <n v="10966"/>
    <n v="14273"/>
    <n v="17070"/>
    <n v="12000"/>
    <n v="15000"/>
    <n v="3000"/>
    <n v="0.25"/>
    <n v="12000"/>
    <n v="12000"/>
    <m/>
    <m/>
    <m/>
    <m/>
    <s v="This is not a zero priority.  This is really a 1.  There is no justification for the increase.  Please include justification for any increases in future requests."/>
    <m/>
    <s v="1.2,1.4,2.3,2.4,3.2,4.1,4.2,5.6"/>
    <s v="Repair, servicing, and regular maintenance of school farm tractors and miscellaneous other equipment and facility items.  "/>
    <m/>
    <m/>
    <m/>
    <m/>
    <s v="priority 1"/>
    <s v="Support.JD"/>
    <x v="48"/>
    <x v="0"/>
  </r>
  <r>
    <x v="8"/>
    <s v="Tavel"/>
    <m/>
    <n v="3"/>
    <s v="A"/>
    <s v="Perkins Travel"/>
    <m/>
    <n v="0"/>
    <m/>
    <n v="9000"/>
    <n v="10000"/>
    <m/>
    <m/>
    <n v="19500"/>
    <m/>
    <m/>
    <m/>
    <m/>
    <n v="19500"/>
    <m/>
    <m/>
    <s v="6.1, 6.2, 6.3"/>
    <s v="Dean Travel for CTE Conferences and Contingency for programs that did not request staff developmet funds or new conferences that were not known"/>
    <m/>
    <m/>
    <m/>
    <m/>
    <m/>
    <m/>
    <x v="48"/>
    <x v="0"/>
  </r>
  <r>
    <x v="38"/>
    <s v="Gas/Diesel/Fuel"/>
    <m/>
    <n v="1"/>
    <m/>
    <s v="Purchase fuel to maintain operations of the school farm"/>
    <n v="18504"/>
    <n v="17518"/>
    <n v="24600"/>
    <n v="23000"/>
    <n v="26000"/>
    <n v="3000"/>
    <n v="0.13043478260869565"/>
    <n v="23000"/>
    <n v="23000"/>
    <m/>
    <m/>
    <m/>
    <m/>
    <s v="This is not a zero priority.  This is really a 1.  There is no justification for the increase.  Please include justification for any increases in future requests."/>
    <m/>
    <s v="1.2,1.4,2.3,2.4,3.2,4.1,4.2,5.6"/>
    <s v="To continue the acquisition of fuel (diesel and gasoline) for farm trucks, tractors, generators, and other mechanized equipment.  "/>
    <m/>
    <m/>
    <m/>
    <m/>
    <s v="Priority 1"/>
    <s v="Support.JD"/>
    <x v="48"/>
    <x v="0"/>
  </r>
  <r>
    <x v="25"/>
    <s v="Instr Supplies"/>
    <m/>
    <n v="1"/>
    <m/>
    <s v="Purchase supplies for operation of the school farm instructional facilities"/>
    <n v="38621"/>
    <n v="37851"/>
    <n v="36219"/>
    <n v="39840"/>
    <n v="42000"/>
    <n v="2160"/>
    <n v="5.4216867469879519E-2"/>
    <n v="40000"/>
    <n v="40000"/>
    <m/>
    <m/>
    <m/>
    <m/>
    <s v="This is not a zero priority.  This is really a 1.  There is no justification for the increase.  Please include justification for any increases in future requests."/>
    <m/>
    <s v="1.2,1.4,2.3,2.4,3.2,4.1,4.2,5.6"/>
    <s v="To continue the acquisition of a wide variety of consumable and non-consumable supplies required annually for the operation and maintenance of the school farm instructional facilities and AGNR programs that utilize them.  "/>
    <m/>
    <m/>
    <m/>
    <s v="appropiate supplies"/>
    <s v="Priority 1"/>
    <s v="Support.JD"/>
    <x v="48"/>
    <x v="0"/>
  </r>
  <r>
    <x v="10"/>
    <s v="Dues/Memeberships"/>
    <m/>
    <n v="1"/>
    <m/>
    <s v="Miscellaneous expenses"/>
    <n v="50"/>
    <m/>
    <n v="90"/>
    <m/>
    <n v="100"/>
    <n v="100"/>
    <e v="#DIV/0!"/>
    <s v="Q"/>
    <m/>
    <m/>
    <m/>
    <m/>
    <m/>
    <s v="Budget Committees requesting you supply a justification for your request.  Without a valid justification the budget committee will not be able to fund your request.  Please also include program review and strategic plan goals."/>
    <m/>
    <m/>
    <m/>
    <m/>
    <m/>
    <m/>
    <m/>
    <m/>
    <m/>
    <x v="48"/>
    <x v="0"/>
  </r>
  <r>
    <x v="39"/>
    <s v="Construction"/>
    <s v="X"/>
    <n v="2"/>
    <m/>
    <s v="Farm Road Repair/Asphalt/Oil"/>
    <n v="14647"/>
    <m/>
    <m/>
    <m/>
    <n v="15000"/>
    <n v="15000"/>
    <e v="#DIV/0!"/>
    <s v="Q"/>
    <m/>
    <m/>
    <m/>
    <m/>
    <m/>
    <s v="This is really a one-time request.  Need Program Review goals in order to fund.  This not a 1 priority, this is really a 2."/>
    <m/>
    <s v="1.2,1.4,2.3,2.4,3.2,4.1,4.2,5.6"/>
    <s v="Repair road system for farm, farm laboratory activities and commumity events."/>
    <m/>
    <m/>
    <m/>
    <s v="maintain roads on farm"/>
    <s v="10,000, Based on poor history and justification"/>
    <s v="Support when done environmentally responsible. JD"/>
    <x v="48"/>
    <x v="0"/>
  </r>
  <r>
    <x v="7"/>
    <s v="Student Employees"/>
    <m/>
    <n v="1"/>
    <m/>
    <m/>
    <n v="16900"/>
    <n v="23770"/>
    <n v="32754"/>
    <n v="29418"/>
    <n v="32500"/>
    <n v="3082"/>
    <n v="0.10476578965259364"/>
    <n v="32500"/>
    <n v="32500"/>
    <m/>
    <m/>
    <m/>
    <m/>
    <m/>
    <m/>
    <s v="3.1, 4.2, 7.2"/>
    <s v="Student employees are needed to maintain the vital functions of the school farm, to perform clerical duties, and to assist instructors with preparation for labs.  Duties to be performed include feeding &amp; care of livestock, cleaning of pens &amp; corrals, various livestock husbandry duties, irrigation of various crop and pasture plots, equipment operation, cultivation of fields, planting of crops, harvesting &amp; storage of crops, equipment maintenance, facility improvement projects, welding projects, plumbing projects, minor construction projects, farm road maintenance, maintenance of storage areas, farm appearance enhancement, waste removal, record-keeping, office management duties, etc.  Increases over the previous year are based on increases in the minimum wage.   "/>
    <m/>
    <m/>
    <m/>
    <s v="appropriate student labor"/>
    <m/>
    <s v="Full Support. JD"/>
    <x v="49"/>
    <x v="0"/>
  </r>
  <r>
    <x v="1"/>
    <s v="Office Supplies"/>
    <m/>
    <n v="1"/>
    <m/>
    <s v="Office Supplies"/>
    <m/>
    <n v="75"/>
    <n v="385"/>
    <n v="400"/>
    <n v="500"/>
    <n v="100"/>
    <n v="0.25"/>
    <n v="500"/>
    <n v="500"/>
    <m/>
    <m/>
    <m/>
    <m/>
    <s v="ok"/>
    <s v="RC:2, RC:5, RC:6, RC:7,"/>
    <s v="1.2,3.1,6.1,  7.1,7.2"/>
    <s v="Print cartridges, toner, meeting  supplies such as markers, erasers, speciality papers, cellophane tape, masking tape, pens, pencils, manila folders, labels, binders, binder tabs, These items are required throughout the academic year to support IT department meetings and organization. (Increase in budget is do to increased costs and number of instructors)"/>
    <m/>
    <m/>
    <m/>
    <s v="ok"/>
    <m/>
    <s v="Needed for basic functions of each program.JD"/>
    <x v="50"/>
    <x v="0"/>
  </r>
  <r>
    <x v="2"/>
    <s v="Consultant Services"/>
    <m/>
    <n v="1"/>
    <m/>
    <s v="Third party certifications"/>
    <m/>
    <m/>
    <m/>
    <m/>
    <n v="3000"/>
    <n v="3000"/>
    <e v="#DIV/0!"/>
    <n v="0"/>
    <m/>
    <m/>
    <m/>
    <m/>
    <m/>
    <s v="In looking at equity across programs, students should pay for this certification on its own."/>
    <s v="RC 1.2, "/>
    <s v="1.2, 4.2, 4.3"/>
    <s v="In following with the C6 grant goals we look to continue some of the best practices which includes 3rd party student certifications. This had been grant funded in the past and funding is no longer available."/>
    <m/>
    <m/>
    <m/>
    <s v="industry certificates"/>
    <m/>
    <s v="Support.JD"/>
    <x v="51"/>
    <x v="0"/>
  </r>
  <r>
    <x v="6"/>
    <s v="Miscellaneous"/>
    <m/>
    <n v="2"/>
    <s v="D"/>
    <s v="AWS certification testing"/>
    <n v="26"/>
    <n v="20"/>
    <m/>
    <m/>
    <n v="9600"/>
    <n v="9600"/>
    <e v="#DIV/0!"/>
    <n v="0"/>
    <m/>
    <m/>
    <m/>
    <m/>
    <m/>
    <s v="Not funded by any funds"/>
    <s v="1.1, 1.2, 2.4, 3.1, 4.1, 4.3"/>
    <s v="2.3, 5.2"/>
    <s v="32 students x $150/test x 2 tests/student; welding performed on-site; tested off-site  Previously funded with grant funding"/>
    <m/>
    <m/>
    <m/>
    <m/>
    <m/>
    <m/>
    <x v="51"/>
    <x v="2"/>
  </r>
  <r>
    <x v="3"/>
    <s v="Hosting Events"/>
    <m/>
    <n v="2"/>
    <s v="e"/>
    <s v="The manufacturing staff will host advisory committee meetings 2 times per year."/>
    <n v="270"/>
    <m/>
    <n v="300"/>
    <n v="400"/>
    <n v="500"/>
    <n v="100"/>
    <n v="0.25"/>
    <n v="400"/>
    <m/>
    <m/>
    <m/>
    <m/>
    <n v="400"/>
    <m/>
    <s v="1.1, 1.2, 2.4, 3.1, 4.1, 4.3"/>
    <s v="4.1"/>
    <s v="Advisory Committee meetings once every semester. Food is generally provided."/>
    <m/>
    <m/>
    <m/>
    <m/>
    <m/>
    <m/>
    <x v="51"/>
    <x v="2"/>
  </r>
  <r>
    <x v="3"/>
    <s v="Hosting Events"/>
    <m/>
    <n v="0"/>
    <s v="K"/>
    <s v="The manufacturing staff will host advisory committee meetings 2 times per year. "/>
    <m/>
    <n v="402"/>
    <m/>
    <n v="400"/>
    <n v="400"/>
    <n v="0"/>
    <n v="0"/>
    <n v="400"/>
    <m/>
    <m/>
    <m/>
    <m/>
    <n v="400"/>
    <s v="ok"/>
    <s v="RC:2, RC:5, RC:6"/>
    <s v="1.2, 3.1, 6.1, 7.1, 7.2"/>
    <s v="In order to gain insight into the local manufacturing work environment, it is necessary to get advice and opinions from local manufacturing employers on a regular basis. Understanding the local work environment is necessary for instructors to create courses of instruction relevant to  local needs. This is done through planned meetings where a lunch or dinner is provided to Advisory Committee members.  Advisory committee updates fill the Machining Program Review Short Term goals 1,A and Welding Program Review goals 1,A."/>
    <m/>
    <m/>
    <m/>
    <m/>
    <m/>
    <s v="Support. Perkins. JD"/>
    <x v="51"/>
    <x v="0"/>
  </r>
  <r>
    <x v="1"/>
    <s v="Office Supplies"/>
    <m/>
    <n v="1"/>
    <m/>
    <s v="Office supplies"/>
    <n v="105"/>
    <n v="237"/>
    <m/>
    <n v="400"/>
    <n v="500"/>
    <n v="100"/>
    <n v="0.25"/>
    <n v="500"/>
    <n v="500"/>
    <m/>
    <m/>
    <m/>
    <m/>
    <s v="ok"/>
    <s v="RC:2, RC:5, RC:6, RC:7,"/>
    <s v="1.2,3.1,6.1,  7.1,7.2"/>
    <s v="Print cartridges, toner, classroom supplies such as markers, erasers, specialty papers, cellophane tape, masking tape, pens, pencils, manila folders, labels, binders, binder tabs, These items are required throughout the academic year to support classroom teaching and organization. (An increase in shown to adjust for an increase in costs.)"/>
    <m/>
    <m/>
    <m/>
    <m/>
    <m/>
    <s v="Support, but also requested 500 in DC budget. JD"/>
    <x v="51"/>
    <x v="0"/>
  </r>
  <r>
    <x v="15"/>
    <s v="Computer SW Maint &amp; Lic "/>
    <m/>
    <n v="1"/>
    <m/>
    <s v="Renewal of Mastercam software license as recommended on program review."/>
    <m/>
    <m/>
    <n v="5168"/>
    <n v="4000"/>
    <n v="2000"/>
    <n v="-2000"/>
    <n v="-0.5"/>
    <n v="2000"/>
    <m/>
    <m/>
    <n v="2000"/>
    <m/>
    <m/>
    <s v="lt5"/>
    <s v="Goals RC:2, RC:5, RC:6"/>
    <s v="1.2, 3.1, 6.1, 7.1, 7.2"/>
    <s v="This software is used as part of student CNC machine tool training and must be updated yearly to keep current with versions used in local industry. The software is used to create commands which the CNC machine follows to complete parts and is commonly used by local manufacturing employers. Student familiarity with this software will increase their chances of employment."/>
    <m/>
    <m/>
    <m/>
    <s v="Gary?"/>
    <m/>
    <s v="Support.JD"/>
    <x v="51"/>
    <x v="0"/>
  </r>
  <r>
    <x v="15"/>
    <s v="Computer SW Maint &amp; Lic "/>
    <m/>
    <n v="1"/>
    <m/>
    <s v="Renew the Solid Works software license as recommended in program review."/>
    <m/>
    <m/>
    <m/>
    <m/>
    <n v="2000"/>
    <n v="2000"/>
    <e v="#DIV/0!"/>
    <n v="2000"/>
    <m/>
    <m/>
    <n v="2000"/>
    <m/>
    <m/>
    <s v="LT5"/>
    <s v="Goals RC:2, RC:5, RC:6"/>
    <s v="1.2, 3.1, 6.1, 7.1, 7.2"/>
    <s v="Solid Works is the most common CAD software used in the manufacturing environment. Students use it to create drawings of parts which are then machined on conventional or CNC machine tools, the same process used in local industry.  To keep current with versions used in local machine shops, the software must be updated yearly. Use of current software will  better prepare students for the manufacturing workplace."/>
    <m/>
    <m/>
    <m/>
    <s v="Gary?"/>
    <m/>
    <s v="Support.JD"/>
    <x v="51"/>
    <x v="0"/>
  </r>
  <r>
    <x v="31"/>
    <s v="Student Tutors"/>
    <m/>
    <n v="2"/>
    <s v="L"/>
    <s v="Tutors for manufacturing students"/>
    <m/>
    <m/>
    <m/>
    <n v="2134"/>
    <n v="1020"/>
    <n v="-1114"/>
    <n v="-0.52202436738519209"/>
    <n v="2720"/>
    <m/>
    <m/>
    <m/>
    <m/>
    <n v="2720"/>
    <s v="This is recommended at 8 hours per week"/>
    <m/>
    <s v="1.2, 2.3, 5.2"/>
    <s v="3 hr/wk x 17 wk x $10/hr x 2 semesters"/>
    <m/>
    <m/>
    <m/>
    <m/>
    <m/>
    <m/>
    <x v="51"/>
    <x v="2"/>
  </r>
  <r>
    <x v="8"/>
    <s v="Conference"/>
    <m/>
    <n v="2"/>
    <s v="G"/>
    <s v="Haas CNC machine training"/>
    <m/>
    <n v="2211"/>
    <n v="1224"/>
    <n v="1500"/>
    <n v="3920"/>
    <n v="2420"/>
    <n v="1.6133333333333333"/>
    <n v="3000"/>
    <m/>
    <m/>
    <m/>
    <m/>
    <n v="3000"/>
    <m/>
    <s v="1.1, 1.2, 2.4, 3.1, 4.1, 4.3"/>
    <s v="1.2, 2.3, 5.2"/>
    <s v="CNC Mill and Turning Level I for Teachers x2 + travel; "/>
    <m/>
    <m/>
    <m/>
    <m/>
    <m/>
    <m/>
    <x v="51"/>
    <x v="2"/>
  </r>
  <r>
    <x v="8"/>
    <s v="Conference"/>
    <m/>
    <n v="1"/>
    <s v="J"/>
    <s v="Professional Development"/>
    <m/>
    <m/>
    <m/>
    <m/>
    <n v="4000"/>
    <n v="4000"/>
    <e v="#DIV/0!"/>
    <n v="3000"/>
    <m/>
    <m/>
    <m/>
    <m/>
    <n v="3000"/>
    <m/>
    <m/>
    <s v=" 4.1, 4.2, 5.6"/>
    <s v="The manufacturing industry is constantly evolving as new technologies emerge and gain acceptance. As instructors, we need to keep our skills and knowledge of emerging technologies up to date. Our type of training likely involves travel, a week long session fee and associated hotel/meals expenses. By attending industry related training, we are able to maintain an effective, current, and competitive program."/>
    <m/>
    <m/>
    <m/>
    <s v=" AWS or NIMS conference"/>
    <m/>
    <s v="Support. Perkins.JD"/>
    <x v="51"/>
    <x v="0"/>
  </r>
  <r>
    <x v="31"/>
    <s v="Student Tutors"/>
    <m/>
    <n v="1"/>
    <s v="A"/>
    <s v="Student Tutors"/>
    <m/>
    <m/>
    <m/>
    <n v="3530"/>
    <n v="4000"/>
    <n v="470"/>
    <n v="0.13314447592067988"/>
    <n v="4000"/>
    <m/>
    <m/>
    <m/>
    <m/>
    <n v="4000"/>
    <m/>
    <s v="RC:6, RC:7,"/>
    <s v="1.2, 3.1, 6.1, 7.1, 7.2"/>
    <s v="Funds for tutors. C6 Grant has funded tutors for manufacturing which has greatly benefited our students. An increase is shown to account for increased hourly wages."/>
    <m/>
    <m/>
    <m/>
    <m/>
    <m/>
    <s v="Full Support.JD"/>
    <x v="51"/>
    <x v="0"/>
  </r>
  <r>
    <x v="21"/>
    <s v="Equipment Repair &amp; Maint"/>
    <m/>
    <n v="1"/>
    <m/>
    <s v="Equipment Repair"/>
    <n v="3120"/>
    <n v="1338"/>
    <n v="3641"/>
    <n v="5000"/>
    <n v="5000"/>
    <n v="0"/>
    <n v="0"/>
    <n v="5000"/>
    <n v="5000"/>
    <m/>
    <m/>
    <m/>
    <m/>
    <s v="look at history for upcoming years"/>
    <s v="Goals RC:2, RC:5, RC:6"/>
    <s v="1.2, 3.1, 6.1, 7.1, 7.2"/>
    <s v="The Mfgt program relies heavily on complicated equipment in the delivery of our training. Often equipment can be repaired by staff, but sometimes it needs to be sent out for repair."/>
    <m/>
    <m/>
    <m/>
    <m/>
    <m/>
    <s v="Support.JD"/>
    <x v="51"/>
    <x v="0"/>
  </r>
  <r>
    <x v="22"/>
    <s v="Equip GT 5K"/>
    <m/>
    <n v="2"/>
    <s v="A"/>
    <s v="Kent mill &amp; lathe"/>
    <m/>
    <m/>
    <n v="7830"/>
    <n v="27900"/>
    <n v="31021"/>
    <n v="3121"/>
    <n v="0.11186379928315413"/>
    <n v="0"/>
    <m/>
    <m/>
    <m/>
    <m/>
    <m/>
    <s v="Funded through CA Apprentice Grant"/>
    <s v="1.1, 1.2, 2.4, 3.1, 4.1, 4.3"/>
    <s v="1.2, 2.3, 5.2"/>
    <s v="These will be the last conventional machines needed to support full machine shop courses"/>
    <m/>
    <m/>
    <m/>
    <m/>
    <m/>
    <m/>
    <x v="51"/>
    <x v="2"/>
  </r>
  <r>
    <x v="17"/>
    <s v="Equip LT 5K"/>
    <s v="X"/>
    <n v="2"/>
    <s v="H"/>
    <s v="WFN 1, WFN 2 WFN3 Pipe notchers"/>
    <m/>
    <m/>
    <m/>
    <m/>
    <n v="1450"/>
    <n v="1450"/>
    <e v="#DIV/0!"/>
    <n v="1450"/>
    <m/>
    <m/>
    <m/>
    <m/>
    <n v="1450"/>
    <m/>
    <s v="RC:5"/>
    <s v="1.2, 2.4, 4.1, 5.6"/>
    <s v="Pipe notchers are used to cope and fit pipe from 1/4&quot; to 2&quot; diameter.  This equipment is necessary to train students to build hand rails and piping systems common to our area."/>
    <m/>
    <m/>
    <m/>
    <m/>
    <m/>
    <s v="Support.JD"/>
    <x v="51"/>
    <x v="0"/>
  </r>
  <r>
    <x v="17"/>
    <s v="Equip LT 5K"/>
    <s v="X"/>
    <n v="2"/>
    <s v="C"/>
    <s v="Bevel Mill Model 8000 including extra carbid cutting inserts and cutting fluid."/>
    <m/>
    <m/>
    <m/>
    <m/>
    <n v="3200"/>
    <n v="3200"/>
    <e v="#DIV/0!"/>
    <n v="3200"/>
    <m/>
    <m/>
    <m/>
    <m/>
    <n v="3200"/>
    <m/>
    <s v="RC5"/>
    <s v="1.2, 2.4, 4.1, 5.6"/>
    <s v="Bevel Mill Model 8000 is used to bevel steel plate and pipe for welder certification testand other welding applications.  This will be used to teach students how to bevel plate without heat or distortion.   These machines are now common in industry and students should be trained and preared to use them when entering the work place."/>
    <m/>
    <m/>
    <m/>
    <m/>
    <m/>
    <s v="Support.JD"/>
    <x v="51"/>
    <x v="0"/>
  </r>
  <r>
    <x v="17"/>
    <s v="Equip LT 5K"/>
    <m/>
    <n v="2"/>
    <s v="B"/>
    <s v="Purchase of new shop hand tools"/>
    <n v="22024"/>
    <n v="3872"/>
    <n v="9193"/>
    <n v="10600"/>
    <n v="3500"/>
    <n v="-7100"/>
    <n v="-0.66981132075471694"/>
    <n v="3500"/>
    <m/>
    <m/>
    <m/>
    <m/>
    <n v="3500"/>
    <m/>
    <s v="RC:2, RC:5, RC:6"/>
    <s v="1.2, 3.1, 6.1, 7.1, 7.2"/>
    <s v="This will continue upgrading our tooling to current industry standards.  Our program review addresses this as a need to upgrade and increase the number of stations to increase student access."/>
    <m/>
    <m/>
    <m/>
    <s v="Appropiate equipment list"/>
    <m/>
    <s v="Full Support. Perkins! JD"/>
    <x v="51"/>
    <x v="0"/>
  </r>
  <r>
    <x v="17"/>
    <s v="Equip LT 5K"/>
    <m/>
    <n v="2"/>
    <s v="I"/>
    <s v="Purchase of tooling for shop lathes and mills"/>
    <m/>
    <m/>
    <m/>
    <m/>
    <n v="3500"/>
    <n v="3500"/>
    <e v="#DIV/0!"/>
    <n v="3500"/>
    <m/>
    <m/>
    <m/>
    <m/>
    <n v="3500"/>
    <m/>
    <s v="RC:2, RC:5"/>
    <s v="1.2, 3.1, 6.1, 7.1, 7.2"/>
    <s v="Lathes and mills require tooling to perform the machining opperations. This tooling is required for new equipment and as  replacement tooling is needed on an ongoing basis as students accidentally damage parts while learning proper machine operation."/>
    <m/>
    <m/>
    <m/>
    <m/>
    <m/>
    <s v="Support.JD"/>
    <x v="51"/>
    <x v="0"/>
  </r>
  <r>
    <x v="25"/>
    <s v="Instr Supplies"/>
    <m/>
    <n v="1"/>
    <m/>
    <s v="Program instructional supplies for classes"/>
    <n v="24930"/>
    <n v="19738"/>
    <n v="7590"/>
    <n v="12836"/>
    <n v="13000"/>
    <n v="164"/>
    <n v="1.2776565908382673E-2"/>
    <n v="13000"/>
    <n v="8000"/>
    <m/>
    <n v="5000"/>
    <m/>
    <m/>
    <m/>
    <s v="1.1, 1.2, 2.4, 3.1, 4.1, 4.3"/>
    <s v="Goal 3"/>
    <s v="Maintain the programs"/>
    <m/>
    <m/>
    <m/>
    <m/>
    <m/>
    <m/>
    <x v="51"/>
    <x v="2"/>
  </r>
  <r>
    <x v="15"/>
    <s v="Computer SW Maint &amp; Lic "/>
    <m/>
    <n v="2"/>
    <s v="C"/>
    <s v="Purchase site license Solid Works software as recommended in program review. Automation Studio &amp; MACMMS renewal"/>
    <n v="1751"/>
    <n v="863"/>
    <n v="863"/>
    <m/>
    <n v="4900"/>
    <n v="4900"/>
    <e v="#DIV/0!"/>
    <n v="4900"/>
    <m/>
    <m/>
    <n v="4900"/>
    <m/>
    <m/>
    <s v="LT5"/>
    <s v="1.1, 1.2, 2.4, 3.1, 4.1, 4.3"/>
    <s v="2.3, 5.2"/>
    <s v="Solid Works is the most common CAD software used in the manufacturing environment. Students use it to create drawings of parts which are then machined on conventional or CNC machine tools, and 3D printing machines, the same process used in local industry. "/>
    <m/>
    <m/>
    <m/>
    <m/>
    <m/>
    <m/>
    <x v="51"/>
    <x v="2"/>
  </r>
  <r>
    <x v="17"/>
    <s v="Equip LT 5K"/>
    <m/>
    <n v="2"/>
    <s v="B"/>
    <s v="machine shop tooling"/>
    <n v="8308"/>
    <n v="755"/>
    <n v="9140"/>
    <n v="22355"/>
    <n v="8400"/>
    <n v="-13955"/>
    <n v="-0.62424513531648396"/>
    <n v="8400"/>
    <m/>
    <m/>
    <m/>
    <m/>
    <n v="8400"/>
    <m/>
    <s v="1.1, 1.2, 2.4, 3.1, 4.1, 4.3"/>
    <s v="1.2, 2.3, 5.2"/>
    <s v="machine shop tooling includes special tooling for CNC machines that will be &quot;first purchases&quot; to support each machine. These initial purchases are required to make these machines usable for class instruction"/>
    <m/>
    <m/>
    <m/>
    <m/>
    <m/>
    <m/>
    <x v="51"/>
    <x v="2"/>
  </r>
  <r>
    <x v="25"/>
    <s v="Instr Supplies"/>
    <m/>
    <n v="1"/>
    <m/>
    <s v="Funds will be used for purchase of instructional supplies in the manufacturing program. (machine shop,  welding shop electric labs) "/>
    <n v="28647"/>
    <n v="19297"/>
    <n v="26591"/>
    <n v="25550"/>
    <n v="26000"/>
    <n v="450"/>
    <n v="1.7612524461839529E-2"/>
    <n v="26000"/>
    <n v="22000"/>
    <m/>
    <n v="4000"/>
    <m/>
    <m/>
    <s v="ok"/>
    <s v="RC:2, RC:5, RC:6, RC:7,"/>
    <s v="1.2,3.1,6.1,  7.1,7.2"/>
    <s v="Shop project materials (metals, plastics, and gases), cutting tools, fasteners, abrasive sheets and wheels, lubricants, measuring instruments, welding consumables, hand tools, machine tool holders and accessories, work holding tools and accessories, coolants, welding torch tips, electrical wire  These items are used daily in teaching machine and welding students and need replacement as students use or damage them to maintain their abilityfor practicing trade techniques. (An increase is shown to adjust for costs of goods)"/>
    <m/>
    <m/>
    <m/>
    <s v="appropiate supply request"/>
    <m/>
    <s v="Full support.JD"/>
    <x v="51"/>
    <x v="0"/>
  </r>
  <r>
    <x v="22"/>
    <s v="Equip GT 5K"/>
    <s v="X"/>
    <n v="2"/>
    <s v="F"/>
    <s v="Purchase new CNC 5C Indexer"/>
    <m/>
    <m/>
    <m/>
    <m/>
    <n v="9000"/>
    <n v="9000"/>
    <e v="#DIV/0!"/>
    <n v="9000"/>
    <m/>
    <m/>
    <m/>
    <m/>
    <n v="9000"/>
    <m/>
    <s v="RC:5"/>
    <s v="1.2, 2.4, 4.1, 5.6"/>
    <s v="A CNC Indexer is an accessory found in the local manufacturing industry. Having this as a teaching tool would allow students to gain valuable experience in this field prior to employment."/>
    <m/>
    <m/>
    <m/>
    <m/>
    <m/>
    <s v="Support.JD"/>
    <x v="51"/>
    <x v="0"/>
  </r>
  <r>
    <x v="7"/>
    <s v="Student Employees"/>
    <m/>
    <n v="2"/>
    <s v="K"/>
    <s v="One student each semester in CAM building"/>
    <m/>
    <m/>
    <m/>
    <m/>
    <n v="1200"/>
    <n v="1200"/>
    <e v="#DIV/0!"/>
    <m/>
    <m/>
    <m/>
    <m/>
    <m/>
    <m/>
    <s v="Not Perkins Eleigible"/>
    <m/>
    <s v="1.2, 2.3, 5.2"/>
    <s v="this satisfies MFGT 19V requirement for one student per semester, and helps instructors in the shop. 60 hrs x $10/hr x 2 semesters"/>
    <m/>
    <m/>
    <m/>
    <m/>
    <m/>
    <m/>
    <x v="51"/>
    <x v="2"/>
  </r>
  <r>
    <x v="1"/>
    <s v="Office Supplies"/>
    <m/>
    <n v="1"/>
    <m/>
    <s v="Program office supplies"/>
    <m/>
    <m/>
    <m/>
    <n v="200"/>
    <n v="800"/>
    <n v="600"/>
    <n v="3"/>
    <m/>
    <m/>
    <m/>
    <m/>
    <m/>
    <m/>
    <m/>
    <s v="1.1, 1.2, 2.4, 3.1, 4.1, 4.3"/>
    <s v="2.3, 5.2"/>
    <s v="Supplies and materials need to support the Center for Advanced Manufacturing operation"/>
    <m/>
    <m/>
    <m/>
    <m/>
    <m/>
    <m/>
    <x v="51"/>
    <x v="2"/>
  </r>
  <r>
    <x v="14"/>
    <s v="Other Supplies"/>
    <m/>
    <n v="2"/>
    <m/>
    <s v="Program office supplies"/>
    <m/>
    <m/>
    <m/>
    <m/>
    <n v="1775"/>
    <n v="1775"/>
    <e v="#DIV/0!"/>
    <m/>
    <m/>
    <m/>
    <m/>
    <m/>
    <m/>
    <m/>
    <s v="1.1, 1.2, 2.4, 3.1, 4.1, 4.3"/>
    <s v="2.3, 5.2"/>
    <s v="Supplies and materials need to support the Center for Advanced Manufacturing operation.  Items used for  IT205 training handouts, mock interview materials, ear plugs, face shields, and other items for students."/>
    <m/>
    <m/>
    <m/>
    <m/>
    <m/>
    <m/>
    <x v="51"/>
    <x v="2"/>
  </r>
  <r>
    <x v="21"/>
    <s v="Equipment Repair &amp; Maint"/>
    <m/>
    <n v="1"/>
    <m/>
    <s v="Minor equipment repairs"/>
    <m/>
    <m/>
    <n v="206"/>
    <m/>
    <n v="2000"/>
    <n v="2000"/>
    <e v="#DIV/0!"/>
    <m/>
    <m/>
    <m/>
    <m/>
    <m/>
    <m/>
    <m/>
    <m/>
    <m/>
    <s v="milling machines, lathes, surface grinder, CNC's all need minor repairs every year after students use them"/>
    <m/>
    <m/>
    <m/>
    <m/>
    <m/>
    <m/>
    <x v="51"/>
    <x v="2"/>
  </r>
  <r>
    <x v="33"/>
    <s v="Computer HW Maint &amp; Lic"/>
    <m/>
    <n v="2"/>
    <s v="I"/>
    <s v="Updated computer for the CAM classroom."/>
    <m/>
    <m/>
    <m/>
    <m/>
    <n v="1200"/>
    <n v="1200"/>
    <e v="#DIV/0!"/>
    <m/>
    <m/>
    <m/>
    <m/>
    <m/>
    <m/>
    <s v="This should be coverd by Computer Services"/>
    <s v="1.1, 1.2, 2.4, 3.1, 4.1, 4.3"/>
    <s v="2.3, 5.2"/>
    <s v="While the computer has been updated with Windows 7, it has been in use for nearly 5 years without an upgrade."/>
    <m/>
    <m/>
    <m/>
    <m/>
    <m/>
    <m/>
    <x v="51"/>
    <x v="2"/>
  </r>
  <r>
    <x v="5"/>
    <s v="Mileage"/>
    <m/>
    <n v="2"/>
    <s v="H"/>
    <s v="travel expenses"/>
    <m/>
    <n v="90"/>
    <m/>
    <m/>
    <n v="600"/>
    <n v="600"/>
    <e v="#DIV/0!"/>
    <m/>
    <m/>
    <m/>
    <m/>
    <m/>
    <m/>
    <s v="Not Perkins Eleigible"/>
    <m/>
    <m/>
    <s v="travel to DeAnza College + frequent visits to Madera industry"/>
    <m/>
    <m/>
    <m/>
    <m/>
    <m/>
    <m/>
    <x v="51"/>
    <x v="2"/>
  </r>
  <r>
    <x v="10"/>
    <s v="Dues and Memberships"/>
    <m/>
    <n v="2"/>
    <s v="F"/>
    <s v="AWS Membership renewal"/>
    <n v="246"/>
    <n v="246"/>
    <n v="752"/>
    <m/>
    <n v="300"/>
    <n v="300"/>
    <e v="#DIV/0!"/>
    <m/>
    <m/>
    <m/>
    <m/>
    <m/>
    <m/>
    <s v="Not Perkins Eleigible"/>
    <s v="1.1, 1.2, 2.4, 3.1, 4.1, 4.3"/>
    <s v="1.2, 2.3, 5.2"/>
    <s v="This budget number may increase if Madera Center becomes a NIMS certified-facility as well as an AWS certified-facility."/>
    <m/>
    <m/>
    <m/>
    <m/>
    <m/>
    <m/>
    <x v="51"/>
    <x v="2"/>
  </r>
  <r>
    <x v="0"/>
    <s v="Printing &amp; Binding"/>
    <m/>
    <n v="2"/>
    <m/>
    <s v="Student recruitment"/>
    <m/>
    <n v="45"/>
    <m/>
    <n v="500"/>
    <n v="500"/>
    <n v="0"/>
    <n v="0"/>
    <m/>
    <m/>
    <m/>
    <m/>
    <m/>
    <m/>
    <m/>
    <s v="RC:2"/>
    <n v="1.2"/>
    <s v="Continue student recruitment with current program changes"/>
    <m/>
    <m/>
    <m/>
    <m/>
    <m/>
    <s v="Support.JD"/>
    <x v="51"/>
    <x v="0"/>
  </r>
  <r>
    <x v="39"/>
    <s v="Building 30 Room 16 Air Conditioning (Machine Shop)"/>
    <s v="X"/>
    <n v="2"/>
    <m/>
    <s v="Install 4 Air Conditioning units on building 30 room 16 machine shop"/>
    <m/>
    <m/>
    <m/>
    <m/>
    <n v="82000"/>
    <n v="82000"/>
    <e v="#DIV/0!"/>
    <m/>
    <m/>
    <m/>
    <m/>
    <m/>
    <m/>
    <m/>
    <s v="RC:4"/>
    <s v="2.4,4.2, 5.6"/>
    <s v="An air-conditioned environment would improve student learning. Currently the shop reaches temperatures into the 90's reducing productivity. The large evaporative coolers currently being used create a large amount of noise making teaching difficult."/>
    <m/>
    <m/>
    <m/>
    <s v="Very hot environment to teach class"/>
    <m/>
    <s v="Full Support. We should not teach (and work) in inappropriate environments."/>
    <x v="51"/>
    <x v="0"/>
  </r>
  <r>
    <x v="17"/>
    <s v="Equip LT 5K"/>
    <s v="X"/>
    <n v="2"/>
    <s v="e"/>
    <s v="Trace-a-punch nibbler Model #3C"/>
    <m/>
    <m/>
    <m/>
    <m/>
    <n v="2800"/>
    <n v="2800"/>
    <e v="#DIV/0!"/>
    <n v="2800"/>
    <m/>
    <m/>
    <m/>
    <n v="2800"/>
    <m/>
    <s v="Not funded by Perkins"/>
    <s v="RC5"/>
    <s v="1.2, 2.4, 4.1, 5.6"/>
    <s v="This tool will be used in the Materials class to teach pattern and template design "/>
    <m/>
    <m/>
    <m/>
    <m/>
    <m/>
    <s v="Support.JD"/>
    <x v="51"/>
    <x v="0"/>
  </r>
  <r>
    <x v="17"/>
    <s v="Equip LT 5K"/>
    <s v="X"/>
    <n v="2"/>
    <s v="G"/>
    <s v="20 Replacment shop stools "/>
    <m/>
    <m/>
    <m/>
    <m/>
    <n v="750"/>
    <n v="750"/>
    <e v="#DIV/0!"/>
    <n v="0"/>
    <m/>
    <m/>
    <m/>
    <m/>
    <m/>
    <s v="Not funded by Perkins"/>
    <s v="RC4"/>
    <n v="2.4"/>
    <s v="This will replace 20 old lab stools that have partially or completely worn out.  Many existing stools are bent or have been repaired and do not sit level or wobble as the student sits on them.  This could even be considered a safety concern. "/>
    <m/>
    <m/>
    <m/>
    <m/>
    <m/>
    <s v="Full Support.JD"/>
    <x v="51"/>
    <x v="0"/>
  </r>
  <r>
    <x v="22"/>
    <s v="Equip GT 5K"/>
    <s v="X"/>
    <n v="2"/>
    <s v="D"/>
    <s v="Purchase of a new profile projector "/>
    <n v="2562"/>
    <m/>
    <n v="35070"/>
    <n v="24200"/>
    <n v="12000"/>
    <n v="-12200"/>
    <n v="-0.50413223140495866"/>
    <n v="12000"/>
    <m/>
    <m/>
    <m/>
    <n v="12000"/>
    <m/>
    <s v="Not funded by Perkins"/>
    <s v="Goals RC:2, RC:5, RC:6"/>
    <s v="1.2, 3.1, 6.1, 7.1, 7.2"/>
    <s v="This will upgrade our inspection and measuring tools to current industry standards.  Our program review addresses this as the need to upgrade and increase the number of stations to increase student access."/>
    <m/>
    <m/>
    <m/>
    <m/>
    <m/>
    <s v="Support.JD"/>
    <x v="51"/>
    <x v="0"/>
  </r>
  <r>
    <x v="23"/>
    <s v="Opertional Supplies"/>
    <m/>
    <n v="1"/>
    <m/>
    <s v="Aircraft fuel, lubricants"/>
    <n v="203"/>
    <m/>
    <n v="400"/>
    <n v="400"/>
    <n v="400"/>
    <n v="0"/>
    <n v="0"/>
    <n v="400"/>
    <n v="400"/>
    <m/>
    <m/>
    <m/>
    <m/>
    <s v="This is not a zero priority.  This is really a 1."/>
    <s v="1. Maintaining higher enrollment"/>
    <n v="1.2"/>
    <s v="Aircraft engines require specilized fuel and lubricants to run. Operating aircraft engines is part of the curriculum."/>
    <m/>
    <m/>
    <m/>
    <m/>
    <m/>
    <s v="Support.JD"/>
    <x v="52"/>
    <x v="0"/>
  </r>
  <r>
    <x v="3"/>
    <s v="Hosting Events"/>
    <m/>
    <n v="0"/>
    <m/>
    <s v="Advisory meetings"/>
    <n v="288"/>
    <n v="273"/>
    <n v="294"/>
    <n v="400"/>
    <n v="400"/>
    <n v="0"/>
    <n v="0"/>
    <n v="400"/>
    <m/>
    <m/>
    <m/>
    <m/>
    <n v="400"/>
    <s v="ok"/>
    <s v="1. Maintaining higher enrollment 3.Update methods"/>
    <s v=" 3.1, 3,4.1,4.2, 6.1.6.4 "/>
    <s v="Establish, maintain, and enhance partnership with educational institutions and business."/>
    <m/>
    <m/>
    <m/>
    <m/>
    <m/>
    <s v="Perkins.JD"/>
    <x v="52"/>
    <x v="0"/>
  </r>
  <r>
    <x v="2"/>
    <s v="Contract Labor Services"/>
    <m/>
    <n v="1"/>
    <m/>
    <s v="Contract Labor Services"/>
    <n v="500"/>
    <m/>
    <n v="1300"/>
    <n v="1400"/>
    <n v="1400"/>
    <n v="0"/>
    <n v="0"/>
    <n v="1400"/>
    <n v="1400"/>
    <m/>
    <m/>
    <m/>
    <m/>
    <s v="ok"/>
    <s v="4.Update/replace obsolete equipment"/>
    <n v="5.6"/>
    <s v="Needed to help maintian equipment in order to provide facility infrastucture in support academic success. Includes shop towels, cleaning rags, and uniforms cleaning service."/>
    <m/>
    <m/>
    <m/>
    <m/>
    <m/>
    <s v="Support.JD"/>
    <x v="52"/>
    <x v="0"/>
  </r>
  <r>
    <x v="15"/>
    <s v="Computer SW Maint &amp; Lic "/>
    <m/>
    <n v="1"/>
    <m/>
    <s v="Regulatory Software"/>
    <m/>
    <n v="201"/>
    <n v="2016"/>
    <n v="2000"/>
    <n v="2400"/>
    <n v="400"/>
    <n v="0.2"/>
    <n v="2000"/>
    <m/>
    <m/>
    <m/>
    <n v="2000"/>
    <m/>
    <s v="This is not a zero priority.  This is really a 1.  There is no justification for the increase.  Please include justification for any increases in future requests."/>
    <s v="3.Update methods 4.Update/replace obsolete equipment 5.Move to more electronic data"/>
    <s v="1.2, 4.1, 4.2, 5.6"/>
    <s v="FAA regulations regarding the Aviation Maintenance program requires the program have the research capability provided by aviation research related services/programs."/>
    <m/>
    <m/>
    <m/>
    <m/>
    <m/>
    <s v="Essential. Full support.JD"/>
    <x v="52"/>
    <x v="0"/>
  </r>
  <r>
    <x v="17"/>
    <s v="Equip LT 5K"/>
    <s v="X"/>
    <n v="1"/>
    <s v="A"/>
    <s v="Ground adjustible propellers for new run-up engine stands"/>
    <m/>
    <m/>
    <m/>
    <m/>
    <n v="3000"/>
    <n v="3000"/>
    <e v="#DIV/0!"/>
    <n v="3000"/>
    <m/>
    <m/>
    <m/>
    <m/>
    <n v="3000"/>
    <m/>
    <s v="3.Update methods 4.Update/replace obsolete equipment "/>
    <s v="1.2, 4.1, 5.6"/>
    <s v="Over the last several years, the AMT program has purchased two Light Sport engines. The staff has designed and built run-up stands for these engines, but the last major component to purchase are the propellers. The program currently does not have any ground adjustable propellers and adding the experience of adjusting blade angles to the propeller class will provide additional exposure to current small engine technology."/>
    <m/>
    <m/>
    <m/>
    <s v="good equipment list"/>
    <m/>
    <s v="100% support. JD"/>
    <x v="52"/>
    <x v="0"/>
  </r>
  <r>
    <x v="17"/>
    <s v="Repl-Equip LT 5K"/>
    <s v="X"/>
    <n v="1"/>
    <s v="C"/>
    <s v="Turbine engine tools and test fixtures"/>
    <m/>
    <m/>
    <m/>
    <m/>
    <n v="4999"/>
    <n v="4999"/>
    <e v="#DIV/0!"/>
    <n v="4999"/>
    <m/>
    <m/>
    <m/>
    <m/>
    <n v="4999"/>
    <m/>
    <s v="4.Update/replace obsolete equipment "/>
    <s v=" 5.6, 2.5 _x000a_"/>
    <s v="Currently the AMT program is experiencing very high enrollment. This, combined with our restructured format, is placing unprecedented burden on the laboratory facility, its tools, and equipment. The turbine engines used in the AMT lab require special tools and test fixtures during maintenance. The fuel system in particular requires students to perform a fuel nozzle flow check by using a test rig and some specific adapters. The current flow test rig is suffering from severe corrosion which is not repairable. The loss of this critical piece of equipment has crippled the ability of the program to teach the skills needed to perform this maintenance task. This money would be used to replace the fuel nozzle test rig and adapters."/>
    <m/>
    <m/>
    <m/>
    <m/>
    <m/>
    <s v="Support.JD"/>
    <x v="52"/>
    <x v="0"/>
  </r>
  <r>
    <x v="17"/>
    <s v="Repl-Equip LT 5K"/>
    <m/>
    <n v="1"/>
    <s v="D"/>
    <s v="Aircraft replacement pieces and components"/>
    <m/>
    <m/>
    <m/>
    <m/>
    <n v="4999"/>
    <n v="4999"/>
    <e v="#DIV/0!"/>
    <n v="4999"/>
    <m/>
    <m/>
    <m/>
    <m/>
    <n v="4999"/>
    <m/>
    <s v="4.Update/replace obsolete equipment "/>
    <s v=" 5.6, 2.5 _x000a_"/>
    <s v="Currently the AMT program is experiencing very high enrollment. This, combined with our restructured format, is placing unprecedented burden on the laboratory facility, its tools, and equipment. The success of the students in the AMT program is dependant upon the use of the various aircraft and aircraft components within the program. By the vary nature of their construction, general aviation aircraft are very lightweight and somewhat delicate. The process of learning includes making mistakes, but then using these mistakes as a learning experience. Unfortinately, these mistakes cause damage to the aircraft that must then be repaired by the students or the faculty. Many of our aircraft have been used in the program for many decades and are suffering from repeated abuse at the hands of our students as they develope their skills. This money is needed to replace or repair many of the small broken parts of these aircraft to ensure they are available for future students."/>
    <m/>
    <m/>
    <m/>
    <m/>
    <m/>
    <s v="Support.JD"/>
    <x v="52"/>
    <x v="0"/>
  </r>
  <r>
    <x v="17"/>
    <s v="Equip LT 5K"/>
    <m/>
    <n v="2"/>
    <s v="B"/>
    <s v="Aircraft Sheetmetal Tools"/>
    <m/>
    <m/>
    <m/>
    <m/>
    <n v="4000"/>
    <n v="4000"/>
    <e v="#DIV/0!"/>
    <n v="4000"/>
    <m/>
    <m/>
    <m/>
    <m/>
    <n v="4000"/>
    <m/>
    <s v="4.Update/replace obsolete equipment "/>
    <n v="5.6"/>
    <s v="The aircraft structures subject requires substantial use of aircraft industry sheet metal working tools. Our current inventory of sheet metal tools are becoming worn out and need replacement."/>
    <m/>
    <m/>
    <m/>
    <m/>
    <m/>
    <s v="Support.JD"/>
    <x v="52"/>
    <x v="0"/>
  </r>
  <r>
    <x v="25"/>
    <s v="Instr Supplies"/>
    <m/>
    <n v="1"/>
    <m/>
    <s v="Consummable supplies used in the daily operation of the lab (hands-on) activities and training."/>
    <n v="21487"/>
    <n v="13699"/>
    <n v="25404"/>
    <n v="24100"/>
    <n v="25000"/>
    <n v="900"/>
    <n v="3.7344398340248962E-2"/>
    <n v="25000"/>
    <n v="22000"/>
    <m/>
    <n v="3000"/>
    <m/>
    <m/>
    <s v="This is not a zero priority.  This is really a 1."/>
    <s v="1. Maintaining higher enrollment 3.Update methods"/>
    <s v="1.2, 2.4, 4.2, 5.6"/>
    <s v="Currently the AMT program is experiencing very high enrollment. This, combined with our restructured format, is placing unprecedented burden on the laboratory facility, its tools and equipment, and the need for instructional supplies. To provide the basic skills and technical education experiences required (see FAA FAR's 147.17 and FAR147.19), many activities require expensive consumable supplies such as aluminum sheet metal, composite resins and fabrics, aircraft fuel, lubricants, solvents, gaskets, o-rings, electrical components, engine parts, paints, etc. Other funding sources are not keeping up with inflation, nor the demands placed by increased enrollment."/>
    <m/>
    <m/>
    <m/>
    <s v="Appropiate supply items"/>
    <m/>
    <s v="Much needed tools and equipment to serve the increased ## of students."/>
    <x v="52"/>
    <x v="0"/>
  </r>
  <r>
    <x v="1"/>
    <s v="Office Supplies"/>
    <m/>
    <n v="2"/>
    <m/>
    <s v="Office supplies"/>
    <n v="69"/>
    <n v="498"/>
    <n v="57"/>
    <m/>
    <n v="250"/>
    <n v="250"/>
    <e v="#DIV/0!"/>
    <m/>
    <m/>
    <m/>
    <m/>
    <m/>
    <m/>
    <m/>
    <s v="1. Maintaining higher enrollment"/>
    <n v="5.6"/>
    <s v="Items such as staples, pens, dry erase markers, folder, binders, are used by instructors in completing job assignments."/>
    <m/>
    <m/>
    <m/>
    <m/>
    <m/>
    <s v="Support.JD"/>
    <x v="52"/>
    <x v="0"/>
  </r>
  <r>
    <x v="4"/>
    <s v="Publications and Catalogs"/>
    <m/>
    <n v="2"/>
    <m/>
    <s v="Aviation related publications"/>
    <n v="45"/>
    <n v="218"/>
    <m/>
    <m/>
    <n v="200"/>
    <n v="200"/>
    <e v="#DIV/0!"/>
    <m/>
    <m/>
    <m/>
    <m/>
    <m/>
    <m/>
    <m/>
    <s v="1. Maintaining higher enrollment 3.Update methods"/>
    <n v="1.2"/>
    <s v="Allows purchase of avaition related publications in order to stay current with industry trends. Used by both students and staff."/>
    <m/>
    <m/>
    <m/>
    <m/>
    <m/>
    <s v="Support.JD"/>
    <x v="52"/>
    <x v="0"/>
  </r>
  <r>
    <x v="21"/>
    <s v="Equipment Repair &amp; Maint"/>
    <m/>
    <n v="2"/>
    <m/>
    <s v="Equipment repair"/>
    <n v="355"/>
    <n v="999"/>
    <n v="407"/>
    <n v="2250"/>
    <n v="2250"/>
    <n v="0"/>
    <n v="0"/>
    <m/>
    <m/>
    <m/>
    <m/>
    <m/>
    <m/>
    <m/>
    <s v="1. Maintaining higher enrollment 4.Update/replace obsolete equipment"/>
    <s v="1.2, 2.4, 5.6"/>
    <s v="The AMT program relies heavily on tools and equipment in the delivery of our training. Often equipment can be repaired by staff, but sometimes it needs to be sent out for repair."/>
    <m/>
    <m/>
    <m/>
    <m/>
    <m/>
    <s v="Support.JD"/>
    <x v="52"/>
    <x v="0"/>
  </r>
  <r>
    <x v="8"/>
    <s v="Conference"/>
    <m/>
    <n v="2"/>
    <m/>
    <s v="Professional Development"/>
    <n v="555"/>
    <n v="782"/>
    <n v="1917"/>
    <n v="2500"/>
    <n v="4000"/>
    <n v="1500"/>
    <n v="0.6"/>
    <m/>
    <m/>
    <m/>
    <m/>
    <m/>
    <m/>
    <m/>
    <s v="1. Maintaining higher enrollment 3.Update methods"/>
    <s v=" 4.1, 4.2, 5.6"/>
    <s v="The aviation industry is constantly evolving as new technologies emerge and gain acceptance. As instructors, we need to keep our skills and knowledge of emerging technologies up to date. Our type of training likely involves travel, a week long session fee and associated hotel/meals expenses. By attending industry related training, we are able to maintain an effective, current, and competitive program."/>
    <m/>
    <m/>
    <m/>
    <m/>
    <m/>
    <s v="Perkins. JD"/>
    <x v="52"/>
    <x v="0"/>
  </r>
  <r>
    <x v="10"/>
    <s v="Memberships"/>
    <m/>
    <n v="2"/>
    <m/>
    <s v="Dues/Memberships"/>
    <m/>
    <m/>
    <n v="209"/>
    <m/>
    <n v="600"/>
    <n v="600"/>
    <e v="#DIV/0!"/>
    <m/>
    <m/>
    <m/>
    <m/>
    <m/>
    <m/>
    <m/>
    <s v="1. Maintaining higher enrollment"/>
    <n v="4.0999999999999996"/>
    <s v="Helps staff stay current with industry trends and standards, and helps maintain an effective and competitive technical education program."/>
    <m/>
    <m/>
    <m/>
    <m/>
    <m/>
    <s v="Support.JD"/>
    <x v="52"/>
    <x v="0"/>
  </r>
  <r>
    <x v="19"/>
    <s v="Advertising"/>
    <m/>
    <n v="2"/>
    <m/>
    <s v="Student recruitment"/>
    <n v="50"/>
    <m/>
    <n v="195"/>
    <n v="300"/>
    <n v="300"/>
    <n v="0"/>
    <n v="0"/>
    <m/>
    <m/>
    <m/>
    <m/>
    <m/>
    <m/>
    <m/>
    <s v="1. Maintaining higher enrollment"/>
    <n v="1.2"/>
    <s v="Always important in helping to maintain a full compliment of sudents. "/>
    <m/>
    <m/>
    <m/>
    <m/>
    <m/>
    <s v="Support.JD"/>
    <x v="52"/>
    <x v="0"/>
  </r>
  <r>
    <x v="11"/>
    <s v="Postage/Shipping"/>
    <m/>
    <n v="2"/>
    <m/>
    <s v="Return equipment for repair."/>
    <m/>
    <n v="15"/>
    <n v="32"/>
    <n v="100"/>
    <n v="100"/>
    <n v="0"/>
    <n v="0"/>
    <m/>
    <m/>
    <m/>
    <m/>
    <m/>
    <m/>
    <m/>
    <s v="4.Update/replace obsolete equipment"/>
    <s v="1.2, 4.1"/>
    <s v="Needed to maintain equipment in order to provide facility infrastructure in support of academic success."/>
    <m/>
    <m/>
    <m/>
    <m/>
    <m/>
    <s v="Support.JD"/>
    <x v="52"/>
    <x v="0"/>
  </r>
  <r>
    <x v="39"/>
    <s v="Construction"/>
    <m/>
    <n v="2"/>
    <m/>
    <s v="Replace exterior door"/>
    <m/>
    <m/>
    <m/>
    <m/>
    <n v="7500"/>
    <n v="7500"/>
    <e v="#DIV/0!"/>
    <m/>
    <m/>
    <m/>
    <m/>
    <m/>
    <m/>
    <m/>
    <s v="4.Update/replace obsolete equipment "/>
    <n v="5.6"/>
    <s v="The exterior entry/exit doors on the west side off of AER3 and AER5 are rusting through and need repair or replacement.  "/>
    <m/>
    <m/>
    <m/>
    <s v="maintenance?"/>
    <m/>
    <s v="Much needed maintenance. A disgrace this has not happened the last 5 years. JD"/>
    <x v="52"/>
    <x v="0"/>
  </r>
  <r>
    <x v="39"/>
    <s v="Construction"/>
    <m/>
    <n v="2"/>
    <m/>
    <s v="Run electrical power to computer stations."/>
    <m/>
    <m/>
    <m/>
    <m/>
    <n v="10000"/>
    <n v="10000"/>
    <e v="#DIV/0!"/>
    <m/>
    <m/>
    <m/>
    <m/>
    <m/>
    <m/>
    <m/>
    <s v="4.Update/replace obsolete equipment "/>
    <n v="5.6"/>
    <s v="The computer stations in the middle of the AMT laboratory area are currently connected to overhead power rails. These connections are made using extension cords which is not a good situation. These computer stations need to be hard wired into a circuit panel. Maintenance operations refuses to provide this service."/>
    <m/>
    <m/>
    <m/>
    <s v="one time funding?"/>
    <m/>
    <s v="Essential improvement. Safety item! JD"/>
    <x v="52"/>
    <x v="0"/>
  </r>
  <r>
    <x v="22"/>
    <s v="Equip GT 5K"/>
    <s v="X"/>
    <n v="2"/>
    <s v="F"/>
    <s v="Theilert deisel aircaft engine_x000a_"/>
    <m/>
    <m/>
    <m/>
    <m/>
    <n v="15000"/>
    <n v="15000"/>
    <e v="#DIV/0!"/>
    <n v="15000"/>
    <m/>
    <m/>
    <m/>
    <n v="15000"/>
    <m/>
    <s v="Not funded by Perkins"/>
    <s v="3.Update methods 4.Update/replace obsolete equipment 5.Move to more electronic data"/>
    <s v=" 1.2, 4.1, 5.6 _x000a_"/>
    <s v="In the United States, the lead content of Avgas has increasingly become an issue with the EPA and internationally, the availability is becoming critical. Several electronically controlled diesel aircraft engines have been developed and certified for use in the aviaition industry. Diesel aircraft engines operate on Jet fuel, which is internationally available. Recently, complete, running but high time engines have become available, due to a manufacturing design change. This has led to the availibilty of a reasonably priced aviation deisel engine, including tooling and training, and is being offered exclusively to AMT programs. Implementing these types of engines into our program would allow student access to a relevant powerplant that is quickly entering the general aviation market."/>
    <m/>
    <m/>
    <m/>
    <m/>
    <m/>
    <s v="Support.JD"/>
    <x v="52"/>
    <x v="0"/>
  </r>
  <r>
    <x v="22"/>
    <s v="Equip GT 5K"/>
    <m/>
    <n v="2"/>
    <s v="e"/>
    <s v="Video borescope"/>
    <m/>
    <n v="9138"/>
    <m/>
    <n v="99887"/>
    <n v="22900"/>
    <n v="-76987"/>
    <n v="-0.77074093725910275"/>
    <n v="22900"/>
    <m/>
    <m/>
    <m/>
    <n v="22900"/>
    <m/>
    <s v="Not funded by Perkins"/>
    <s v="4.Update/replace obsolete equipment "/>
    <n v="5.6"/>
    <s v="Several subject areas; turbine engines, reciprocating engines, and non-destructive testing for example, require the use of a &quot;borescope&quot; to inspect interior components of an assembly or engine, without requiring prior major disassembly. Our current borescope is nearly two decades old and no longer articulates properly, does not provide a quality video image, and is becoming increasing expensive to repair.  Modern borescopes provide far superior resolution, flexibility, and the ability to project the image onto a large screen."/>
    <m/>
    <m/>
    <m/>
    <m/>
    <m/>
    <s v="This would improve classroom instruction dramatically. Support.JD"/>
    <x v="52"/>
    <x v="0"/>
  </r>
  <r>
    <x v="40"/>
    <s v="Repl-Equip LT 5K"/>
    <s v="X"/>
    <n v="2"/>
    <s v="G"/>
    <s v="Student seating for lab (stools)"/>
    <m/>
    <m/>
    <m/>
    <m/>
    <n v="4999"/>
    <n v="4999"/>
    <e v="#DIV/0!"/>
    <m/>
    <m/>
    <m/>
    <m/>
    <m/>
    <m/>
    <s v="Not funded by Perkins"/>
    <s v="1. Maintaining higher enrollment  4.Update/replace obsolete equipment"/>
    <s v="5.6, 2.4"/>
    <s v="Currently the AMT program is experiencing very high enrollment. This, combined with our restructured format, is placing unprecedented burden on the laboratory facility, its tools, and equipment. To provide a safe and comfortable environmet which is required for student success, the laboratory in the Aeronautics building needs new stools for studnets to use during class. The stools that are currently used by students are decades old and many have been broken and repaired numerous times. Many of these stools have uneven legs and sharp metal edges making them unsafe for further use. The total number of stools currently in the Aero building is less than the number of students who need to use stools. This request would allow the purchase of approxmatly 40 new stools to replace the inadiquate stools in the building and to bring the total number of functional stools up to the levels needed by the program."/>
    <m/>
    <m/>
    <m/>
    <m/>
    <m/>
    <s v="The Aero Lab still uses lab stools from 1960. 55 years old obsolete and irresponsibly unsafe furniture! This cannot continue! JD"/>
    <x v="52"/>
    <x v="0"/>
  </r>
  <r>
    <x v="39"/>
    <s v="Paint interior of shop"/>
    <s v="B"/>
    <n v="2"/>
    <s v="B"/>
    <s v="Paint interior of shop"/>
    <m/>
    <m/>
    <m/>
    <m/>
    <n v="100000"/>
    <n v="100000"/>
    <e v="#DIV/0!"/>
    <n v="0"/>
    <m/>
    <m/>
    <m/>
    <m/>
    <m/>
    <s v="Not Perkins Eleigible.  This is being completed by the DO"/>
    <n v="2"/>
    <s v="#2.2"/>
    <s v="Paint is flaking and stained. The paint will not clean up anymore. Students should learn in a more professional setting."/>
    <m/>
    <m/>
    <m/>
    <s v="one time funding?"/>
    <m/>
    <s v="Full support. Approved through one-time funding. This is long overdue. JD"/>
    <x v="53"/>
    <x v="0"/>
  </r>
  <r>
    <x v="1"/>
    <s v="Office Supplies"/>
    <m/>
    <n v="1"/>
    <m/>
    <s v="ink cartridges, hole punch, marker pens, high lighters, tape, permanent markers, notebooks"/>
    <m/>
    <n v="773"/>
    <n v="80"/>
    <n v="300"/>
    <n v="300"/>
    <n v="0"/>
    <n v="0"/>
    <n v="300"/>
    <n v="300"/>
    <m/>
    <m/>
    <m/>
    <m/>
    <s v="ok"/>
    <n v="3"/>
    <s v="#2.2"/>
    <s v="Ink cartridges, staplers, and hole punches are examples of items the are used for instructors and student use."/>
    <m/>
    <m/>
    <m/>
    <m/>
    <m/>
    <s v="Support.JD"/>
    <x v="53"/>
    <x v="0"/>
  </r>
  <r>
    <x v="3"/>
    <s v="Hosting Events"/>
    <m/>
    <n v="0"/>
    <m/>
    <s v="Meals for Advisory meeting"/>
    <n v="380"/>
    <n v="304"/>
    <n v="379"/>
    <n v="400"/>
    <n v="400"/>
    <n v="0"/>
    <n v="0"/>
    <n v="400"/>
    <m/>
    <m/>
    <m/>
    <m/>
    <n v="400"/>
    <m/>
    <n v="3"/>
    <s v="#2.5"/>
    <s v="Advisory meeting"/>
    <m/>
    <m/>
    <m/>
    <m/>
    <m/>
    <s v="Perkins"/>
    <x v="53"/>
    <x v="0"/>
  </r>
  <r>
    <x v="38"/>
    <s v="Gas/Diesel/Fuel"/>
    <m/>
    <n v="1"/>
    <m/>
    <s v="Gasoline, oil, solvents"/>
    <n v="559"/>
    <n v="576"/>
    <n v="191"/>
    <n v="650"/>
    <n v="650"/>
    <n v="0"/>
    <n v="0"/>
    <n v="650"/>
    <n v="650"/>
    <m/>
    <m/>
    <m/>
    <m/>
    <s v="ok"/>
    <n v="3"/>
    <s v="#2.2"/>
    <s v="Gasoline is needed to keep our fleet of vehicles operating for student use."/>
    <m/>
    <m/>
    <m/>
    <m/>
    <m/>
    <s v="Full Support.JD"/>
    <x v="53"/>
    <x v="0"/>
  </r>
  <r>
    <x v="2"/>
    <s v="Consultant Services"/>
    <m/>
    <n v="1"/>
    <m/>
    <s v="Laundry fee for shop rags and Foreman coats"/>
    <n v="931"/>
    <n v="924"/>
    <n v="913"/>
    <n v="1000"/>
    <n v="1250"/>
    <n v="250"/>
    <n v="0.25"/>
    <n v="1000"/>
    <n v="1000"/>
    <m/>
    <m/>
    <m/>
    <m/>
    <s v="There is no justification for the increase.  Please include justification for any increases in future requests."/>
    <n v="3"/>
    <s v="#2.2"/>
    <s v="shop rags and forman shop coats are used by students during lab assignments."/>
    <m/>
    <m/>
    <m/>
    <m/>
    <m/>
    <s v="Support.JD."/>
    <x v="53"/>
    <x v="0"/>
  </r>
  <r>
    <x v="21"/>
    <s v="Equipment Repair &amp; Main"/>
    <m/>
    <n v="1"/>
    <m/>
    <s v="Repair and maintained of Shop Equipment"/>
    <n v="1891"/>
    <n v="443"/>
    <n v="2031"/>
    <n v="1500"/>
    <n v="1500"/>
    <n v="0"/>
    <n v="0"/>
    <n v="1500"/>
    <n v="1500"/>
    <m/>
    <m/>
    <m/>
    <m/>
    <m/>
    <n v="3"/>
    <s v="#2.2"/>
    <s v="repair and maintained of shop equipment is on going"/>
    <m/>
    <m/>
    <m/>
    <m/>
    <m/>
    <s v="Full Support.JD"/>
    <x v="53"/>
    <x v="0"/>
  </r>
  <r>
    <x v="6"/>
    <s v="Misc"/>
    <m/>
    <n v="0"/>
    <m/>
    <s v="Automotive lifts annual inspection fee"/>
    <m/>
    <s v="."/>
    <m/>
    <m/>
    <n v="2000"/>
    <n v="2000"/>
    <e v="#DIV/0!"/>
    <n v="2000"/>
    <n v="2000"/>
    <m/>
    <m/>
    <m/>
    <m/>
    <s v="ok"/>
    <n v="3"/>
    <s v="#2.2"/>
    <s v=" Annual inspection of all lifts mandate by state of California"/>
    <m/>
    <m/>
    <m/>
    <m/>
    <m/>
    <s v="Safety. Full Support.JD"/>
    <x v="53"/>
    <x v="0"/>
  </r>
  <r>
    <x v="8"/>
    <s v="Conference"/>
    <m/>
    <n v="0"/>
    <m/>
    <s v="California Automotive Teachers Conference meeting and training Extra training is required to meet NATEF Standards"/>
    <n v="1323"/>
    <n v="1545"/>
    <n v="1717"/>
    <n v="2000"/>
    <n v="4000"/>
    <n v="2000"/>
    <n v="1"/>
    <n v="2500"/>
    <m/>
    <m/>
    <m/>
    <m/>
    <n v="2500"/>
    <s v="Please justify the increase."/>
    <n v="2"/>
    <m/>
    <s v="California Automotive Teacher Conference(CAT). CAT provides instructors with training on new automotive  technology and updates on new laws for the smog check program. Increase budget to allow instructors to attend National teacher's conference in the summer for more automotive training"/>
    <m/>
    <m/>
    <m/>
    <s v="conference identified"/>
    <m/>
    <s v="Perkins"/>
    <x v="53"/>
    <x v="0"/>
  </r>
  <r>
    <x v="15"/>
    <s v="Computer SW Maint &amp; Lic "/>
    <m/>
    <n v="1"/>
    <m/>
    <s v="Automotive computer software, Mitchell and Alldata, Scanner computer updates"/>
    <n v="1355"/>
    <n v="1358"/>
    <n v="3625"/>
    <n v="6000"/>
    <n v="6000"/>
    <n v="0"/>
    <n v="0"/>
    <n v="6000"/>
    <m/>
    <m/>
    <n v="6000"/>
    <m/>
    <m/>
    <s v="LT5 check history"/>
    <n v="3"/>
    <s v="#2.2"/>
    <s v="Automotive software ,(Mitchell and Alldata) is required for students to lookup specifications that will allow them to repair vehicles. Software update is also required for many of our scanners."/>
    <m/>
    <m/>
    <m/>
    <m/>
    <m/>
    <s v="Full, 100% support.JD"/>
    <x v="53"/>
    <x v="0"/>
  </r>
  <r>
    <x v="25"/>
    <s v="Instr Supplies"/>
    <m/>
    <n v="1"/>
    <m/>
    <s v="Gasoline, oil, gaskets, batteries, shop rags,nuts, bolts and automotive components that break or wear out"/>
    <n v="11709"/>
    <n v="8072"/>
    <n v="5865"/>
    <n v="10000"/>
    <n v="10000"/>
    <n v="0"/>
    <n v="0"/>
    <n v="10000"/>
    <n v="8000"/>
    <m/>
    <n v="2000"/>
    <m/>
    <m/>
    <s v="check to see where they are trakcing"/>
    <n v="3"/>
    <s v="#2.2"/>
    <s v="The Automotive Department require consumable supplies for automotive education purpose. The cost of these supplies continue to rise. Examples of consumable are gasoline, oil, shop rags, batteries, and nuts and bolts"/>
    <m/>
    <m/>
    <m/>
    <s v="appropiate supply list"/>
    <m/>
    <s v="Support.JD"/>
    <x v="53"/>
    <x v="0"/>
  </r>
  <r>
    <x v="22"/>
    <s v="Equip GT 5K"/>
    <s v="A"/>
    <n v="2"/>
    <s v="A"/>
    <s v="New Electric Forklift"/>
    <m/>
    <n v="7589"/>
    <n v="9545"/>
    <m/>
    <n v="16000"/>
    <n v="16000"/>
    <e v="#DIV/0!"/>
    <n v="16000"/>
    <m/>
    <m/>
    <m/>
    <m/>
    <n v="16000"/>
    <m/>
    <n v="3"/>
    <s v="#2.2"/>
    <s v="Replacement of outdated forklift to move student projects"/>
    <m/>
    <m/>
    <m/>
    <m/>
    <m/>
    <s v="Perkins. Full Support.JD"/>
    <x v="53"/>
    <x v="0"/>
  </r>
  <r>
    <x v="31"/>
    <s v="Student Tutors"/>
    <m/>
    <n v="3"/>
    <m/>
    <s v="Tutor for Auto 10 and Auto 11"/>
    <m/>
    <m/>
    <m/>
    <n v="4903"/>
    <n v="4903"/>
    <n v="0"/>
    <n v="0"/>
    <m/>
    <m/>
    <m/>
    <m/>
    <m/>
    <m/>
    <m/>
    <n v="3"/>
    <s v="#2.2"/>
    <s v=" Over the past two years we have proven that tutors have helped our students succeed. C-6 Grant was used for this expenditure. That Grant is now over, but we would like funding to continue supporting our students.Our GPA has risen with help from our tutors. The funds will allow students a better chance of success in our program"/>
    <m/>
    <m/>
    <m/>
    <s v="Student success"/>
    <s v="Priority 1"/>
    <s v="This great practice should be supported with continued funding. JD."/>
    <x v="53"/>
    <x v="0"/>
  </r>
  <r>
    <x v="41"/>
    <s v="Operational Supplies"/>
    <m/>
    <n v="2"/>
    <m/>
    <s v="minor office supply,paper pens,staples,"/>
    <m/>
    <m/>
    <m/>
    <m/>
    <n v="100"/>
    <n v="100"/>
    <e v="#DIV/0!"/>
    <m/>
    <m/>
    <m/>
    <m/>
    <m/>
    <m/>
    <m/>
    <n v="3"/>
    <s v="#2.2"/>
    <s v="Minor office supply is always needed, examples are paper, staples, tape, pens, and permanent markers"/>
    <m/>
    <m/>
    <m/>
    <m/>
    <m/>
    <s v="Support.JD"/>
    <x v="53"/>
    <x v="0"/>
  </r>
  <r>
    <x v="1"/>
    <s v="Office Supplies"/>
    <m/>
    <n v="1"/>
    <m/>
    <m/>
    <n v="219"/>
    <n v="638"/>
    <n v="129"/>
    <n v="600"/>
    <n v="600"/>
    <n v="0"/>
    <n v="0"/>
    <n v="600"/>
    <n v="600"/>
    <m/>
    <m/>
    <m/>
    <m/>
    <m/>
    <m/>
    <m/>
    <s v="Department office operation requires supplies."/>
    <m/>
    <m/>
    <m/>
    <m/>
    <m/>
    <s v="Support.JD"/>
    <x v="54"/>
    <x v="0"/>
  </r>
  <r>
    <x v="23"/>
    <s v="Telephone"/>
    <m/>
    <n v="1"/>
    <m/>
    <m/>
    <n v="509"/>
    <n v="596"/>
    <n v="551"/>
    <n v="1920"/>
    <n v="2000"/>
    <n v="80"/>
    <n v="4.1666666666666664E-2"/>
    <n v="2000"/>
    <n v="2000"/>
    <m/>
    <m/>
    <m/>
    <m/>
    <m/>
    <m/>
    <m/>
    <s v="Safety and effective work by the AGNR technicians is greatly enhanced by the availability of cell phones which the Department now provides."/>
    <m/>
    <m/>
    <m/>
    <m/>
    <m/>
    <s v="Support.JD"/>
    <x v="54"/>
    <x v="0"/>
  </r>
  <r>
    <x v="30"/>
    <m/>
    <m/>
    <n v="2"/>
    <s v="B"/>
    <s v="CTE Councelor"/>
    <m/>
    <m/>
    <m/>
    <m/>
    <n v="13000"/>
    <n v="13000"/>
    <e v="#DIV/0!"/>
    <n v="0"/>
    <m/>
    <m/>
    <m/>
    <m/>
    <m/>
    <s v="This is funded by SEP"/>
    <m/>
    <m/>
    <s v="This request is for a CTE councilor to share with other programs, such as Auto, and Manufacturing.  Over the last four we have had a dedicated CTE counselor through C6 funding.  Having a counselor has greatly aided in directing our students with SEPs, enrolling for classes and applying for certificates and or degrees."/>
    <m/>
    <m/>
    <m/>
    <s v="Student success items"/>
    <m/>
    <s v="Excellent. Full Support.JD"/>
    <x v="55"/>
    <x v="0"/>
  </r>
  <r>
    <x v="3"/>
    <s v="Hosting Events"/>
    <m/>
    <n v="1"/>
    <s v="A"/>
    <s v="Hosting Advisory meetings "/>
    <n v="192"/>
    <n v="53"/>
    <n v="261"/>
    <n v="400"/>
    <n v="500"/>
    <n v="100"/>
    <n v="0.25"/>
    <n v="400"/>
    <m/>
    <m/>
    <m/>
    <m/>
    <n v="400"/>
    <m/>
    <s v="1, 2, 3,"/>
    <s v="3.3, 4.1, 4.2"/>
    <s v="The intent of these funds is to conduct advisory meeting for the betterment of pour program.  These advisory meetings will focus on industry trends and the current curriculum being offered by the Mechanized Ag Program.  This proposal is to purchase food and materials for our local advisory committee members as they take time to attend our meetings."/>
    <m/>
    <m/>
    <m/>
    <m/>
    <s v="required"/>
    <s v="Support.JD"/>
    <x v="55"/>
    <x v="0"/>
  </r>
  <r>
    <x v="21"/>
    <s v="Equipment Repair &amp; Maint"/>
    <m/>
    <n v="0"/>
    <m/>
    <s v="• Quarterly safety inspections of cranes and hoists used in the Mechanized Ag Program. $2500     _x000a_• General maintenance and repair of equipment and trainer used the Mechanized Ag Program. $4000"/>
    <n v="1143"/>
    <n v="485"/>
    <n v="0"/>
    <n v="6500"/>
    <n v="6500"/>
    <n v="0"/>
    <n v="0"/>
    <n v="2400"/>
    <n v="2400"/>
    <m/>
    <m/>
    <m/>
    <m/>
    <s v="Approve for the inspection.  If repairs are needed please bring back as a one time request.  The quarterly inspection is a 0 priority the repair is not."/>
    <s v="1.3, 1.4, 1.5"/>
    <s v="1.2, 2.4,  4.1, 4.2, "/>
    <s v="This money is needed to provide quarterly maintenance to our lifting equipment (cranes and hoists). It is a requirement of OSHA that all lifting equipment be inspected and serviced quarterly for the safety of individuals using them.  The quarterly bill for this service is roughly $600.  This expense has come about only in the last couple of years and was an unexpected expense that pulled from our instructional supply budget.                                                                                                                                                                                                                                                                           _x000a_                                _x000a_ This money is intended for the repair and maintenance of all equipment and training aids possessed by the Mechanized Ag Program.  The mechanized ag program possess many expensive training aids (hundreds of thousands dollars) which it has purchased over the last 15 plus years.  During instruction in the process of using training aids there, are times when components break down, wear out or just need some TLC.  This money would be used to repair and or replace such components.  There are multiple training aids that must have regular maintenance such as oils and filters changed regularly.   This proposal is for money to repair and maintain current instructional equipment to keep the program functioning in a progressive manner. "/>
    <m/>
    <m/>
    <m/>
    <s v="safety"/>
    <m/>
    <s v="100% support. OSHA is a zero priority. Forestry uses equipment that is purchased by Ag Mech. Maintenance and proper upkeep are essential.JD"/>
    <x v="55"/>
    <x v="0"/>
  </r>
  <r>
    <x v="8"/>
    <s v="Conference"/>
    <m/>
    <n v="0"/>
    <s v="A0  A0  B1"/>
    <s v="• CATA Conference $4000_x000a_• Mid-Winter $1000_x000a_• Technical Training $5000"/>
    <n v="4627"/>
    <n v="0"/>
    <n v="1122"/>
    <n v="3000"/>
    <n v="10000"/>
    <n v="7000"/>
    <n v="2.3333333333333335"/>
    <n v="5995"/>
    <m/>
    <m/>
    <m/>
    <m/>
    <n v="5995"/>
    <s v="leverage against staff development for additional funds"/>
    <s v="1, 2, 3,"/>
    <s v="3.3, 4.1, 4.2"/>
    <s v="It is the intent of the program to send all three full-time instructors to training during school breaks to upgrade skills and keep up with industry trends. All three instructors will attend the CATA Mid-Winter Institute in December and the CATA Summer Conference in June.  It is also the intent that all three instructors receive specific industry training pertaining to subject matter critical to student success."/>
    <m/>
    <m/>
    <m/>
    <s v="annual professional development"/>
    <m/>
    <s v="Support. Perkins! JD"/>
    <x v="55"/>
    <x v="0"/>
  </r>
  <r>
    <x v="31"/>
    <s v="Student Tutors"/>
    <m/>
    <n v="2"/>
    <s v="A0"/>
    <s v="Embedded Tutors "/>
    <m/>
    <m/>
    <m/>
    <m/>
    <n v="9500"/>
    <n v="9500"/>
    <e v="#DIV/0!"/>
    <n v="6000"/>
    <m/>
    <m/>
    <m/>
    <m/>
    <n v="6000"/>
    <m/>
    <m/>
    <s v="1.1, 1.2, 1.3, 1.4, 4.3"/>
    <s v="The Mechanized Ag Program has employed students as tutors the past three years using C-6 grant funds, which will end spring 2015.  The tutoring program has proven to be very successful and students average grades have shown a measurable increase.  It is our intention to continue  offering embedded tutors within our program. 12 hrs. per week * 2 students(or combonation of) * $11 for 2 sem."/>
    <m/>
    <m/>
    <m/>
    <m/>
    <m/>
    <m/>
    <x v="55"/>
    <x v="0"/>
  </r>
  <r>
    <x v="25"/>
    <s v="Instr Supplies"/>
    <m/>
    <n v="1"/>
    <m/>
    <s v="Instructional supplies necessary to conduct the day to day operation of the program.                                     • Parts, Gaskets and Fasteners $9000_x000a_• Solvents and Cleaning Supplies $2000_x000a_• Replacement tooling $2000_x000a_• Lubricants (oils) $1000_x000a_• Metal $1000_x000a_•Miscellaneous Instructional Supplies $4500"/>
    <n v="14862"/>
    <n v="19251"/>
    <n v="21433"/>
    <n v="28500"/>
    <n v="19500"/>
    <n v="-9000"/>
    <n v="-0.31578947368421051"/>
    <n v="19500"/>
    <n v="15500"/>
    <m/>
    <n v="4000"/>
    <m/>
    <m/>
    <m/>
    <s v="1.1, 1.3, 1.4, 1.5, 1.6, 1.7, 1.8, 1.9, 2, 3, 5"/>
    <s v="3.1, 3.3, 3.4, 4.1, 4.2"/>
    <s v="This money will be used to fund consumable supplies and parts used on a day to day basis during laboratory exercises.  Labs in the Mechanized Ag instructional program are very hands-on, which requires a large number of machine components and equipment.  The supplies needed to disassemble and assemble components, troubleshoot machines, and make repairs tends to be very high.  The vast majority of this money will be spent on consumable parts, gaskets, cleaners, solvents, lubricants, nuts and bolts, and any tooling that may need purchasing or replacing. "/>
    <m/>
    <m/>
    <m/>
    <s v="appropiate supplies"/>
    <m/>
    <s v="Full Support. Consumables cannot be funded by Perkins. JD"/>
    <x v="55"/>
    <x v="0"/>
  </r>
  <r>
    <x v="17"/>
    <s v="Equip LT 5K"/>
    <m/>
    <n v="2"/>
    <s v="C"/>
    <s v="12 Replacement teardown engines"/>
    <m/>
    <m/>
    <m/>
    <m/>
    <n v="60000"/>
    <n v="60000"/>
    <e v="#DIV/0!"/>
    <n v="40000"/>
    <m/>
    <m/>
    <m/>
    <m/>
    <n v="40000"/>
    <m/>
    <s v="1.3, 1.4, 1.5,"/>
    <s v="1.2, 2.4,  4.1, 4.2, "/>
    <s v="This request is to purchase 12 replacement engines.  We currently utilize older engines in our Diesel Engine Rebuilding curriculum that are circa early 80s and have been rebuilt upwards of 25 times.  These engines came from on-highway trucks that had over 1 million miles on them when we got them.  They are now outdated in industry and are being replaced by new technology that meet emissions standards.  We would like to upgrade our engines due to age, availability and cost of replacement parts.  This would also provide a more modern electronic engine for students to work with.  New engines of comparable size may cost upwards of $50,000 each, but through our partnership with Quinn Company we will be able to get good used engines for under $5000 each."/>
    <m/>
    <m/>
    <m/>
    <s v="this is an expensive but necessary item. This is their # one item."/>
    <m/>
    <s v="Let's get at least 1 through Perkins or combines Perkins/XXO. JD"/>
    <x v="55"/>
    <x v="0"/>
  </r>
  <r>
    <x v="17"/>
    <s v="Equip LT 5K"/>
    <m/>
    <n v="2"/>
    <s v="D"/>
    <s v="Portable AC Recovery Machine"/>
    <m/>
    <m/>
    <m/>
    <m/>
    <n v="2150"/>
    <n v="2150"/>
    <e v="#DIV/0!"/>
    <n v="2150"/>
    <m/>
    <m/>
    <m/>
    <n v="2150"/>
    <m/>
    <s v="Not funded by Perkins"/>
    <n v="1"/>
    <s v="1.2, 4.1"/>
    <s v="This request is to purchase one portable AC recovery machine.  This machine is used to recover _x000a_AC refrigerant before work is performed on an AC systems.  Currently we have one portable recovery machine and students constantly have to wait for its availability for labs.  The goal is to purchase one more recovery machine to allow students to perform their labs without having to waste time waiting on equipment._x000a_"/>
    <m/>
    <m/>
    <m/>
    <m/>
    <m/>
    <s v="Support.JD"/>
    <x v="55"/>
    <x v="0"/>
  </r>
  <r>
    <x v="17"/>
    <s v="Equip LT 5K"/>
    <m/>
    <n v="2"/>
    <s v="e"/>
    <s v="8 Black Boxes Electrical Trainers ($400 each)"/>
    <m/>
    <m/>
    <m/>
    <m/>
    <n v="2400"/>
    <n v="2400"/>
    <e v="#DIV/0!"/>
    <n v="0"/>
    <m/>
    <m/>
    <m/>
    <m/>
    <m/>
    <s v="Have "/>
    <s v="1.3, 1.4, 1.5,"/>
    <s v="1.2, 2.4,  4.1, 4.2, "/>
    <s v="This requisition is for 8 Black box electrical trainers.  These electrical trainers are used for students to wire and trouble shoot electrical circuits.  This skill is extremely important for students to attain as more and more machines are becoming technologically advanced.  Our advisory members and internship sights are requesting that students become more proficient in electronics.  These 8 trainers would allow us to reduce group sizes so that each student would have their own trainer and be responsible for their own learning."/>
    <m/>
    <m/>
    <m/>
    <m/>
    <m/>
    <s v="Support.JD"/>
    <x v="55"/>
    <x v="0"/>
  </r>
  <r>
    <x v="17"/>
    <s v="Equip LT 5K"/>
    <m/>
    <n v="2"/>
    <s v="F"/>
    <s v="8 High Capacity Jack Standss ($400 each)"/>
    <m/>
    <m/>
    <m/>
    <m/>
    <n v="3200"/>
    <n v="3200"/>
    <e v="#DIV/0!"/>
    <n v="3200"/>
    <m/>
    <m/>
    <m/>
    <n v="3200"/>
    <m/>
    <s v="Not funded by Perkins"/>
    <s v="1.3, 1.4, 1.5,"/>
    <s v="1.2, 2.4,  4.1, 4.2, "/>
    <s v="This request is to purchase 8 High Capacity Jack Stands which are tools used to support equipment/machines off the ground during repairs or lab activities.  We would like to purchase 4 sets of jack stands to make lab activities safer for students.  The program currently has 2 sets of these jack stands that are being used almost constantly.  Students are often waiting for one group to finish using them so they can complete their lab activity."/>
    <m/>
    <m/>
    <m/>
    <m/>
    <n v="1600"/>
    <s v="I fully support 4. JD"/>
    <x v="55"/>
    <x v="0"/>
  </r>
  <r>
    <x v="17"/>
    <s v="Equip LT 5K"/>
    <m/>
    <n v="2"/>
    <s v="G"/>
    <s v="4 Fluke Meters"/>
    <m/>
    <m/>
    <m/>
    <m/>
    <n v="1400"/>
    <n v="1400"/>
    <e v="#DIV/0!"/>
    <n v="1400"/>
    <m/>
    <m/>
    <m/>
    <n v="1400"/>
    <m/>
    <s v="Not funded by Perkins"/>
    <s v="1.3, 1.4, 1.5,"/>
    <s v="1.2, 2.4,  4.1, 4.2, "/>
    <s v="This request is to purchase 4 fluke multimeters.  We would like to purchase 4 multimeters to be able to have every student have one in hand during lab activities.  Fluke multimeters are the standard in the industry when it comes to testing and troubleshooting electrical problems.  We find that electricity is a hard concept for students to grasp and by giving every student the opportunity to have a meter in hand will greatly increase the opportunity for skill attainment and success."/>
    <m/>
    <m/>
    <m/>
    <m/>
    <m/>
    <s v="I support all. JD"/>
    <x v="55"/>
    <x v="0"/>
  </r>
  <r>
    <x v="17"/>
    <s v="Equip LT 5K"/>
    <m/>
    <n v="2"/>
    <s v="G"/>
    <s v="10 Micrometers sets 0-6&quot; ($779.69 each)"/>
    <m/>
    <m/>
    <m/>
    <m/>
    <n v="7796.9"/>
    <n v="7796.9"/>
    <e v="#DIV/0!"/>
    <n v="0"/>
    <m/>
    <m/>
    <m/>
    <m/>
    <m/>
    <s v="Not funded by Perkins"/>
    <s v="1.3, 1.4, 1.5,"/>
    <s v="1.2, 2.4,  4.1, 4.2, "/>
    <s v="This request is for micrometers.  Micrometers are precision measuring instruments used to measure down to the .0001 of an inch.  With the large number of students using micrometers at one time we do not have enough. Many of the micrometers we are currently using have a lot of wear and can no longer be calibrated rendering them useless.  This proposal would replace and add to the micrometers we currently have."/>
    <m/>
    <m/>
    <m/>
    <m/>
    <m/>
    <s v="Support.JD"/>
    <x v="55"/>
    <x v="0"/>
  </r>
  <r>
    <x v="17"/>
    <s v="Equip LT 5K"/>
    <m/>
    <n v="2"/>
    <s v="H"/>
    <s v="Horiz Band Saw"/>
    <m/>
    <m/>
    <m/>
    <m/>
    <n v="8328"/>
    <n v="8328"/>
    <e v="#DIV/0!"/>
    <m/>
    <m/>
    <m/>
    <m/>
    <m/>
    <m/>
    <s v="Not funded by Perkins"/>
    <n v="1"/>
    <s v="1.2, 4.1"/>
    <s v="This request is for a horizontal band saw.  This band saw is to replace an older unit that has seen much use and is in need of replacement.  We would like to upgrade to a newer safer machine that is more efficient.  The newer machine has additional safeguards and features."/>
    <m/>
    <m/>
    <m/>
    <m/>
    <m/>
    <s v="Full Support.JD"/>
    <x v="55"/>
    <x v="0"/>
  </r>
  <r>
    <x v="17"/>
    <s v="Equip LT 5K"/>
    <m/>
    <n v="2"/>
    <s v="I"/>
    <s v="Remark Tabulation Program"/>
    <m/>
    <m/>
    <m/>
    <m/>
    <n v="2250"/>
    <n v="2250"/>
    <e v="#DIV/0!"/>
    <n v="0"/>
    <m/>
    <m/>
    <m/>
    <m/>
    <m/>
    <s v="Not funded by Perkins"/>
    <n v="1"/>
    <s v="1.2, 4.1"/>
    <s v="This request is for a Optical Mark Recognition program.  This program is used to scan, score, rank and evaluate answer bubble sheets.  We not only use it in our program but throughout he department with various activities that take place on campus, like judging contests.  We currently use an old version of this program and would like to upgrade the program to be able to use it with our newer computers.  Currently we can only run the program on older computers and those are getting hard to find.  This program allows us to analyze exams by objectives to provide data for our program review."/>
    <m/>
    <m/>
    <m/>
    <m/>
    <m/>
    <s v="Support.JD"/>
    <x v="55"/>
    <x v="0"/>
  </r>
  <r>
    <x v="17"/>
    <s v="Equip LT 5K"/>
    <m/>
    <n v="2"/>
    <s v="J"/>
    <s v="Port-O-Power"/>
    <m/>
    <m/>
    <m/>
    <m/>
    <n v="515"/>
    <n v="515"/>
    <e v="#DIV/0!"/>
    <n v="0"/>
    <m/>
    <m/>
    <m/>
    <m/>
    <m/>
    <s v="Not funded by Perkins"/>
    <n v="1"/>
    <s v="1.2, 4.1"/>
    <s v="This request is for a Port-O-Power unit.  This tooling is hydraulic in nature used to press thing apart.  An example of use would be tightening rubber track on machines.  We currently have a small port-o-power and would like to purchase one that is bigger.  More students could participate in labs activities at one time without having to wait for tooling."/>
    <m/>
    <m/>
    <m/>
    <m/>
    <m/>
    <s v="Support.JD"/>
    <x v="55"/>
    <x v="0"/>
  </r>
  <r>
    <x v="17"/>
    <s v="Equip LT 5K"/>
    <m/>
    <n v="2"/>
    <s v="K"/>
    <s v="4 Backhoe transmissions (2500 each)"/>
    <n v="20144"/>
    <n v="21896"/>
    <n v="18483"/>
    <n v="47500"/>
    <n v="10000"/>
    <n v="-37500"/>
    <n v="-0.78947368421052633"/>
    <m/>
    <m/>
    <m/>
    <m/>
    <m/>
    <m/>
    <s v="Not funded by Perkins"/>
    <s v="1.3, 1.4, 1.5,"/>
    <s v="1.2, 2.4,  4.1, 4.2, "/>
    <s v="This request is to purchase 4 backhoe transmissions to be used as tear down components.  Currently we utilize 6 backhoe transmissions and in an attempt to decrease the group size, and follow industry and advisory recommendations we would like to purchase 4 more.  This would give us a set of ten transmissions which would bring down the group size to 2 students per transmission.  Smaller group sizes creates a safer, more effective learning environment.   "/>
    <m/>
    <m/>
    <m/>
    <m/>
    <n v="5000"/>
    <s v="I fully support 2. JD"/>
    <x v="55"/>
    <x v="0"/>
  </r>
  <r>
    <x v="17"/>
    <s v="Equip LT 5K"/>
    <m/>
    <n v="2"/>
    <s v="L"/>
    <s v="MAG Drill"/>
    <m/>
    <m/>
    <m/>
    <m/>
    <n v="2007"/>
    <n v="2007"/>
    <e v="#DIV/0!"/>
    <m/>
    <m/>
    <m/>
    <m/>
    <m/>
    <m/>
    <s v="Not funded by Perkins"/>
    <n v="1"/>
    <s v="1.2, 4.1"/>
    <s v="This request is a portable mag drill.  This is a portable magnetic based drill press used for drilling holes in metal.  Being portable makes it very safe, useful, and convenient.  It can be set up quickly and removed when not needed allowing for the space to be used for other tasks, space is an issue for us.  It provides for safer drilling since it does not require as much force to drill through materials."/>
    <m/>
    <m/>
    <m/>
    <m/>
    <m/>
    <s v="Support.JD"/>
    <x v="55"/>
    <x v="0"/>
  </r>
  <r>
    <x v="17"/>
    <s v="Equip LT 5K"/>
    <m/>
    <n v="2"/>
    <s v="M"/>
    <s v="2 Tractor Splitting Stand ($4000 each)"/>
    <m/>
    <m/>
    <m/>
    <m/>
    <n v="8000"/>
    <n v="8000"/>
    <e v="#DIV/0!"/>
    <m/>
    <m/>
    <m/>
    <m/>
    <m/>
    <m/>
    <s v="Not funded by Perkins"/>
    <s v="1.3, 1.4, 1.5,"/>
    <s v="1.2, 2.4,  4.1, 4.2, "/>
    <s v="This request is purchase 2 tractor splitting stands.  Tractor splitting stands are used to keep tractors supported and lined up when they are disassembled to replace the clutch or perform other common repairs.  In order to safely separate a tractor a support system must be used, currently we are accomplishing this with hydraulic jacks, blocks, jack stands, and overhead lifting devices.  This method, while safe, takes up a lot of valuable resources.  Having tractor splitting stands dedicated to this task would make the task safer, easier, and speed up Lab activities."/>
    <m/>
    <m/>
    <m/>
    <m/>
    <n v="4000"/>
    <s v="Support 1.JD"/>
    <x v="55"/>
    <x v="0"/>
  </r>
  <r>
    <x v="22"/>
    <s v="Equip GT 5K"/>
    <m/>
    <n v="3"/>
    <s v="N"/>
    <s v="50 Ton Iron Worker"/>
    <m/>
    <m/>
    <m/>
    <m/>
    <n v="11948"/>
    <n v="11948"/>
    <e v="#DIV/0!"/>
    <m/>
    <m/>
    <m/>
    <m/>
    <m/>
    <m/>
    <s v="Not funded by Perkins"/>
    <n v="1"/>
    <s v="1.2, 4.1"/>
    <s v="This request is for a 50 ton Iron worker.  This machine is used to shear metal.  This would be a replacement machine for the one we currently have.  We have not been able to use our current machine for 2-3 years.  It has become obsolete and does not justify the repairs it would take to bring it back into safe operation standards."/>
    <m/>
    <m/>
    <m/>
    <m/>
    <m/>
    <s v="JD"/>
    <x v="55"/>
    <x v="0"/>
  </r>
  <r>
    <x v="22"/>
    <s v="Equip GT 5K"/>
    <m/>
    <n v="3"/>
    <s v="O"/>
    <s v="2 Hydraulic Trainers ($25,000 each)"/>
    <m/>
    <m/>
    <m/>
    <m/>
    <n v="50000"/>
    <n v="50000"/>
    <e v="#DIV/0!"/>
    <m/>
    <m/>
    <m/>
    <m/>
    <m/>
    <m/>
    <s v="Not funded by Perkins"/>
    <s v="1.3, 1.4, 1.5,"/>
    <s v="1.2, 2.4,  4.1, 4.2, "/>
    <s v="This request is for 2 hydraulic trainers.  Hydraulic trainers are used to teach the fundamentals of hydraulic principals.  Most if not all Ag and Construction equipment use hydraulics extensively and it is our goal to prepare students to be competent technicians when it comes to hydraulics.  The goal is to purchase two hydraulic trainers to reduce our large group sizes to enhance the student’s educational experience.  Currently students are working in 3 or 4 person groups which does not allow for every student to physically work through the lab.  By purchasing these trainers we will reduce the size of the groups so that each student will gain knowledge and confidence in the field of hydraulics."/>
    <m/>
    <m/>
    <m/>
    <m/>
    <n v="25000"/>
    <s v="Support 1.JD"/>
    <x v="55"/>
    <x v="0"/>
  </r>
  <r>
    <x v="22"/>
    <s v="Equip GT 5K"/>
    <m/>
    <n v="3"/>
    <s v="P"/>
    <s v="Telehandler"/>
    <m/>
    <m/>
    <m/>
    <m/>
    <n v="60000"/>
    <n v="60000"/>
    <e v="#DIV/0!"/>
    <m/>
    <m/>
    <m/>
    <m/>
    <m/>
    <m/>
    <s v="Not funded by Perkins"/>
    <s v="1.3, 1.4, 1.5,"/>
    <s v="1.2, 2.4,  4.1, 4.2, "/>
    <s v="This request is for a Telehandler.  A telehandler is a machine used in construction that is made up of complex engine, electrical, and hydraulic systems.  A telehandler would give our program greater diversity in equipment exposing our students to different types of equipment and technology.  We currently use a plethora of trainers that do a great job of teaching the fundaments.  The telehandler will provide students with hands on experiences on actual machines in power, electrical, hydraulics and hydrostatic systems.    This greatly helps the students bridge the gap between theory and practical.  Students would also learn safety and operation of an additional machine."/>
    <m/>
    <m/>
    <m/>
    <m/>
    <m/>
    <s v="JD"/>
    <x v="55"/>
    <x v="0"/>
  </r>
  <r>
    <x v="22"/>
    <s v="Equip GT 5K"/>
    <m/>
    <n v="3"/>
    <s v="Q"/>
    <s v="• PTO and Engine Dynamometer $60,000"/>
    <m/>
    <m/>
    <m/>
    <m/>
    <n v="60000"/>
    <n v="60000"/>
    <e v="#DIV/0!"/>
    <m/>
    <m/>
    <m/>
    <m/>
    <m/>
    <m/>
    <s v="Not funded by Perkins"/>
    <s v="1.3, 1.4, 1.5,"/>
    <s v="1.2, 2.4,  4.1, 4.2, "/>
    <s v="Dynamometers are used to measure engine and machine horsepower and torque output and are a standard diagnostic tool found at many dealerships.  A PTO dyno will measure both tractor horsepower and torque on live machines.  An adaptor plate is used with the same dynamometer to measure the power output of stationary engines.  One of the growing areas of expertise for graduating students is in the power generation division of larger companies, where dynamometers are used on a regular basis.  An on-site dyno will provide easy and immediate training for students.  "/>
    <m/>
    <m/>
    <m/>
    <m/>
    <m/>
    <s v="JD"/>
    <x v="55"/>
    <x v="0"/>
  </r>
  <r>
    <x v="17"/>
    <s v="Equip LT 5K"/>
    <m/>
    <n v="0"/>
    <m/>
    <s v="Purchase of 1 Small Animal Livestock &quot;Popper&quot; Transport Unit "/>
    <m/>
    <m/>
    <m/>
    <m/>
    <n v="2150"/>
    <n v="2150"/>
    <e v="#DIV/0!"/>
    <n v="0"/>
    <m/>
    <m/>
    <m/>
    <m/>
    <m/>
    <s v="this has been funded through STEM"/>
    <n v="4"/>
    <s v="1.2, 4.3"/>
    <s v="A small animal hauling unit is needed for safe and secure transport of small animals both on and off campus.  A &quot;Popper&quot; livestock transport unit easily fits into the bed of a standard size pickup truck.  Such a unit would be used for hauling sheep, goats, and small pigs when a large trailer simply isn't needed. "/>
    <m/>
    <m/>
    <m/>
    <s v="safety item"/>
    <m/>
    <s v="Full Support. Essential piece of equipment. Affordable. JD"/>
    <x v="56"/>
    <x v="0"/>
  </r>
  <r>
    <x v="7"/>
    <s v="Student Employees"/>
    <m/>
    <n v="0"/>
    <m/>
    <s v="To employ the equivalent of 2 students part-time to work for the animal science program during the school year (2 students @ 10 hours/week @ 36 weeks @ $9/hr = $6,480).  Also, to employ 1 student full-time during the summer (1 student @ 40 hours/week @ 12 weeks @ $11/hr = $5,280).  "/>
    <m/>
    <m/>
    <m/>
    <m/>
    <n v="11760"/>
    <n v="11760"/>
    <e v="#DIV/0!"/>
    <n v="0"/>
    <m/>
    <m/>
    <m/>
    <m/>
    <m/>
    <s v="Compile all Ag student employees in one line item in the 270010 account.  This is included in the 270010 account.  This is not a zero prioirity it is a 1"/>
    <n v="2"/>
    <s v="1.2, 4.3, 4.4 "/>
    <s v="Note:  Effective FY 2012-2013, student employees for the AGNR instructional areas are now funded through 270010.  A request for two part-time school year student employees and one full-time summer employee (the traditional number that has been approved for animal science) is being included here for the purpose of showing continued need and for linking to program review.  "/>
    <m/>
    <m/>
    <m/>
    <s v="in 270010 combined budget"/>
    <m/>
    <s v="Full Support.JD"/>
    <x v="56"/>
    <x v="0"/>
  </r>
  <r>
    <x v="8"/>
    <s v="Conference"/>
    <m/>
    <n v="1"/>
    <m/>
    <s v="Funding support for instructor participation in professional development conferences &amp; events (travel &amp; conference expenses). "/>
    <n v="1331"/>
    <n v="839"/>
    <n v="2501"/>
    <n v="2000"/>
    <n v="2750"/>
    <n v="750"/>
    <n v="0.375"/>
    <n v="0"/>
    <m/>
    <m/>
    <m/>
    <m/>
    <m/>
    <s v="request through Perkins staff development.  Please identify in Perkins in the future."/>
    <n v="1"/>
    <s v="1.2, 3.3"/>
    <s v="Professional development funding being requested to attend two statewide post-secondary professional events (Mid Winter Institute in December 2016 &amp; CATA Summer Conference in June 2017) and to attend the World Pork Expo in Des Moines, Iowa in June 2018.  "/>
    <m/>
    <m/>
    <m/>
    <s v="annual professional development"/>
    <m/>
    <s v="Perkins! SupportJD"/>
    <x v="56"/>
    <x v="0"/>
  </r>
  <r>
    <x v="3"/>
    <s v="Hosting Events"/>
    <m/>
    <n v="0"/>
    <s v="A"/>
    <s v="Funding support for advisory committee meetings.  "/>
    <n v="304"/>
    <n v="108"/>
    <n v="348"/>
    <n v="400"/>
    <n v="400"/>
    <n v="0"/>
    <n v="0"/>
    <n v="400"/>
    <m/>
    <m/>
    <m/>
    <m/>
    <n v="400"/>
    <s v="ok"/>
    <n v="1"/>
    <s v="1.2, 4.1, 4.2"/>
    <s v="Funds to support program advisory committee meetings (mainly meal expenses).  At least two meetings to be held annually.  "/>
    <m/>
    <m/>
    <m/>
    <s v="ok"/>
    <m/>
    <m/>
    <x v="56"/>
    <x v="0"/>
  </r>
  <r>
    <x v="21"/>
    <s v="Equipment Repair &amp; Maint"/>
    <m/>
    <n v="1"/>
    <m/>
    <s v="Contract services for servicing and/or repair of instructional equipment. "/>
    <n v="0"/>
    <n v="316"/>
    <n v="357"/>
    <n v="750"/>
    <n v="1500"/>
    <n v="750"/>
    <n v="1"/>
    <n v="1000"/>
    <n v="1000"/>
    <m/>
    <m/>
    <m/>
    <m/>
    <m/>
    <n v="4"/>
    <s v="1.2, 4.2, 5.6"/>
    <s v="The animal science program utilizes a number of equipment items that periodically require specialized servicing and/or repair.  These items are used by students for lab activities and include meats lab equipment (vacuum packaging machine, grinders, and saws), livestock handling equipment (hydraulic squeeze chute and scales), livestock grooming equipment (clippers, clipper blades, and blade sharpener) ultrasound machines, artificial insemination equipment, refrigerated veterinary storage equipment, feed mixer wagon, an autoclave, and others.    "/>
    <m/>
    <m/>
    <n v="1000"/>
    <s v="Has not been used in past"/>
    <m/>
    <m/>
    <x v="56"/>
    <x v="0"/>
  </r>
  <r>
    <x v="25"/>
    <s v="Instr Supplies"/>
    <m/>
    <n v="1"/>
    <m/>
    <s v="Annual Purchase of instructional supplies (consumable and non-consumable) for the Animal Science program."/>
    <n v="7103"/>
    <n v="13699"/>
    <n v="21640"/>
    <n v="30500"/>
    <n v="13000"/>
    <n v="-17500"/>
    <n v="-0.57377049180327866"/>
    <n v="13000"/>
    <n v="11000"/>
    <m/>
    <n v="2000"/>
    <m/>
    <m/>
    <m/>
    <n v="5"/>
    <s v="1.2, 4.3"/>
    <s v="A vast array of instructional supplies (consumable and non-consumable) are utilized for animal science instruction every year.  Consumable supply needs include livestock feed, hay, seed &amp; fertilizer for forage crops, bedding materials, artificial insemination supplies, environmental management supplies, veterinary pharmaceuticals, meat processing &amp; packaging supplies, equine supplies, safety supplies, sanitation supplies, pest control supplies, hardware items, plumbing supplies, etc.  Non-consumable supply needs include veterinary  instruments, show equipment &amp; grooming tools, meat processing tools, equine harware &amp; tools, artificial insemination hardware &amp; tools, sanitation hardware &amp; tools, pest control hardware, mechanical hardware &amp; tools, plumbing hardware &amp; tools, garden/landscaping tools, etc.  "/>
    <m/>
    <m/>
    <m/>
    <s v="appropiate supplies"/>
    <m/>
    <s v="Full Support.JD"/>
    <x v="56"/>
    <x v="0"/>
  </r>
  <r>
    <x v="25"/>
    <s v="Instr Supplies"/>
    <m/>
    <n v="2"/>
    <m/>
    <s v="Annual Purchase of Replacement Livestock Panels &amp; Gates"/>
    <m/>
    <m/>
    <m/>
    <m/>
    <n v="5000"/>
    <n v="5000"/>
    <e v="#DIV/0!"/>
    <m/>
    <m/>
    <m/>
    <m/>
    <m/>
    <m/>
    <m/>
    <n v="5"/>
    <s v="1.2, 4.3"/>
    <s v="New portable panels and gates are needed to replace broken panels used for moving, handling, and housing of livestock (cattle, sheep, goats, swine, and horses) as well as for accomodating various livestock events hosted on campus.  "/>
    <m/>
    <m/>
    <m/>
    <s v="Replace broken panels"/>
    <m/>
    <s v="Support.JD"/>
    <x v="56"/>
    <x v="0"/>
  </r>
  <r>
    <x v="25"/>
    <s v="Instr Supplies"/>
    <m/>
    <n v="2"/>
    <m/>
    <s v="Farrier Supplies"/>
    <m/>
    <m/>
    <m/>
    <m/>
    <n v="2000"/>
    <n v="2000"/>
    <e v="#DIV/0!"/>
    <m/>
    <m/>
    <m/>
    <m/>
    <m/>
    <m/>
    <m/>
    <n v="5"/>
    <s v="1.2, 4.3"/>
    <s v="The equine program is growing as well and needs farrier supplies to upkeep the growing number of horses needing care. A farrier is not always able to come when called and can take up to a week. The program needs several pieces of equipment to perform emergency sho pulls, or hammer back on pulled shoes, shape custom shoes, etc. "/>
    <m/>
    <m/>
    <m/>
    <s v="new program"/>
    <m/>
    <s v="Support.JD"/>
    <x v="56"/>
    <x v="0"/>
  </r>
  <r>
    <x v="14"/>
    <s v="Other Supplies"/>
    <m/>
    <n v="1"/>
    <m/>
    <s v="Purchase of construction supplies needed to construct heavy duty pipe fencing and shelters for breeding swine in the area directly east of the farrowing barn (aka &quot;swine birthing center&quot;) and north of the Pavilion east sheep pastures.     "/>
    <m/>
    <n v="11068"/>
    <m/>
    <m/>
    <n v="29500"/>
    <n v="29500"/>
    <e v="#DIV/0!"/>
    <m/>
    <m/>
    <m/>
    <m/>
    <m/>
    <m/>
    <s v="This is really a one-time request. This not a 1 priority, this is really a 2. -   Funded 15K from one-time funding in 15-16"/>
    <n v="3"/>
    <s v="1.2, 4.2, 5.6 "/>
    <s v="Currently, no permanent facilities exist for the housing of the college's 10-sow swine breeding herd.  Some sows are housed in make-shift pens tied together with baling wire.  Other sows and the herd boars are housed in a barn that was designed to house horses, not swine.  This project has been planned for some time, but funds have not been available to start construction.  Supply needs include concrete, metal pipe, welding supplies, various hardware &amp; fasteners, fencing materials, paneling materials, posts, roofing materials, plumbing supplies, and other hardware &amp; building components.  The construction will be completed by AGNR faculty, staff, &amp; students (as has been done with the Pavilion East Sheep Pasture fencing project and other projects).  This project will result in sturdy, heavy-duty enclosures that will provide safe and secure housing for, and much improved management of, the Reedley College Swine Breeding Herd as well as improved teaching and learning in laboratory situations. "/>
    <m/>
    <m/>
    <m/>
    <s v="Some of this request will be funded by &quot;one time funding&quot; this year"/>
    <m/>
    <s v="Support.JD"/>
    <x v="56"/>
    <x v="0"/>
  </r>
  <r>
    <x v="17"/>
    <s v="Equip LT 5K"/>
    <m/>
    <n v="2"/>
    <m/>
    <s v="Purchase of 4 Sheep/Goat Blocking Tables @ $500.00 each"/>
    <m/>
    <n v="9891"/>
    <n v="21155"/>
    <n v="12700"/>
    <n v="2000"/>
    <n v="-10700"/>
    <n v="-0.84251968503937003"/>
    <n v="2000"/>
    <m/>
    <m/>
    <m/>
    <n v="2000"/>
    <m/>
    <s v="Not funded by Perkins"/>
    <n v="4"/>
    <s v="1.2, 4.3"/>
    <s v="The existing blocking tables utilized by the program for various instructional purposes are becoming old and dilapidated and are of an older design.  New improved blocking tables are needed for instrutcional demonstration purposes, animal treatment, shearing, and for use by the livestock show team. "/>
    <m/>
    <s v="Perkins alphabetical ranking is not included.  This should be created before the department chair ranking."/>
    <m/>
    <s v="replacement"/>
    <m/>
    <s v="Support. JD"/>
    <x v="56"/>
    <x v="0"/>
  </r>
  <r>
    <x v="17"/>
    <s v="Equip LT 5K"/>
    <m/>
    <n v="2"/>
    <m/>
    <s v="Foal Alert System"/>
    <m/>
    <m/>
    <m/>
    <m/>
    <n v="500"/>
    <n v="500"/>
    <e v="#DIV/0!"/>
    <n v="0"/>
    <m/>
    <m/>
    <m/>
    <m/>
    <m/>
    <m/>
    <n v="4"/>
    <s v="1.2, 4.3"/>
    <s v="With the growing equine program and students involved in the reproduction class, being there when a foal is born is essential. A foal alert system will alert instructor and students when a mare is going into labor. These alerts are designed so that you never miss a birth. When students are allowed to witness foaling they learn necessary hands on experience, but it is also helpful to aid if there is a problem during birth. "/>
    <m/>
    <m/>
    <m/>
    <s v="ok"/>
    <m/>
    <s v="Support.JD"/>
    <x v="56"/>
    <x v="0"/>
  </r>
  <r>
    <x v="22"/>
    <s v="Equi GT 5K"/>
    <m/>
    <n v="2"/>
    <m/>
    <s v="Replace front horse stall doors and panels"/>
    <m/>
    <m/>
    <m/>
    <m/>
    <n v="15000"/>
    <n v="15000"/>
    <e v="#DIV/0!"/>
    <n v="0"/>
    <m/>
    <m/>
    <m/>
    <m/>
    <m/>
    <s v="This request needs a better justification for the expense.  Please include a better more complete justification for future requests.  This is really a one-time request.  This not a 1 priority, this is really a 2."/>
    <n v="4"/>
    <s v="1,2,5,6"/>
    <s v="Rear doors and rear panels were replaced last year. Need to finish the project"/>
    <m/>
    <m/>
    <m/>
    <s v="Project half finished"/>
    <m/>
    <s v="Full Support. JD"/>
    <x v="56"/>
    <x v="0"/>
  </r>
  <r>
    <x v="22"/>
    <s v="Equip GT 5K"/>
    <s v="X"/>
    <n v="2"/>
    <m/>
    <s v="Purchase of Horse Trailer"/>
    <n v="8749"/>
    <n v="9887"/>
    <n v="25952"/>
    <m/>
    <n v="40000"/>
    <n v="40000"/>
    <e v="#DIV/0!"/>
    <n v="40000"/>
    <m/>
    <m/>
    <m/>
    <m/>
    <n v="40000"/>
    <s v="This is not a zero and is considered one-time funding.  Perkins Committee did not feel this is an item that should be purchased through Perkins, this is really a college expnese since the equine team is a college sport."/>
    <n v="4"/>
    <s v="1.2, 4.3"/>
    <s v="Horse trailer- A safe and suitable trailer is needed for the equine program. 4-5 horse slant preferred and with a dressing room or small living quarters. With the growing equine program a nicer trailer is needed to transport horses and equipment to the IHSA shows, but also promotional events such as parades and expos. The trailer needs to have a dressing room or small living quarters to allow students to change into show clothes (uniforms) during events. It will also assist in the health in students from potential exhaustion or overheating during events, by allowing them to have a proper place to sit, rest, and hold cold waters. "/>
    <m/>
    <m/>
    <m/>
    <s v="New program has increased use of horse trailer-Safety "/>
    <m/>
    <s v="Support. JD"/>
    <x v="56"/>
    <x v="0"/>
  </r>
  <r>
    <x v="22"/>
    <s v="Equip GT 5K"/>
    <m/>
    <n v="3"/>
    <m/>
    <s v="Paint inside of Pavillion"/>
    <m/>
    <m/>
    <m/>
    <m/>
    <n v="60000"/>
    <n v="60000"/>
    <e v="#DIV/0!"/>
    <n v="0"/>
    <m/>
    <m/>
    <m/>
    <m/>
    <m/>
    <s v="This is really a one-time request. This is not a 1 priority, this is really a 3- need to send to district to add to painting list"/>
    <n v="4"/>
    <s v="1,2,5,6"/>
    <s v="Major paint peeling inside of pavillion"/>
    <m/>
    <m/>
    <m/>
    <s v="major embarrassment, needs paint "/>
    <m/>
    <s v="Need to set money aside to start the project. JD"/>
    <x v="56"/>
    <x v="0"/>
  </r>
  <r>
    <x v="22"/>
    <s v="Equip GT 5K"/>
    <m/>
    <n v="3"/>
    <m/>
    <s v="Purchase of Portable X-Ray Machine "/>
    <m/>
    <m/>
    <m/>
    <m/>
    <n v="12000"/>
    <n v="12000"/>
    <e v="#DIV/0!"/>
    <n v="12000"/>
    <m/>
    <m/>
    <m/>
    <n v="12000"/>
    <m/>
    <m/>
    <n v="4"/>
    <s v="1.2, 4.3"/>
    <s v="Portable xray machine. This will allow us to call out any vet and be able to diagnose quickly any problems with the majority of our livestock including horses, without transporting to clinics. The instructors can also be trained to use xray and send screen shots to vets anywhere. This new technology will aid in the animals health, but also in reducing time and money before diagnoses to be made.  "/>
    <m/>
    <m/>
    <m/>
    <s v="nice to have unit"/>
    <m/>
    <s v="JD"/>
    <x v="56"/>
    <x v="0"/>
  </r>
  <r>
    <x v="22"/>
    <s v="Equip GT 5K"/>
    <m/>
    <n v="3"/>
    <m/>
    <s v="Purchase 1 new tractor with loader attachment.  "/>
    <m/>
    <m/>
    <m/>
    <m/>
    <n v="55000"/>
    <n v="55000"/>
    <e v="#DIV/0!"/>
    <m/>
    <m/>
    <m/>
    <m/>
    <m/>
    <m/>
    <m/>
    <n v="4"/>
    <s v="1.2, 5.6"/>
    <s v="Purchase of a new tractor with a loader attachment sufficient in reach to safely load the Kirby Feed Grinder/Mixer Wagon.  "/>
    <m/>
    <m/>
    <m/>
    <s v="nice to have unit"/>
    <m/>
    <s v="JD"/>
    <x v="56"/>
    <x v="0"/>
  </r>
  <r>
    <x v="25"/>
    <s v="Instr Supplies"/>
    <m/>
    <n v="1"/>
    <m/>
    <m/>
    <n v="1198"/>
    <n v="1583"/>
    <n v="0"/>
    <n v="400"/>
    <n v="400"/>
    <n v="0"/>
    <n v="0"/>
    <s v="Q"/>
    <m/>
    <m/>
    <m/>
    <m/>
    <m/>
    <s v="Budget Committees requesting you supply a justification for your request.  Without a valid justification the budget committee will not be able to fund your request.  Please also include program review and strategic plan goals."/>
    <m/>
    <m/>
    <m/>
    <m/>
    <m/>
    <m/>
    <m/>
    <m/>
    <s v="Support.JD"/>
    <x v="57"/>
    <x v="0"/>
  </r>
  <r>
    <x v="25"/>
    <s v="Instr Supplies"/>
    <m/>
    <n v="1"/>
    <m/>
    <m/>
    <m/>
    <m/>
    <m/>
    <m/>
    <n v="4000"/>
    <n v="4000"/>
    <e v="#DIV/0!"/>
    <s v="Q"/>
    <m/>
    <m/>
    <m/>
    <m/>
    <m/>
    <s v="This request needs a better justification for the expense.  Please include a better more complete justification for future requests."/>
    <m/>
    <m/>
    <s v="Horticulture courses are scheduled to be taught during the 2016-2017 year.  Supplies will be needed."/>
    <m/>
    <m/>
    <m/>
    <s v="Dual enrollment classes require the college to offer similar classes on campus"/>
    <m/>
    <s v="Agreed. We offer a large number of EH classes in dual enrollment. FTES gain is about 22. JD"/>
    <x v="58"/>
    <x v="0"/>
  </r>
  <r>
    <x v="22"/>
    <s v="Equip GT 5K"/>
    <s v="X"/>
    <n v="1"/>
    <s v="B"/>
    <s v="Water Quality Meters"/>
    <m/>
    <n v="6216"/>
    <n v="8455"/>
    <n v="56000"/>
    <n v="15000"/>
    <n v="-41000"/>
    <n v="-0.7321428571428571"/>
    <n v="0"/>
    <m/>
    <m/>
    <m/>
    <m/>
    <m/>
    <s v="not funded by perkins"/>
    <s v=" 1,  3 "/>
    <s v=" 2,  3,  4 "/>
    <s v="The Program currently has 2 water quality meters, 1 of which is obsolete. One new meter has been ordered as of 10/1/15.The Watershed Ecolgy class has a cap of 25. Two meters for a class of 25 is not enough. The purchase of 10 additional water quality meters will greatly improve the instruction of the class."/>
    <m/>
    <m/>
    <m/>
    <m/>
    <m/>
    <s v="Perkins! JD Full Support. Very essential item for students to get familiar with."/>
    <x v="59"/>
    <x v="0"/>
  </r>
  <r>
    <x v="17"/>
    <s v="Equip LT 5K"/>
    <m/>
    <n v="1"/>
    <s v="I"/>
    <s v="Chainsaw Chain Grinders (2), Crosscut Saw Sharpening Tool Set, Chain Breakers (2)"/>
    <m/>
    <m/>
    <m/>
    <m/>
    <n v="1500"/>
    <n v="1500"/>
    <e v="#DIV/0!"/>
    <n v="1500"/>
    <m/>
    <m/>
    <m/>
    <m/>
    <n v="1500"/>
    <m/>
    <s v="1,3"/>
    <s v="1, 2, 3, 4"/>
    <s v="Maintence of chainsaws is a routine task and curricular component of the Reedley College Forestry Program.  Chain grinders are essential for the sharpening of chainsaw chains.  Chain breakers are necessary to have students splice cutter chain.  Crosscut saw maintenance, which requires specialized tools, is a valuable employability skill for wilderness trail techicians."/>
    <m/>
    <m/>
    <m/>
    <m/>
    <m/>
    <s v="Full Support.JD"/>
    <x v="59"/>
    <x v="0"/>
  </r>
  <r>
    <x v="3"/>
    <s v="Hosting Events"/>
    <m/>
    <n v="0"/>
    <s v="A"/>
    <m/>
    <n v="522"/>
    <n v="334"/>
    <n v="598"/>
    <n v="400"/>
    <n v="400"/>
    <n v="0"/>
    <n v="0"/>
    <n v="400"/>
    <m/>
    <m/>
    <m/>
    <m/>
    <n v="400"/>
    <s v="ok"/>
    <n v="5"/>
    <s v="1, 2, 3, 4"/>
    <s v="Professional Advisory meetings are required by the Perkins grant"/>
    <m/>
    <m/>
    <m/>
    <m/>
    <m/>
    <m/>
    <x v="59"/>
    <x v="0"/>
  </r>
  <r>
    <x v="9"/>
    <s v="Accrediation "/>
    <m/>
    <n v="0"/>
    <m/>
    <s v="Society of American Foresters Accreditation"/>
    <m/>
    <n v="375"/>
    <n v="375"/>
    <n v="0"/>
    <n v="700"/>
    <n v="700"/>
    <e v="#DIV/0!"/>
    <n v="700"/>
    <n v="700"/>
    <m/>
    <m/>
    <m/>
    <m/>
    <s v="ok"/>
    <n v="5"/>
    <s v="3,4"/>
    <s v="Reedley College is the only two-year, forestry technician Society of American Foresters accredited college in California.  SAF collects an annual fee of $700 to maintain this accreditation."/>
    <m/>
    <m/>
    <m/>
    <m/>
    <m/>
    <s v="Need to continue this! Support.JD"/>
    <x v="59"/>
    <x v="0"/>
  </r>
  <r>
    <x v="17"/>
    <s v="Equip LT 5K"/>
    <m/>
    <n v="1"/>
    <s v="J"/>
    <s v=" Forest Measurement Tools •Topographic Map Navigation Instruments (Class Set) • Compasses (25), Clinometers (5)"/>
    <m/>
    <m/>
    <m/>
    <m/>
    <n v="3400"/>
    <n v="3400"/>
    <e v="#DIV/0!"/>
    <n v="3400"/>
    <m/>
    <m/>
    <m/>
    <m/>
    <n v="3400"/>
    <m/>
    <s v=" 1,  3 "/>
    <s v=" 2,  3,  4 "/>
    <s v="Map navigation tools including Universal Transverse Mercator scales provide student training in the utilization of map measurement techniques and provide employment skills.  Courses requiring these tools include Introduction to Forestry, Forest Surveying, Wilderness Navigation Watershed Ecology and Forest Measurements."/>
    <m/>
    <m/>
    <m/>
    <s v="good equipment list"/>
    <m/>
    <s v="Full Support.JD"/>
    <x v="59"/>
    <x v="0"/>
  </r>
  <r>
    <x v="8"/>
    <s v="Conference"/>
    <m/>
    <n v="0"/>
    <s v="A"/>
    <s v="• CATA Conference $4000_x000a_• Mid-Winter $1000_x000a_• Technical Training and Professional Organization Continuing Education events $4000"/>
    <n v="3220"/>
    <n v="2716"/>
    <n v="4048"/>
    <n v="3000"/>
    <n v="9000"/>
    <n v="6000"/>
    <n v="2"/>
    <n v="6000"/>
    <m/>
    <m/>
    <m/>
    <m/>
    <n v="6000"/>
    <s v="leverage against staff development for additional funds"/>
    <s v="2,5"/>
    <s v="1, 2, 3, 4"/>
    <s v="Instructors will attend the CATA Mid-Winter Institute in December and the CATA Summer Conference in June.  It is also the intent that all three instructors receive specific industry training pertaining to subject matter critical to student success. Society of American Foresters Accreditation requires District support of instructor continued education and participation in professional development.  The staff will participate in activities of organizations including the Society of American Forester and the Wildlife Society."/>
    <m/>
    <m/>
    <m/>
    <s v="Annual professional development"/>
    <m/>
    <s v="Perkins.JD"/>
    <x v="59"/>
    <x v="0"/>
  </r>
  <r>
    <x v="25"/>
    <s v="Operational Supplies"/>
    <m/>
    <n v="1"/>
    <m/>
    <s v="Chainsaw Chaps (10), Boulder buster Cartidges, Chainsaw Chain, Lubicants,  Animal Packing Lash Rope, Chainsaw Fuel/Oil Containers, Rock Bars, Falling Wedges (50), Chainsaw Repair Parts, Hardware, Files,  Hand Tool Repair handles, Wedges Rasps, Drill Bits, Batteries, Paint, Fasteners, Labels Hearing Protection, Eye Protection, Gloves, First Aid Supplies,  Hazardous Materials Containers, Cleaning Supplies, Large Format Printer Ink Cartiges and Paper Rolls and Miscellaneous"/>
    <n v="26760"/>
    <n v="7205"/>
    <n v="23640"/>
    <n v="17000"/>
    <n v="11300"/>
    <n v="-5700"/>
    <n v="-0.3352941176470588"/>
    <n v="11300"/>
    <n v="8300"/>
    <m/>
    <n v="3000"/>
    <m/>
    <m/>
    <m/>
    <s v=" 1, 3, 5"/>
    <s v="1, 2, 3, 4"/>
    <s v="Items in this category are necessary for the replacement of tools, replacement of equipment parts, lubricants, consumable products, and safety items that must be replaced to maintain the security ot students and staff in tree felling, trail construction and animal packing laboratories.  The Reedley College Forestry Program has an extensive inventory of tools, motorized equipment, on-road trailers, log processing and handling equipment, and a large shop and nursery facility.  The care of this inventory requires extensive maintenance on a routine basis in order that the value of equipment is not lost due to deterioration.  Investment in the upkeep of the program equipment is required as parameter of the Society of American Foresters accreditation standards of which Reedley College is recognized. "/>
    <m/>
    <m/>
    <m/>
    <m/>
    <m/>
    <s v="support.JD"/>
    <x v="59"/>
    <x v="0"/>
  </r>
  <r>
    <x v="22"/>
    <s v="Equip GT 5K"/>
    <s v="X"/>
    <n v="2"/>
    <s v="D"/>
    <s v="Backpack electrofisher"/>
    <m/>
    <m/>
    <m/>
    <m/>
    <n v="8000"/>
    <n v="8000"/>
    <e v="#DIV/0!"/>
    <n v="8000"/>
    <m/>
    <m/>
    <m/>
    <m/>
    <n v="8000"/>
    <m/>
    <s v=" 1,  3 "/>
    <s v=" 2,  3,  4 "/>
    <s v="The Program currently has 1 backpack electrofisher. Adding an additional electrofisher will increase the amount of hands on time available to each student."/>
    <m/>
    <m/>
    <m/>
    <m/>
    <m/>
    <s v="Support.JD"/>
    <x v="59"/>
    <x v="0"/>
  </r>
  <r>
    <x v="25"/>
    <s v="Instr Supplies"/>
    <m/>
    <n v="1"/>
    <s v="C"/>
    <s v="Taxidermy Supplies, Wet Lab Supplies"/>
    <m/>
    <m/>
    <m/>
    <m/>
    <n v="2700"/>
    <n v="2700"/>
    <e v="#DIV/0!"/>
    <m/>
    <m/>
    <m/>
    <m/>
    <m/>
    <m/>
    <s v="incorporate into your NR supply budgeted that was funded and if more needed come back "/>
    <s v=" 1, 3 "/>
    <s v="1, 2, 3, 4"/>
    <s v="The Program currently lacks basic supplies needed to teach the Taxidermy class. Supplies such as scalpel blades, wire, and dissecting kits are necessary for students to properly perform museum taxidermy techniques in the Wildlife Management Lab (NR 14). These items must be replaced on a regular basis.  The wet lab in FEM 8 currently lacks most of the supplies needed to be a functional lab. This includes glassware such as beakers and flasks as well as chemicals such as 95% ethyl alcohol for cromatography labs. This makes running effective labs difficult at best."/>
    <m/>
    <m/>
    <m/>
    <s v="appropiate supplies"/>
    <m/>
    <s v="Support. JD"/>
    <x v="59"/>
    <x v="0"/>
  </r>
  <r>
    <x v="25"/>
    <s v="Instr Supplies"/>
    <m/>
    <n v="2"/>
    <m/>
    <s v="College Forest Tree Planting- Conifer Seed, Soil Media, Fungicide, Herbicide, Seedling Containers, Seedlings, Tree Planting Bags, western Planting Tools (Hoedads), Irrigation Equipment"/>
    <m/>
    <m/>
    <m/>
    <m/>
    <n v="2700"/>
    <n v="2700"/>
    <e v="#DIV/0!"/>
    <m/>
    <m/>
    <m/>
    <m/>
    <m/>
    <m/>
    <m/>
    <s v=" 1, 3 "/>
    <s v="1, 2, 3, 4"/>
    <s v="Under a memorandum of understanding the  Reedley College Forestry Program is able to use the 800-acre YMCA Sequoia Lake property.  Students practice field studies on that site including timber culture.  The reforestation of a 19-acre timber unit is currently being accomplished by Reedley College.  The college is involved in propagating 6,000 seedlings and planting those at the college forest.  The LSH facility is being transformed into a forest tree nursery.  Supplies will be funded for this project."/>
    <m/>
    <m/>
    <m/>
    <m/>
    <m/>
    <s v="Great student project. Support. JD"/>
    <x v="59"/>
    <x v="0"/>
  </r>
  <r>
    <x v="21"/>
    <s v="Equipment Repair &amp; Maint"/>
    <m/>
    <n v="2"/>
    <m/>
    <s v="Repair of Motorized Equipment and Machine Implements"/>
    <n v="869"/>
    <m/>
    <n v="378"/>
    <n v="1000"/>
    <n v="1000"/>
    <n v="0"/>
    <n v="0"/>
    <m/>
    <m/>
    <m/>
    <m/>
    <m/>
    <m/>
    <m/>
    <s v=" 1, 3 "/>
    <s v="1, 2, 3, 4"/>
    <s v="Equipment that requires professional mechanic service is repaired by technicians at daler and profession  service centers.  This includes safety inspections and major repair of equipement."/>
    <m/>
    <m/>
    <m/>
    <m/>
    <m/>
    <s v="Support.JD"/>
    <x v="59"/>
    <x v="0"/>
  </r>
  <r>
    <x v="10"/>
    <s v="Dues and Memberships"/>
    <m/>
    <n v="2"/>
    <m/>
    <s v="Memberships in Professional Societies (Association of Environmental Professionals, The Wildlife Society, American Fisheries Society)"/>
    <m/>
    <m/>
    <m/>
    <m/>
    <n v="400"/>
    <n v="400"/>
    <e v="#DIV/0!"/>
    <m/>
    <m/>
    <m/>
    <m/>
    <m/>
    <m/>
    <m/>
    <s v=" 1, 2 "/>
    <s v=" 3, 4 "/>
    <s v="Membership in Professional Societies maintains a connection to industry through training opportunities and access to the most recent published literature. "/>
    <m/>
    <m/>
    <m/>
    <m/>
    <m/>
    <m/>
    <x v="59"/>
    <x v="0"/>
  </r>
  <r>
    <x v="17"/>
    <s v="Equip LT 5K"/>
    <s v="X"/>
    <n v="2"/>
    <s v="F"/>
    <s v="Hester Dendly Sampler 10 pack"/>
    <m/>
    <m/>
    <m/>
    <m/>
    <n v="300"/>
    <n v="300"/>
    <e v="#DIV/0!"/>
    <n v="300"/>
    <m/>
    <m/>
    <m/>
    <n v="300"/>
    <m/>
    <s v="not funded by perkins"/>
    <s v=" 1,  3 "/>
    <s v=" 2,  3,  4 "/>
    <s v="These samplers provide an artificial substrate for aquatic invertebrates. Understanding invertebrates assemblages is important in understanding watershed ecology and the effects of human activity. These kits would provide students with the knowledge and experience required to properly survey aquatic invertebrate species. The Program currently does not have any."/>
    <m/>
    <m/>
    <m/>
    <m/>
    <m/>
    <s v="Support.JD"/>
    <x v="59"/>
    <x v="0"/>
  </r>
  <r>
    <x v="17"/>
    <s v="Equip LT 5K"/>
    <m/>
    <n v="2"/>
    <s v="G"/>
    <s v="Aquatic Invertebrate Lab Kits"/>
    <m/>
    <m/>
    <m/>
    <m/>
    <n v="700"/>
    <n v="700"/>
    <e v="#DIV/0!"/>
    <n v="700"/>
    <m/>
    <m/>
    <m/>
    <n v="700"/>
    <m/>
    <s v="not funded by perkins"/>
    <s v=" 1,  3 "/>
    <s v=" 2,  3,  4 "/>
    <s v="The Program currently has no Aquatic Invertebrate Lab Kits. Students need to be able to identify various aquatic invertebrate species. These kits provide the basic tools necessary to effectively accomplish this task."/>
    <m/>
    <m/>
    <m/>
    <m/>
    <m/>
    <s v="Support.JD"/>
    <x v="59"/>
    <x v="0"/>
  </r>
  <r>
    <x v="17"/>
    <s v="Equip LT 5K"/>
    <m/>
    <n v="2"/>
    <s v="K"/>
    <s v="Dendrometer Tree Basal Area Factor Scope (Lab Set of Four)"/>
    <n v="54100"/>
    <n v="21471"/>
    <n v="34012"/>
    <n v="14500"/>
    <n v="7200"/>
    <n v="-7300"/>
    <n v="-0.50344827586206897"/>
    <m/>
    <m/>
    <m/>
    <m/>
    <m/>
    <m/>
    <s v="not funded by perkins"/>
    <s v=" 1,  3 "/>
    <s v=" 2,  3,  4 "/>
    <s v="Electronic Dendrometer Tree Basal Area Factor Scopes are the industry stanard equipment to measure upper stem diameter.  Forest bilogical monitoring is an integra part of the Reedley College forestry curriculum and is required for accreditation through the Society of American Foresters"/>
    <m/>
    <m/>
    <m/>
    <m/>
    <m/>
    <s v="Support.JD"/>
    <x v="59"/>
    <x v="0"/>
  </r>
  <r>
    <x v="17"/>
    <s v="Equip LT 5K"/>
    <m/>
    <n v="2"/>
    <s v="L"/>
    <s v="Storage Bins (7)"/>
    <m/>
    <m/>
    <m/>
    <m/>
    <n v="2600"/>
    <n v="2600"/>
    <e v="#DIV/0!"/>
    <m/>
    <m/>
    <m/>
    <m/>
    <m/>
    <m/>
    <s v="not funded by perkins"/>
    <n v="3"/>
    <n v="6"/>
    <s v="Storage of Forestry Program laboratory equipment and supplies is accomplished by use of storage bins that can stacked and moved by a forklift.  This provides for better security, organization, and warehouse overhead shelf safety."/>
    <m/>
    <m/>
    <m/>
    <m/>
    <m/>
    <s v="Support.JD"/>
    <x v="59"/>
    <x v="0"/>
  </r>
  <r>
    <x v="17"/>
    <s v="Equip LT 5K"/>
    <s v="X"/>
    <n v="2"/>
    <s v="M"/>
    <s v="Forestry Compound Fence Gate Installation"/>
    <m/>
    <m/>
    <m/>
    <m/>
    <n v="2500"/>
    <n v="2500"/>
    <e v="#DIV/0!"/>
    <m/>
    <m/>
    <m/>
    <m/>
    <m/>
    <m/>
    <s v="not funded by perkins"/>
    <s v=" 1,  3 "/>
    <s v=" 2,  3,  4 "/>
    <s v="Access form the NR Wood Processing Yard to the Forestry Compound prevent the safe movement of logs and equipment between each area.  The installation of this gate will support laboratory activities in the Forest Products course."/>
    <m/>
    <m/>
    <m/>
    <m/>
    <m/>
    <s v="Support.JD"/>
    <x v="59"/>
    <x v="0"/>
  </r>
  <r>
    <x v="22"/>
    <s v="Equip GT 5K"/>
    <m/>
    <n v="2"/>
    <s v="C"/>
    <s v="Environmental Quality Monitiring Equipment"/>
    <m/>
    <m/>
    <m/>
    <m/>
    <n v="5000"/>
    <n v="5000"/>
    <e v="#DIV/0!"/>
    <n v="5000"/>
    <m/>
    <m/>
    <m/>
    <n v="5000"/>
    <m/>
    <s v="not funded by perkins"/>
    <s v=" 1,  3 "/>
    <s v=" 2,  3,  4 "/>
    <s v="The Program is currently in need of additional environmental quality monitoring equipment such as flow meters, soil moisture meters, and water nutrient testing kits. The Program currently has 2 flow meters and does not posses any other environmental quality monitoring equipment."/>
    <m/>
    <m/>
    <m/>
    <m/>
    <m/>
    <s v="Perkins. Support.JD"/>
    <x v="59"/>
    <x v="0"/>
  </r>
  <r>
    <x v="22"/>
    <s v="Equip GT 5K"/>
    <s v="X"/>
    <n v="2"/>
    <s v="e"/>
    <s v="Small mammal traps"/>
    <m/>
    <m/>
    <m/>
    <m/>
    <n v="2300"/>
    <n v="2300"/>
    <e v="#DIV/0!"/>
    <n v="2300"/>
    <m/>
    <m/>
    <m/>
    <n v="2300"/>
    <m/>
    <s v="not funded by perkins"/>
    <s v=" 1,  3 "/>
    <s v=" 2,  3,  4 "/>
    <s v="The Program currently lacks small mammal traps. These traps are necessary to teach proper trapping and small mammal handling techniques to Wildlife Management students ."/>
    <m/>
    <m/>
    <m/>
    <m/>
    <m/>
    <s v="Perkins. Support.JD"/>
    <x v="59"/>
    <x v="0"/>
  </r>
  <r>
    <x v="22"/>
    <s v="Equip GT 5K"/>
    <m/>
    <n v="2"/>
    <s v="H"/>
    <s v="Chainsaws - Arborist chainsaws, Stihl 880 Power Head, Pole Pruners, Tree Planting Augers"/>
    <m/>
    <m/>
    <m/>
    <m/>
    <n v="6800"/>
    <n v="6800"/>
    <e v="#DIV/0!"/>
    <m/>
    <m/>
    <m/>
    <m/>
    <m/>
    <m/>
    <s v="not funded by perkins"/>
    <s v=" 1,  3 "/>
    <s v=" 2,  3,  4 "/>
    <s v="Power chainsaws are the primary tool with which timber management objective are implemented.  Reedley College Forestry Program curriculum contains requirements for training in the maintenance and operation of a wide variety of these saws.  Additionally, the saws in this request are specialized to allow the limb removal of trees at the College forest in order provide for protection in the event of a catastrophic fire.  Currently, the college does not possess saws of appropriate sized for the safe beginning instruction of operation for small and physically impaired students or motorized equipment for the efficienct planting of tree seedling."/>
    <m/>
    <m/>
    <m/>
    <m/>
    <m/>
    <s v="Support.JD"/>
    <x v="59"/>
    <x v="0"/>
  </r>
  <r>
    <x v="22"/>
    <s v="Equip GT 5K"/>
    <s v="X"/>
    <n v="3"/>
    <s v="N"/>
    <s v="Hydraulic Dump Trailer"/>
    <m/>
    <m/>
    <m/>
    <m/>
    <n v="10000"/>
    <n v="10000"/>
    <e v="#DIV/0!"/>
    <n v="10000"/>
    <m/>
    <m/>
    <m/>
    <m/>
    <n v="10000"/>
    <m/>
    <s v=" 1,  3 "/>
    <s v=" 2,  3,  4 "/>
    <s v="With the recent acquisition of a large capacity wood chipper the volume of chip byproduct is very large and difficult to collect and appropriately transport.  The new forest nursery production requires transport of bulk media, and the forest products laboratory requires equipment to transport processed material.  This hydraulic trailer will provide the ability to haul and unload material in a safe and practical manner as well as allow students to be trained in the operation of equipment that is typically used in their employment."/>
    <m/>
    <m/>
    <m/>
    <m/>
    <m/>
    <s v="JD"/>
    <x v="59"/>
    <x v="0"/>
  </r>
  <r>
    <x v="22"/>
    <s v="Equip GT 5K"/>
    <s v="X"/>
    <n v="3"/>
    <s v="P"/>
    <s v="Drum Sander, Dust Collection System, Portable Stand, Extension Table, Reversing Kit, Accesory Kit"/>
    <m/>
    <m/>
    <m/>
    <m/>
    <n v="13000"/>
    <n v="13000"/>
    <e v="#DIV/0!"/>
    <n v="13000"/>
    <m/>
    <m/>
    <m/>
    <m/>
    <n v="13000"/>
    <m/>
    <s v=" 1,  3 "/>
    <s v=" 2,  3,  4"/>
    <s v="Processing of forest products is a curricular requirement of NR 21, Foreest Products.  Steady progress has been made toward aquiring the equipment that will allow for utilization of logs milled by the students.  In order of achieve the finish that will enable a saleable wood product a sander is necessary.  This machine is an industrial quality device.  It will be purchased with all of the modifications and accesories that will allow it to be moved as necessary and to be attached to a high quality, large volume dust collection system."/>
    <m/>
    <m/>
    <m/>
    <m/>
    <m/>
    <s v="JD"/>
    <x v="59"/>
    <x v="0"/>
  </r>
  <r>
    <x v="22"/>
    <s v="Equip GT 5K"/>
    <s v="X"/>
    <n v="3"/>
    <s v="O"/>
    <s v="Reedley College LSH 3 Woodshop Air Compressor"/>
    <m/>
    <m/>
    <m/>
    <m/>
    <n v="6000"/>
    <n v="6000"/>
    <e v="#DIV/0!"/>
    <m/>
    <m/>
    <m/>
    <m/>
    <m/>
    <m/>
    <s v="not funded by perkins"/>
    <s v=" 1,  3 "/>
    <s v=" 2,  3,  4 "/>
    <s v="The Reedley College Landscape Horticulture Shop, LSH 3, is extensively used primarily by the Forestry Program.  Thst shop is deficiently equiped for the needs of daily laboratory classes.  Of particular need is compressed air that should be used to power pneumatic tools and for  cleaning of chainsaws.  The most desirable solution for this need is to install a stationary industrial air compressor with appropriate manifold and distribution infrustructure to serve multiple station service.  This will involve facility modification.  Approved funding is required to initiate a SCCCD facility modification request."/>
    <m/>
    <m/>
    <m/>
    <m/>
    <m/>
    <s v="JD"/>
    <x v="59"/>
    <x v="0"/>
  </r>
  <r>
    <x v="22"/>
    <s v="Equip GT 5K"/>
    <m/>
    <n v="1"/>
    <m/>
    <s v="Sprinkle Irrigation Pipe"/>
    <m/>
    <n v="5000"/>
    <m/>
    <m/>
    <n v="13000"/>
    <n v="13000"/>
    <e v="#DIV/0!"/>
    <n v="7500"/>
    <m/>
    <m/>
    <m/>
    <n v="7500"/>
    <m/>
    <s v="This is not a zero priority.  This is really a 1.  This is really a one-time request.  This request needs a better justification for the expense.  Please include a better more complete justification for future requests."/>
    <m/>
    <s v="1.2,1.4,2.3,2.4,3.2,4.1,4.2,5.6"/>
    <s v="Improved irrigation efficiency and distribution uniformity."/>
    <m/>
    <m/>
    <m/>
    <s v="old water lines"/>
    <m/>
    <s v="Full Support.JD"/>
    <x v="60"/>
    <x v="0"/>
  </r>
  <r>
    <x v="22"/>
    <s v="Equip GT 5K"/>
    <s v="X"/>
    <n v="2"/>
    <m/>
    <s v="Wine Grape/Olive Bin Trailers (2)"/>
    <m/>
    <m/>
    <m/>
    <m/>
    <n v="10000"/>
    <n v="10000"/>
    <e v="#DIV/0!"/>
    <n v="10000"/>
    <m/>
    <m/>
    <m/>
    <n v="10000"/>
    <m/>
    <s v="This is really a one-time request.  Need Program Review goals in order to fund.  This not a 1 priority, this is really a 2."/>
    <m/>
    <s v="1.2,1.4,2.3,2.4,3.2,4.1,4.2,5.6"/>
    <s v="Replacement of 25 year old trails for safety, training and increased harvest efficiency."/>
    <m/>
    <m/>
    <m/>
    <s v="upgrade trailers"/>
    <m/>
    <s v="I saw a separate budget in Plant Science related to wine making.JD"/>
    <x v="60"/>
    <x v="0"/>
  </r>
  <r>
    <x v="7"/>
    <s v="Student Employees"/>
    <m/>
    <n v="1"/>
    <m/>
    <m/>
    <m/>
    <m/>
    <m/>
    <m/>
    <n v="2500"/>
    <n v="2500"/>
    <e v="#DIV/0!"/>
    <n v="0"/>
    <m/>
    <m/>
    <m/>
    <m/>
    <m/>
    <s v="Compile all Ag student employees in one line item in the 270010 account.  This is included in the 270010 account.  This is not a zero prioirity it is a 1"/>
    <n v="3"/>
    <s v="1.2,1.5"/>
    <s v="Student labor is used in all phases of production of the almonds, olives, raisin grapes, wine grapes and oat forage blocks.  Work experience adds to the educational experience and to student success."/>
    <m/>
    <m/>
    <m/>
    <s v="Included in  labor budget"/>
    <m/>
    <s v="Support.JD"/>
    <x v="60"/>
    <x v="0"/>
  </r>
  <r>
    <x v="8"/>
    <s v="Conference"/>
    <m/>
    <n v="1"/>
    <s v="A"/>
    <m/>
    <n v="567"/>
    <n v="378"/>
    <n v="1002"/>
    <m/>
    <n v="1000"/>
    <n v="1000"/>
    <e v="#DIV/0!"/>
    <n v="0"/>
    <m/>
    <m/>
    <m/>
    <m/>
    <m/>
    <s v="there is no justification for the expense.  Please justify the expense"/>
    <n v="3"/>
    <s v="3.2,3.5"/>
    <m/>
    <m/>
    <m/>
    <m/>
    <m/>
    <m/>
    <m/>
    <x v="60"/>
    <x v="0"/>
  </r>
  <r>
    <x v="5"/>
    <s v="Mileage"/>
    <m/>
    <n v="0"/>
    <s v="e"/>
    <m/>
    <m/>
    <m/>
    <m/>
    <m/>
    <n v="1000"/>
    <n v="1000"/>
    <e v="#DIV/0!"/>
    <n v="0"/>
    <m/>
    <m/>
    <m/>
    <m/>
    <m/>
    <s v="there is no justification for the expense.  Please justify the expense"/>
    <m/>
    <m/>
    <m/>
    <m/>
    <s v="Perkins Ranking with duplicate Alphabetical ranking should be modified"/>
    <m/>
    <m/>
    <m/>
    <m/>
    <x v="60"/>
    <x v="0"/>
  </r>
  <r>
    <x v="2"/>
    <s v="Consultant Services"/>
    <m/>
    <n v="1"/>
    <s v="B"/>
    <m/>
    <m/>
    <m/>
    <n v="535"/>
    <n v="1500"/>
    <n v="1000"/>
    <n v="-500"/>
    <n v="-0.33333333333333331"/>
    <n v="0"/>
    <m/>
    <m/>
    <m/>
    <m/>
    <m/>
    <s v="not funded by perkins"/>
    <n v="3"/>
    <s v="3.2,3.5"/>
    <s v="Consulting Enologist:  Necessary for monitoring of campus wine and recommendations on treatment."/>
    <m/>
    <m/>
    <m/>
    <m/>
    <m/>
    <s v="Support. JD"/>
    <x v="60"/>
    <x v="0"/>
  </r>
  <r>
    <x v="17"/>
    <s v="Equipment "/>
    <m/>
    <n v="1"/>
    <s v="B"/>
    <n v="0"/>
    <m/>
    <m/>
    <m/>
    <m/>
    <n v="1500"/>
    <n v="1500"/>
    <e v="#DIV/0!"/>
    <n v="1500"/>
    <m/>
    <m/>
    <m/>
    <m/>
    <n v="1500"/>
    <m/>
    <n v="3"/>
    <s v="3.2,3.5"/>
    <s v="Barrel Racks "/>
    <m/>
    <m/>
    <m/>
    <m/>
    <m/>
    <s v="Full Support.JD"/>
    <x v="60"/>
    <x v="0"/>
  </r>
  <r>
    <x v="1"/>
    <s v="Office Supplies"/>
    <m/>
    <n v="1"/>
    <m/>
    <m/>
    <m/>
    <m/>
    <m/>
    <m/>
    <n v="400"/>
    <n v="400"/>
    <e v="#DIV/0!"/>
    <n v="400"/>
    <n v="400"/>
    <m/>
    <m/>
    <m/>
    <m/>
    <s v="Budget Committees requesting you supply a justification for your request.  Without a valid justification the budget committee will not be able to fund your request.  Please also include program review and strategic plan goals."/>
    <m/>
    <m/>
    <s v="This expendure is for office expenses such as printer toner cartridges, and general office/organization supplies (markers, file folders)."/>
    <m/>
    <m/>
    <m/>
    <m/>
    <m/>
    <m/>
    <x v="60"/>
    <x v="0"/>
  </r>
  <r>
    <x v="3"/>
    <s v="Hosting Events"/>
    <m/>
    <n v="0"/>
    <s v="e"/>
    <m/>
    <m/>
    <n v="108"/>
    <n v="826"/>
    <n v="400"/>
    <n v="400"/>
    <n v="0"/>
    <n v="0"/>
    <n v="400"/>
    <m/>
    <m/>
    <m/>
    <m/>
    <n v="400"/>
    <s v="ok"/>
    <n v="3"/>
    <s v="3.2,3.5"/>
    <s v="Per Perkins requirements."/>
    <m/>
    <m/>
    <m/>
    <m/>
    <m/>
    <s v="Support. JD"/>
    <x v="60"/>
    <x v="0"/>
  </r>
  <r>
    <x v="21"/>
    <s v="Equipment Repair &amp; Maint"/>
    <m/>
    <n v="0"/>
    <m/>
    <m/>
    <m/>
    <n v="225"/>
    <n v="0"/>
    <n v="1900"/>
    <n v="1500"/>
    <n v="-400"/>
    <n v="-0.21052631578947367"/>
    <n v="1500"/>
    <n v="1500"/>
    <m/>
    <m/>
    <m/>
    <m/>
    <s v="Budget Committees requesting you supply a justification for your request.  Without a valid justification the budget committee will not be able to fund your request.  "/>
    <n v="3"/>
    <s v="3.2,3.5"/>
    <s v="Equipment reparis and maintinence specific to Plant &amp; Soil Science includes laboratory equipment, meters and instruments.  Farm laboratory equipment includes pumps, hand harvesting equipment, scales and meters.  These repairs are not covered by the farm budget."/>
    <m/>
    <m/>
    <m/>
    <m/>
    <m/>
    <s v="Support.JD"/>
    <x v="60"/>
    <x v="0"/>
  </r>
  <r>
    <x v="17"/>
    <s v="Equip LT 5K"/>
    <m/>
    <n v="1"/>
    <s v="A"/>
    <m/>
    <n v="15020"/>
    <n v="3295"/>
    <n v="1986"/>
    <n v="7200"/>
    <n v="3200"/>
    <n v="-4000"/>
    <n v="-0.55555555555555558"/>
    <n v="3200"/>
    <m/>
    <m/>
    <m/>
    <m/>
    <n v="3200"/>
    <m/>
    <n v="3"/>
    <s v="3.2,3.5,4.1,4.3"/>
    <s v="Oak wine barrels (8 @ $ 400) for fermentation of wine."/>
    <m/>
    <m/>
    <m/>
    <m/>
    <m/>
    <s v="Full Support.JD"/>
    <x v="60"/>
    <x v="0"/>
  </r>
  <r>
    <x v="25"/>
    <s v="Instr Supplies"/>
    <m/>
    <n v="1"/>
    <m/>
    <m/>
    <n v="4483"/>
    <n v="8206"/>
    <n v="19725"/>
    <n v="7900"/>
    <n v="8000"/>
    <n v="100"/>
    <n v="1.2658227848101266E-2"/>
    <n v="8000"/>
    <n v="5000"/>
    <m/>
    <n v="3000"/>
    <m/>
    <m/>
    <s v="This is not a zero Priority.  This is a 1"/>
    <n v="3"/>
    <s v="3.2,3.5"/>
    <s v="The Plant &amp; Soil Science Program provides a diversified group of courses that are delivered on the school farm laboratory (raisin and wine vineyards, oat forage blocks, olive, almond and nectarine orchards.  In addition, the Program offers traditional soils, and plant biology laboratory sections.  Replacement of laboratory and field equipment, reagents, hand tools and analytical equipment is a regular practice with required expenses.  An enology laboratory is currently be developed."/>
    <m/>
    <m/>
    <s v="add $3,000 "/>
    <s v="appropiate supplies/ wine bonding fees"/>
    <m/>
    <s v="support.JD"/>
    <x v="60"/>
    <x v="0"/>
  </r>
  <r>
    <x v="22"/>
    <s v="Equip GT 5K"/>
    <m/>
    <n v="2"/>
    <s v="C"/>
    <m/>
    <m/>
    <m/>
    <m/>
    <m/>
    <n v="15000"/>
    <n v="15000"/>
    <e v="#DIV/0!"/>
    <n v="15000"/>
    <m/>
    <m/>
    <m/>
    <m/>
    <n v="15000"/>
    <m/>
    <n v="3"/>
    <s v="3.2,3.5,4.1,4.3"/>
    <s v="Hand-move Sprinkler Pipe (200 Joints @ $75 each).  Plant &amp; Soil Science operates and maintains 30-50 acres of winter forage that is supplied to the Animal Science Program on an annual basis, free of charge.  Additional projects include seed onions and occasionally demonstrations/laboratory exercises.  The wells and irrigation systems are mainly surface systems: furrow or border strip.  The wells on the school farm are typically lower flow (100-200 gallons per minute) at the field.  These flows are too low for efficient water application.  The current high pressure hand-move sprinkler pipe inventory will cover only approximately 4 acres.  Doubling that capacity would conserve water, increase production, and improve farm water efficiency."/>
    <m/>
    <m/>
    <m/>
    <m/>
    <m/>
    <s v="Support, Perkins or other grant.JD"/>
    <x v="60"/>
    <x v="0"/>
  </r>
  <r>
    <x v="22"/>
    <s v="Equip GT 5K"/>
    <m/>
    <n v="2"/>
    <s v="D"/>
    <m/>
    <m/>
    <n v="5871"/>
    <n v="25916"/>
    <n v="20200"/>
    <n v="142500"/>
    <n v="122300"/>
    <n v="6.0544554455445541"/>
    <n v="0"/>
    <m/>
    <m/>
    <m/>
    <m/>
    <m/>
    <s v="Not funded by Perkins"/>
    <n v="3"/>
    <s v="3.2,3.5,4.1,4.3"/>
    <s v="Used grape, raisin and olive harvester.  Korvan harvester to mechanically harvest continous tray raisins, dried on the vine raisins, wine grapes and olives.  Current harvests are done by hand with contract labor.  This results in higher production costs and missed opportunities associated with quality and educational experiences."/>
    <m/>
    <m/>
    <m/>
    <m/>
    <m/>
    <s v="Support/Perkins or other grant.JD"/>
    <x v="60"/>
    <x v="0"/>
  </r>
  <r>
    <x v="42"/>
    <s v="DVD/VHS"/>
    <m/>
    <n v="1"/>
    <m/>
    <m/>
    <m/>
    <m/>
    <m/>
    <m/>
    <n v="500"/>
    <n v="500"/>
    <e v="#DIV/0!"/>
    <n v="0"/>
    <m/>
    <m/>
    <m/>
    <m/>
    <m/>
    <s v="This request needs a better justification for the expense.  Please include a better more complete justification for future requests."/>
    <n v="7"/>
    <s v="5.1, 5.2"/>
    <s v="New technology, need some new DVD's for the information to get to students clearly."/>
    <m/>
    <m/>
    <m/>
    <m/>
    <m/>
    <s v="Full Support.JD"/>
    <x v="61"/>
    <x v="0"/>
  </r>
  <r>
    <x v="43"/>
    <s v="Equipment"/>
    <m/>
    <n v="1"/>
    <m/>
    <m/>
    <m/>
    <m/>
    <m/>
    <m/>
    <n v="6000"/>
    <n v="6000"/>
    <e v="#DIV/0!"/>
    <n v="0"/>
    <m/>
    <m/>
    <m/>
    <m/>
    <m/>
    <s v="these were approved in one-time funding"/>
    <n v="7"/>
    <s v="5.1, 5.2"/>
    <s v="Poles for the typodont models.  Typodonts are not secure difficult to work on the models"/>
    <m/>
    <m/>
    <m/>
    <m/>
    <m/>
    <s v="Support.JD"/>
    <x v="61"/>
    <x v="0"/>
  </r>
  <r>
    <x v="0"/>
    <s v="Printing &amp; Binding"/>
    <m/>
    <n v="1"/>
    <m/>
    <m/>
    <m/>
    <n v="23"/>
    <n v="20"/>
    <n v="500"/>
    <n v="500"/>
    <n v="0"/>
    <n v="0"/>
    <n v="0"/>
    <m/>
    <m/>
    <m/>
    <m/>
    <m/>
    <s v="this needs to go through RC print shop"/>
    <n v="6"/>
    <n v="4.0999999999999996"/>
    <s v="We have no brochures, need to update pictures, and the website. Not been done for approximately 5 years. No increase"/>
    <m/>
    <m/>
    <m/>
    <m/>
    <m/>
    <s v="Support.JD"/>
    <x v="61"/>
    <x v="0"/>
  </r>
  <r>
    <x v="1"/>
    <s v="Office Supplies"/>
    <m/>
    <n v="1"/>
    <m/>
    <m/>
    <m/>
    <m/>
    <n v="289"/>
    <m/>
    <n v="500"/>
    <n v="500"/>
    <e v="#DIV/0!"/>
    <n v="400"/>
    <n v="400"/>
    <m/>
    <m/>
    <m/>
    <m/>
    <s v="This is not a zero priority.  This is really a 1.  There is no justification for the increase.  Please include justification for any increases in future requests.  This request needs a better justification for the expense.  Please include a better more complete justification for future requests.  The actual history does not justify the increase."/>
    <n v="7"/>
    <s v="5.1, 5.2"/>
    <s v="Prices of the large cartridge have gone up for the Dell copier. We have an added printer in our reception area for students to print letter to be mailed to Doctors with x-rays. This printer and computer for student use is also used for patient scheduling, etc. We also need student record folders, masking tape, staples, pens, pencils."/>
    <m/>
    <m/>
    <m/>
    <m/>
    <m/>
    <s v="Support.JD"/>
    <x v="61"/>
    <x v="0"/>
  </r>
  <r>
    <x v="3"/>
    <s v="Hosting Events "/>
    <m/>
    <n v="2"/>
    <s v="F"/>
    <m/>
    <n v="515"/>
    <n v="123"/>
    <n v="158"/>
    <n v="400"/>
    <n v="400"/>
    <n v="0"/>
    <n v="0"/>
    <n v="400"/>
    <m/>
    <m/>
    <m/>
    <m/>
    <n v="400"/>
    <m/>
    <n v="6"/>
    <n v="7.1"/>
    <s v="Advisory Board Meetings - required to have at least one annual, but we have 2 per year.  No increase"/>
    <m/>
    <m/>
    <m/>
    <m/>
    <m/>
    <s v="Perkins fudned.JD"/>
    <x v="61"/>
    <x v="0"/>
  </r>
  <r>
    <x v="17"/>
    <s v="Equipment"/>
    <m/>
    <n v="2"/>
    <s v="C"/>
    <m/>
    <m/>
    <m/>
    <m/>
    <m/>
    <n v="900"/>
    <n v="900"/>
    <e v="#DIV/0!"/>
    <n v="900"/>
    <m/>
    <m/>
    <m/>
    <m/>
    <n v="900"/>
    <m/>
    <n v="7"/>
    <s v="5.1, 5.2"/>
    <s v="EKG Stand - a rolling cart that will secure the EKG machine so that it can be moved from operatory to operatory without falling"/>
    <m/>
    <m/>
    <m/>
    <m/>
    <m/>
    <s v="Full Support.JD"/>
    <x v="61"/>
    <x v="0"/>
  </r>
  <r>
    <x v="21"/>
    <s v="Equipment Repair &amp; Maint"/>
    <m/>
    <n v="1"/>
    <m/>
    <m/>
    <n v="0"/>
    <n v="593"/>
    <m/>
    <m/>
    <n v="2000"/>
    <n v="2000"/>
    <e v="#DIV/0!"/>
    <n v="1000"/>
    <n v="1000"/>
    <m/>
    <m/>
    <m/>
    <m/>
    <s v="Budget Committee is recommending funding in the amount of $1000 and if more is needed please come back for one-time funding."/>
    <n v="4"/>
    <n v="7.2"/>
    <s v="Need chairs, compressor and equipment maintained. The compressor requires yearly maintenace. The x-ray machines and chairs are older and will need safety repairs. Our dental carts are also leaking water and in need of repair."/>
    <m/>
    <m/>
    <m/>
    <m/>
    <m/>
    <m/>
    <x v="61"/>
    <x v="0"/>
  </r>
  <r>
    <x v="17"/>
    <s v="Equipment"/>
    <m/>
    <n v="2"/>
    <s v="e"/>
    <m/>
    <m/>
    <m/>
    <m/>
    <m/>
    <n v="1000"/>
    <n v="1000"/>
    <e v="#DIV/0!"/>
    <n v="1000"/>
    <m/>
    <m/>
    <m/>
    <m/>
    <n v="1000"/>
    <m/>
    <n v="2"/>
    <s v="5.1, 5.2"/>
    <s v="Ultrasonic machine, aids in the sterilization of instruments.  Ours is out of date and needs to be replaced"/>
    <m/>
    <m/>
    <m/>
    <m/>
    <m/>
    <s v="Essential! Full Support. Perkins.JD"/>
    <x v="61"/>
    <x v="0"/>
  </r>
  <r>
    <x v="17"/>
    <s v="Equipment"/>
    <m/>
    <n v="2"/>
    <s v="D"/>
    <m/>
    <m/>
    <m/>
    <m/>
    <m/>
    <n v="1200"/>
    <n v="1200"/>
    <e v="#DIV/0!"/>
    <n v="1200"/>
    <m/>
    <m/>
    <m/>
    <m/>
    <n v="1200"/>
    <m/>
    <n v="4"/>
    <s v="5.1, 5.2"/>
    <s v="Facebows - 2 each - Minimum state requirement per student for equipment, we have one now which is being used but the knobs are broken and the ratio required to have at least 2 that are working properly"/>
    <m/>
    <m/>
    <m/>
    <m/>
    <m/>
    <s v="Full Support.JD"/>
    <x v="61"/>
    <x v="0"/>
  </r>
  <r>
    <x v="17"/>
    <s v="Equipment"/>
    <m/>
    <n v="1"/>
    <m/>
    <m/>
    <m/>
    <m/>
    <m/>
    <m/>
    <n v="4000"/>
    <n v="4000"/>
    <e v="#DIV/0!"/>
    <n v="4000"/>
    <m/>
    <m/>
    <m/>
    <n v="4000"/>
    <m/>
    <s v="This is really a one-time request.  Approve based on actual quote"/>
    <n v="7"/>
    <s v="5.1,5.2"/>
    <s v="Darkroom processor. Needs to be replaced rollers are old and leaving streaks on x-ray."/>
    <m/>
    <m/>
    <m/>
    <m/>
    <m/>
    <s v="Need precise quote. Perkins? Support. JD"/>
    <x v="61"/>
    <x v="0"/>
  </r>
  <r>
    <x v="8"/>
    <s v="Conference"/>
    <m/>
    <n v="1"/>
    <s v="A"/>
    <m/>
    <n v="3817"/>
    <n v="986"/>
    <n v="4182"/>
    <n v="3000"/>
    <n v="5000"/>
    <n v="2000"/>
    <n v="0.66666666666666663"/>
    <n v="5000"/>
    <m/>
    <m/>
    <m/>
    <m/>
    <n v="5000"/>
    <m/>
    <n v="6"/>
    <s v="5.2, 5.2, 5.6"/>
    <s v="Prices of the conference have gone up, hotels and travel. This is our yearly CADAT Conference. Update teaching methods and requirements for the RDA Examinations."/>
    <m/>
    <m/>
    <m/>
    <m/>
    <m/>
    <s v="Required. Perkins funded, at least partially. Full Support.JD"/>
    <x v="61"/>
    <x v="0"/>
  </r>
  <r>
    <x v="25"/>
    <s v="Instr Supplies"/>
    <m/>
    <n v="1"/>
    <m/>
    <m/>
    <n v="7984"/>
    <n v="6669"/>
    <n v="8202"/>
    <n v="8000"/>
    <n v="9050"/>
    <n v="1050"/>
    <n v="0.13125000000000001"/>
    <n v="8000"/>
    <n v="4000"/>
    <m/>
    <n v="4000"/>
    <m/>
    <m/>
    <s v="This is not a zero priority.  This is really a 1.  There is no justification for the increase.  Please include justification for any increases in future requests.  This request needs a better justification for the expense.  Please include a better more complete justification for future requests."/>
    <n v="7"/>
    <s v="5.1, 5.2, 6.6"/>
    <s v="Increase had been approved last year, under VTEA.  This is not supported by VTEA funding"/>
    <m/>
    <m/>
    <m/>
    <m/>
    <m/>
    <s v="Full Support.Jd"/>
    <x v="61"/>
    <x v="0"/>
  </r>
  <r>
    <x v="22"/>
    <s v="Equip GT 5K "/>
    <m/>
    <n v="2"/>
    <s v="B"/>
    <m/>
    <m/>
    <m/>
    <m/>
    <m/>
    <n v="33000"/>
    <n v="33000"/>
    <e v="#DIV/0!"/>
    <n v="0"/>
    <m/>
    <m/>
    <m/>
    <m/>
    <m/>
    <s v="This was funded in 14-15 Sepcial funding"/>
    <n v="3"/>
    <s v="5.1, 5.2, 5.6"/>
    <s v="Sterilization area is unsafe for the students.  Due to multiple students needing access at the same time. The area does not function as a professional dental office.  There are hot sterilizers and instruments; currently it is  very difficult to have more than 2 students in the area with 1 instructor."/>
    <m/>
    <m/>
    <m/>
    <m/>
    <m/>
    <s v="Support! Was not this funded through a 1x funding request, recently? JD"/>
    <x v="61"/>
    <x v="0"/>
  </r>
  <r>
    <x v="33"/>
    <s v="Computer HW Maint &amp; Lic"/>
    <m/>
    <n v="1"/>
    <m/>
    <m/>
    <m/>
    <m/>
    <m/>
    <m/>
    <n v="2000"/>
    <n v="2000"/>
    <e v="#DIV/0!"/>
    <m/>
    <m/>
    <m/>
    <m/>
    <m/>
    <m/>
    <s v="should be 95240 need to look at history"/>
    <n v="7"/>
    <n v="7.2"/>
    <s v="Fees and licenses for computers and software have gone up."/>
    <m/>
    <m/>
    <m/>
    <m/>
    <m/>
    <m/>
    <x v="61"/>
    <x v="0"/>
  </r>
  <r>
    <x v="27"/>
    <s v="Charter Service"/>
    <m/>
    <n v="1"/>
    <m/>
    <m/>
    <n v="323"/>
    <m/>
    <n v="334"/>
    <m/>
    <n v="4000"/>
    <n v="4000"/>
    <e v="#DIV/0!"/>
    <m/>
    <m/>
    <m/>
    <m/>
    <m/>
    <m/>
    <s v="encourge to use own vehicle or look at using the delivery van or other alternative"/>
    <n v="6"/>
    <s v="4.3, 2.4"/>
    <s v="Required by the State Dental Board to check offices during internship - at least weekly.  Increase because rental cars will cost more."/>
    <m/>
    <m/>
    <m/>
    <m/>
    <m/>
    <s v="This is for van use. Support.JD"/>
    <x v="61"/>
    <x v="0"/>
  </r>
  <r>
    <x v="0"/>
    <s v="Printing &amp; Binding"/>
    <m/>
    <n v="1"/>
    <m/>
    <s v="Flyers, "/>
    <m/>
    <m/>
    <m/>
    <m/>
    <n v="500"/>
    <n v="500"/>
    <e v="#DIV/0!"/>
    <n v="0"/>
    <m/>
    <m/>
    <m/>
    <m/>
    <m/>
    <s v="This request needs a better justification for the expense.  Please include a better more complete justification for future requests.  The actual history does not justify the increase."/>
    <s v="E1"/>
    <s v="1,2,6"/>
    <s v="Instructional and promotional materials Outreach and brand development specifically for the Agriculture Business Program through digital and print media. Promotional items such as displays, handouts."/>
    <m/>
    <m/>
    <m/>
    <m/>
    <m/>
    <s v="Support"/>
    <x v="62"/>
    <x v="0"/>
  </r>
  <r>
    <x v="17"/>
    <s v="Equip LT 5K"/>
    <s v="X"/>
    <n v="1"/>
    <m/>
    <s v="Printers. Scanners. Handhelds, Tablets, Touchscreen Monitor, Net Cameras"/>
    <m/>
    <n v="2767"/>
    <n v="5225"/>
    <n v="24000"/>
    <n v="10000"/>
    <n v="-14000"/>
    <n v="-0.58333333333333337"/>
    <n v="0"/>
    <m/>
    <m/>
    <m/>
    <m/>
    <m/>
    <s v="This request needs a better justification for the expense.  Please include a better more complete justification for future requests.  The actual history does not justify the increase."/>
    <s v="DD5/D6.1"/>
    <s v="2,3,4,6"/>
    <s v="Replacement of outdated hardware. Addition of current hardware. Development of teleconference system to be used within the Ag Business program. Dual enrollment and technological changes demand that our students are trained using the tools of the industry. Color printers allow students to produce professional presentation materials. Handhelds, tablets and IP cameras allow for project monitoring, data collection and wireless streaming of information. A touchscreen display will be used during student presentation to create a level of interaction and during college and career presentations to highlight the benefits of coming to Reedley College and selecting Agriculture Business as a major."/>
    <m/>
    <m/>
    <m/>
    <m/>
    <m/>
    <s v="This sounds like a great idea, but I need to know more to fully support this. JD"/>
    <x v="62"/>
    <x v="0"/>
  </r>
  <r>
    <x v="11"/>
    <s v="Postage/Shipping"/>
    <m/>
    <n v="1"/>
    <m/>
    <s v="Shipping costs"/>
    <m/>
    <m/>
    <m/>
    <m/>
    <n v="100"/>
    <n v="100"/>
    <e v="#DIV/0!"/>
    <n v="100"/>
    <n v="100"/>
    <m/>
    <m/>
    <m/>
    <m/>
    <s v="This request needs a better justification for the expense.  Please include a better more complete justification for future requests.  The actual history does not justify the increase."/>
    <s v="E1/E2"/>
    <s v="4,8"/>
    <s v="Added shipping costs related to direct marketing and online sales including testing of products produced by the program (Olive Oil, Vinegar, Raisins, etc.) Corospondance with future and former Agriculture Business students."/>
    <m/>
    <m/>
    <m/>
    <m/>
    <m/>
    <s v="Support. Perkins"/>
    <x v="62"/>
    <x v="0"/>
  </r>
  <r>
    <x v="5"/>
    <s v="Mileage"/>
    <m/>
    <n v="1"/>
    <m/>
    <s v="1000 miles personal vehicle  "/>
    <m/>
    <m/>
    <m/>
    <m/>
    <n v="600"/>
    <n v="600"/>
    <e v="#DIV/0!"/>
    <n v="200"/>
    <n v="200"/>
    <m/>
    <m/>
    <m/>
    <m/>
    <s v="This request needs a better justification for the expense.  Please include a better more complete justification for future requests.  The actual history does not justify the increase."/>
    <s v="E1"/>
    <s v="4,5"/>
    <s v="Increasing need to make contacts with industry partners, cooperating school districts in dual enrollment courses, representation on industry and school advisory committees, participation at college and career fairs and expositions. Providing supervision for cooperative employment programs."/>
    <m/>
    <m/>
    <m/>
    <m/>
    <n v="1250"/>
    <s v="Support $1,250"/>
    <x v="62"/>
    <x v="0"/>
  </r>
  <r>
    <x v="18"/>
    <s v="Promotions"/>
    <m/>
    <n v="1"/>
    <m/>
    <s v="Promote student enterprises "/>
    <m/>
    <m/>
    <m/>
    <m/>
    <n v="600"/>
    <n v="600"/>
    <e v="#DIV/0!"/>
    <n v="300"/>
    <n v="300"/>
    <m/>
    <m/>
    <m/>
    <m/>
    <s v="This request needs a better justification for the expense.  Please include a better more complete justification for future requests.  The actual history does not justify the increase."/>
    <s v="E1/E2"/>
    <s v="1,3,6"/>
    <s v="Promotional materials specifically those related to student enterprise programs. Examples include but are not limited to attendance at farmers markets, fees for participation at college and career activities."/>
    <m/>
    <m/>
    <m/>
    <m/>
    <m/>
    <s v="Support"/>
    <x v="62"/>
    <x v="0"/>
  </r>
  <r>
    <x v="3"/>
    <s v="Hosting Events"/>
    <m/>
    <n v="1"/>
    <m/>
    <s v="Industry relations"/>
    <m/>
    <n v="108"/>
    <m/>
    <n v="400"/>
    <n v="400"/>
    <n v="0"/>
    <n v="0"/>
    <n v="400"/>
    <m/>
    <m/>
    <m/>
    <m/>
    <n v="400"/>
    <s v="ok"/>
    <s v="E1/E2"/>
    <s v="4,7"/>
    <s v="Advisory and industry contacts"/>
    <m/>
    <m/>
    <m/>
    <m/>
    <n v="500"/>
    <s v="Support"/>
    <x v="62"/>
    <x v="0"/>
  </r>
  <r>
    <x v="25"/>
    <s v="Instr Supplies"/>
    <m/>
    <n v="1"/>
    <m/>
    <m/>
    <m/>
    <m/>
    <m/>
    <m/>
    <n v="1000"/>
    <n v="1000"/>
    <e v="#DIV/0!"/>
    <n v="500"/>
    <n v="500"/>
    <m/>
    <m/>
    <m/>
    <m/>
    <s v="This request needs a better justification for the expense.  Please include a better more complete justification for future requests.  The actual history does not justify the increase."/>
    <s v="D6"/>
    <s v="1,2,3"/>
    <s v="General supplies required to maintain student projects and computer lab consumables including paper and toner."/>
    <m/>
    <m/>
    <m/>
    <m/>
    <n v="700"/>
    <s v="Need better justifications"/>
    <x v="62"/>
    <x v="0"/>
  </r>
  <r>
    <x v="1"/>
    <s v="Office Supplies"/>
    <m/>
    <n v="1"/>
    <m/>
    <m/>
    <m/>
    <m/>
    <m/>
    <m/>
    <n v="1000"/>
    <n v="1000"/>
    <e v="#DIV/0!"/>
    <n v="500"/>
    <n v="500"/>
    <m/>
    <m/>
    <m/>
    <m/>
    <s v="This request needs a better justification for the expense.  Please include a better more complete justification for future requests.  The actual history does not justify the increase."/>
    <s v="D6/D7"/>
    <s v="1,4"/>
    <s v="Consumable supplies required to maintain the Ag Business Program including but not limited to writing utensils, specialty papers,  note pads, labels, file folders, items needed to conduct industry  meetings"/>
    <m/>
    <m/>
    <m/>
    <s v="Advisory meeting $400"/>
    <n v="700"/>
    <s v="Need better justifications"/>
    <x v="62"/>
    <x v="0"/>
  </r>
  <r>
    <x v="27"/>
    <s v="Charter Services"/>
    <m/>
    <n v="1"/>
    <m/>
    <s v="Van rentals for student trips"/>
    <m/>
    <m/>
    <m/>
    <m/>
    <n v="500"/>
    <n v="500"/>
    <e v="#DIV/0!"/>
    <n v="500"/>
    <n v="500"/>
    <m/>
    <m/>
    <m/>
    <m/>
    <s v="This request needs a better justification for the expense.  Please include a better more complete justification for future requests.  The actual history does not justify the increase."/>
    <s v="E1/E2"/>
    <s v="4,6"/>
    <s v="Rental charge for student trips. Participation and representation at Collegiate Agriculture Leaders (CAL) competitions and conferences, High School outreach visits."/>
    <m/>
    <m/>
    <m/>
    <m/>
    <n v="500"/>
    <s v="Support $500"/>
    <x v="62"/>
    <x v="0"/>
  </r>
  <r>
    <x v="8"/>
    <s v="Conference"/>
    <m/>
    <n v="1"/>
    <m/>
    <m/>
    <n v="621"/>
    <n v="1341"/>
    <n v="75"/>
    <n v="1000"/>
    <n v="2000"/>
    <n v="1000"/>
    <n v="1"/>
    <n v="1000"/>
    <n v="1000"/>
    <m/>
    <m/>
    <m/>
    <m/>
    <s v="This request needs a better justification for the expense.  Please include a better more complete justification for future requests.  The actual history does not justify the increase.  Please included Program Review Goals."/>
    <m/>
    <s v="3,4,1"/>
    <s v="Additional contacts with industry and active affiliation in professional organizations. For the purpose of keeping current professional and industry contacts and supporting curriculum through attendance in activities related to the Agriculture Business and Leadership sector."/>
    <m/>
    <m/>
    <m/>
    <m/>
    <m/>
    <m/>
    <x v="62"/>
    <x v="0"/>
  </r>
  <r>
    <x v="25"/>
    <s v="Instr Supplies"/>
    <m/>
    <n v="1"/>
    <m/>
    <m/>
    <n v="867"/>
    <n v="2028"/>
    <n v="769"/>
    <n v="11600"/>
    <n v="2000"/>
    <n v="-9600"/>
    <n v="-0.82758620689655171"/>
    <n v="1500"/>
    <n v="1000"/>
    <m/>
    <n v="500"/>
    <m/>
    <m/>
    <s v="This request needs a better justification for the expense.  Please include a better more complete justification for future requests."/>
    <s v="D7"/>
    <s v="1,2,3"/>
    <s v="General supplies required to maintain the Ag Business Program"/>
    <m/>
    <m/>
    <m/>
    <m/>
    <n v="1500"/>
    <s v="Need better justifications"/>
    <x v="62"/>
    <x v="0"/>
  </r>
  <r>
    <x v="17"/>
    <s v="Equip LT 5K"/>
    <s v="X"/>
    <n v="1"/>
    <m/>
    <s v="Table in AGR1 and Projector in AGR2"/>
    <m/>
    <m/>
    <m/>
    <m/>
    <n v="1400"/>
    <n v="1400"/>
    <e v="#DIV/0!"/>
    <n v="0"/>
    <m/>
    <m/>
    <m/>
    <m/>
    <m/>
    <s v="This is IS issue - send to Gary"/>
    <s v="D6.3"/>
    <s v="2,4"/>
    <s v="There is a Video Projector in AGR2 needs to be replaced "/>
    <m/>
    <m/>
    <m/>
    <s v="Gary's budget?"/>
    <m/>
    <s v="Excellent. Full Support."/>
    <x v="62"/>
    <x v="0"/>
  </r>
  <r>
    <x v="5"/>
    <s v="Mileage"/>
    <m/>
    <n v="1"/>
    <m/>
    <s v="For RC faculty/dept chair to work with dual enrollment high school faculty. "/>
    <m/>
    <m/>
    <m/>
    <m/>
    <n v="100"/>
    <n v="100"/>
    <e v="#DIV/0!"/>
    <n v="100"/>
    <n v="100"/>
    <m/>
    <m/>
    <m/>
    <m/>
    <s v="ok unless it will be funded by SB 1070"/>
    <s v="Dual Enrollment did not exsist during the previous program reivew cylces. "/>
    <s v="1.2,1.3,2.4,3.1,4.1,4.2,4.3"/>
    <s v="RC faculty need to spend time at Palm Village and local high schools to evaluate, promotes, and mentor high school instructors.  "/>
    <m/>
    <s v="Agree - MD"/>
    <m/>
    <s v="Agree - MD "/>
    <s v="$100 is way too low"/>
    <s v="SB 1070 funds should cover this expense.JD"/>
    <x v="63"/>
    <x v="0"/>
  </r>
  <r>
    <x v="1"/>
    <s v="Office Supplies"/>
    <m/>
    <n v="1"/>
    <m/>
    <s v="White board markers, printer paper, tape, stapler/staplers, and binders for instructors.  "/>
    <m/>
    <m/>
    <m/>
    <m/>
    <n v="200"/>
    <n v="200"/>
    <e v="#DIV/0!"/>
    <n v="200"/>
    <n v="200"/>
    <m/>
    <m/>
    <m/>
    <m/>
    <s v="ok"/>
    <s v="Program Reivew not completed during cylce 3. Recommendations from cycle 2 include on-going funding for supplies. "/>
    <s v="1.2,1.3,2.4,3.1,4.1,4.2,4.3"/>
    <s v="This program is located at Palm Village and doesn't have daily access to RC for materials. Instructors have been using their own materials and paying out of pocket for the past four years. "/>
    <s v="Agree - MD"/>
    <m/>
    <m/>
    <s v="Agree - MD "/>
    <m/>
    <s v="Much needed supplies!JD"/>
    <x v="63"/>
    <x v="0"/>
  </r>
  <r>
    <x v="25"/>
    <s v="Instr Supplies"/>
    <m/>
    <n v="1"/>
    <m/>
    <s v="Supplies and material required of program such as alcohol swabs, gloves, first aid materials, CPR materials, "/>
    <n v="78"/>
    <m/>
    <n v="44"/>
    <n v="300"/>
    <n v="500"/>
    <n v="200"/>
    <n v="0.66666666666666663"/>
    <n v="300"/>
    <m/>
    <m/>
    <n v="300"/>
    <m/>
    <m/>
    <s v="This is not a zero priority.  This is really a 1.  There is no justification for the increase.  Please include justification for any increases in future requests."/>
    <s v="Program Reivew not completed during cylce 3. Recommendations from cycle 2 include on-going funding for supplies. "/>
    <s v="1.2,1.3,2.4,3.1,4.1,4.2,4.3"/>
    <s v="As  a demonatration program, students are learning the skills to work with geratic patients and have to practice skills each week. Materials used are required in the field and students need these materials to develop and practice for course success.  "/>
    <m/>
    <s v="MD"/>
    <m/>
    <s v="This is a state mandated requirement for this course.  (MD)"/>
    <m/>
    <s v="Essential. 100% support.JD"/>
    <x v="63"/>
    <x v="0"/>
  </r>
  <r>
    <x v="34"/>
    <s v="Insurance"/>
    <m/>
    <n v="1"/>
    <m/>
    <s v="Nursing Malpractice Insurance"/>
    <m/>
    <m/>
    <m/>
    <m/>
    <n v="544"/>
    <n v="544"/>
    <e v="#DIV/0!"/>
    <n v="0"/>
    <m/>
    <m/>
    <m/>
    <m/>
    <m/>
    <s v="Students are to pay for their own insurance."/>
    <s v="No PR goals"/>
    <s v="x4.1"/>
    <s v="LVN/ RN student Professional liability / malpractice insurance for students attending off-site clinical (hospital) rotations. "/>
    <m/>
    <m/>
    <m/>
    <m/>
    <m/>
    <m/>
    <x v="64"/>
    <x v="2"/>
  </r>
  <r>
    <x v="5"/>
    <s v="Mileage"/>
    <m/>
    <n v="1"/>
    <m/>
    <s v="Travel to mandatory confr."/>
    <m/>
    <m/>
    <m/>
    <n v="200"/>
    <n v="1000"/>
    <n v="800"/>
    <n v="4"/>
    <n v="100"/>
    <n v="100"/>
    <m/>
    <m/>
    <m/>
    <m/>
    <s v="There is no justification for the increase, please include a justification for any increase in future requests.  Please include Program Review goals so item can be funded."/>
    <s v="No PR goals  "/>
    <s v="x4.1"/>
    <m/>
    <m/>
    <m/>
    <m/>
    <s v="Increase due to having three full-time RN instructors."/>
    <m/>
    <m/>
    <x v="64"/>
    <x v="2"/>
  </r>
  <r>
    <x v="25"/>
    <s v="Instr Supplies"/>
    <m/>
    <n v="1"/>
    <m/>
    <s v="Nursing NCLEX Software"/>
    <n v="5752"/>
    <n v="5992"/>
    <n v="7824"/>
    <m/>
    <n v="600"/>
    <n v="600"/>
    <e v="#DIV/0!"/>
    <n v="600"/>
    <m/>
    <m/>
    <n v="600"/>
    <m/>
    <m/>
    <s v="LT5"/>
    <s v="No PR goals"/>
    <s v="1.4"/>
    <s v="&quot;NCLEX-4000&quot; Software for questions students can practice in preparation for NCLEX examination. Site licenses $50 X 12 = "/>
    <m/>
    <m/>
    <m/>
    <m/>
    <m/>
    <m/>
    <x v="64"/>
    <x v="2"/>
  </r>
  <r>
    <x v="14"/>
    <s v="Misc Other"/>
    <m/>
    <n v="1"/>
    <m/>
    <s v="Updated resource materials"/>
    <m/>
    <m/>
    <m/>
    <m/>
    <n v="1000"/>
    <n v="1000"/>
    <e v="#DIV/0!"/>
    <n v="1000"/>
    <m/>
    <m/>
    <m/>
    <m/>
    <n v="1000"/>
    <m/>
    <m/>
    <s v="x1.4."/>
    <s v="NCLEX books, updated textbooks in skills lab"/>
    <m/>
    <m/>
    <m/>
    <m/>
    <m/>
    <m/>
    <x v="64"/>
    <x v="2"/>
  </r>
  <r>
    <x v="21"/>
    <s v="Equipment Repair &amp; Maint"/>
    <m/>
    <n v="1"/>
    <m/>
    <s v="Sim Baby Repair and Maint."/>
    <m/>
    <m/>
    <m/>
    <m/>
    <n v="2500"/>
    <n v="2500"/>
    <e v="#DIV/0!"/>
    <n v="2500"/>
    <n v="2500"/>
    <m/>
    <m/>
    <m/>
    <m/>
    <s v="ok, will track expenses"/>
    <s v="No PR goals"/>
    <s v="x1.4"/>
    <s v="Sim-Baby requires servicing and maintenance"/>
    <m/>
    <m/>
    <m/>
    <m/>
    <m/>
    <m/>
    <x v="64"/>
    <x v="2"/>
  </r>
  <r>
    <x v="17"/>
    <s v="Equip LT 5K"/>
    <m/>
    <n v="1"/>
    <m/>
    <s v="New Sim-Man Essential"/>
    <n v="3980"/>
    <m/>
    <n v="6604"/>
    <n v="10000"/>
    <n v="53000"/>
    <n v="43000"/>
    <n v="4.3"/>
    <n v="0"/>
    <m/>
    <m/>
    <m/>
    <m/>
    <m/>
    <s v="funded by CCPT throught FUSD"/>
    <s v="No PR goals"/>
    <s v="x1.4."/>
    <s v="Current Sim-Man classic purchased in 2009, will not be serviceable after Spring 2016. New Sim-Man &quot;Essential&quot; will replace. This will include Computer and Monitor, 1 day teaching session, discounted maintenance package "/>
    <m/>
    <m/>
    <m/>
    <m/>
    <m/>
    <s v="Essential for operation of program"/>
    <x v="64"/>
    <x v="2"/>
  </r>
  <r>
    <x v="8"/>
    <s v="Conference"/>
    <m/>
    <n v="1"/>
    <m/>
    <s v="BRN Director's meeting  / Confer. in Fall and Spring"/>
    <m/>
    <n v="428"/>
    <n v="2102"/>
    <n v="3000"/>
    <n v="8000"/>
    <n v="5000"/>
    <n v="1.6666666666666667"/>
    <n v="6000"/>
    <n v="6000"/>
    <m/>
    <m/>
    <m/>
    <m/>
    <s v="Need Program Review goals in order to fund."/>
    <s v="No PR goals  "/>
    <s v="x4.1, 3.5"/>
    <s v="BRN requires Nursing Director and Assistant to attend BRN meeting (Fall). Nursing Director/ Assistant conference in the Spring (CO-ADN)"/>
    <m/>
    <m/>
    <m/>
    <s v="Requires both Director and Assistant Director to attend conferences Recommend the budget be set at 7,000"/>
    <m/>
    <m/>
    <x v="64"/>
    <x v="2"/>
  </r>
  <r>
    <x v="25"/>
    <s v="Instr Supplies"/>
    <m/>
    <n v="1"/>
    <s v="A"/>
    <s v="HESI testing and support material"/>
    <m/>
    <m/>
    <m/>
    <m/>
    <n v="7800"/>
    <n v="7800"/>
    <e v="#DIV/0!"/>
    <n v="7800"/>
    <m/>
    <m/>
    <m/>
    <m/>
    <n v="7800"/>
    <m/>
    <s v="No PR goals"/>
    <s v="1.4"/>
    <s v="HESI Mobility testing, Adaptive Quizzing, Clinical Skills Videos = $650 X 12 =7800"/>
    <m/>
    <m/>
    <m/>
    <m/>
    <m/>
    <m/>
    <x v="64"/>
    <x v="2"/>
  </r>
  <r>
    <x v="34"/>
    <s v="Insurance"/>
    <m/>
    <n v="1"/>
    <m/>
    <s v="Registered for nursing program"/>
    <n v="585"/>
    <n v="544"/>
    <n v="489"/>
    <m/>
    <n v="544"/>
    <n v="544"/>
    <e v="#DIV/0!"/>
    <n v="0"/>
    <m/>
    <m/>
    <m/>
    <m/>
    <m/>
    <s v="Students are to pay for their own insurance."/>
    <s v="No P.R  goals at this time   "/>
    <s v="1.2"/>
    <s v="required liability malpractice insurance for college.   "/>
    <m/>
    <m/>
    <m/>
    <m/>
    <m/>
    <m/>
    <x v="65"/>
    <x v="2"/>
  </r>
  <r>
    <x v="3"/>
    <s v="Hosting Events"/>
    <m/>
    <n v="2"/>
    <s v="A"/>
    <s v="Nursing Advisory"/>
    <m/>
    <m/>
    <m/>
    <n v="400"/>
    <n v="400"/>
    <n v="0"/>
    <n v="0"/>
    <n v="400"/>
    <m/>
    <m/>
    <m/>
    <m/>
    <n v="400"/>
    <m/>
    <s v="No P.R  goals at this time   "/>
    <s v="4.1"/>
    <s v="Hosting meetings"/>
    <m/>
    <m/>
    <m/>
    <m/>
    <m/>
    <m/>
    <x v="65"/>
    <x v="2"/>
  </r>
  <r>
    <x v="32"/>
    <s v="Instr Software"/>
    <m/>
    <n v="1"/>
    <m/>
    <s v="Nursing software"/>
    <n v="540"/>
    <n v="5315"/>
    <n v="540"/>
    <n v="500"/>
    <n v="500"/>
    <n v="0"/>
    <n v="0"/>
    <n v="500"/>
    <n v="500"/>
    <m/>
    <m/>
    <m/>
    <m/>
    <s v="This request needs a better justification for the expense.  Please include a better more complete justification for future requests.  Need Program Review goals in order to fund."/>
    <s v="No P.R  goals at this time   "/>
    <s v="1.2"/>
    <s v="Maintaining the instruction of the nuring program"/>
    <m/>
    <m/>
    <m/>
    <s v="Software needs - Gary S"/>
    <m/>
    <m/>
    <x v="65"/>
    <x v="2"/>
  </r>
  <r>
    <x v="15"/>
    <s v="Computer SW Maint &amp; Lic "/>
    <m/>
    <n v="1"/>
    <m/>
    <s v="Software- Sim Operating System"/>
    <m/>
    <n v="2387"/>
    <n v="12176"/>
    <n v="5500"/>
    <n v="5500"/>
    <n v="0"/>
    <n v="0"/>
    <n v="5500"/>
    <m/>
    <m/>
    <m/>
    <n v="5500"/>
    <m/>
    <s v="This request needs a better justification for the expense.  Please include a better more complete justification for future requests.  Need Program Review goals in order to fund."/>
    <s v="No P.R  goals at this time   "/>
    <s v="1.2"/>
    <s v="Required to maintain BRN requirements"/>
    <m/>
    <m/>
    <m/>
    <s v="Software needs - Gary S"/>
    <m/>
    <m/>
    <x v="65"/>
    <x v="2"/>
  </r>
  <r>
    <x v="17"/>
    <s v="Equip LT 5K"/>
    <m/>
    <n v="1"/>
    <s v="A"/>
    <s v="Perkins-equipment enhancements"/>
    <n v="1668"/>
    <n v="855"/>
    <n v="6461"/>
    <n v="12000"/>
    <n v="11000"/>
    <n v="-1000"/>
    <n v="-8.3333333333333329E-2"/>
    <n v="11000"/>
    <m/>
    <m/>
    <m/>
    <m/>
    <n v="11000"/>
    <m/>
    <s v="No P.R  goals at this time   "/>
    <s v="1.2"/>
    <s v="Maintaining the instructional nursing program skill lab equipment"/>
    <m/>
    <m/>
    <m/>
    <m/>
    <m/>
    <m/>
    <x v="65"/>
    <x v="2"/>
  </r>
  <r>
    <x v="25"/>
    <s v="Instr Supplies"/>
    <m/>
    <n v="1"/>
    <m/>
    <s v="Nursing supplies"/>
    <n v="3591"/>
    <n v="2522"/>
    <m/>
    <n v="4000"/>
    <n v="5000"/>
    <n v="1000"/>
    <n v="0.25"/>
    <n v="4000"/>
    <n v="4000"/>
    <m/>
    <m/>
    <m/>
    <m/>
    <s v="This request needs a better justification for the expense.  Please include a better more complete justification for future requests.  Need Program Review goals in order to fund."/>
    <s v="No P.R  goals at this time   "/>
    <s v="1.2"/>
    <s v="Maintaining the instruction of the nuring program"/>
    <m/>
    <m/>
    <n v="-1000"/>
    <s v="Reduce to  $4,000"/>
    <m/>
    <m/>
    <x v="65"/>
    <x v="2"/>
  </r>
  <r>
    <x v="1"/>
    <s v="Office Supplies"/>
    <m/>
    <n v="1"/>
    <m/>
    <s v="office supplies for chair including binders, copies, folders, printer ink, and meeting materials. "/>
    <n v="264"/>
    <m/>
    <n v="160"/>
    <n v="300"/>
    <n v="300"/>
    <n v="0"/>
    <n v="0"/>
    <n v="300"/>
    <n v="300"/>
    <m/>
    <m/>
    <m/>
    <m/>
    <s v="Need Program Review goals in order to fund."/>
    <s v="N/A "/>
    <m/>
    <s v="To enable the department chair to maintain files, support programs, organize systems for CHDEV, PE, HLTH, DAT, FN, NAT, HCI departments. "/>
    <m/>
    <s v="MD"/>
    <m/>
    <s v="Agree MD"/>
    <m/>
    <s v="Essential. Support.JD"/>
    <x v="66"/>
    <x v="0"/>
  </r>
  <r>
    <x v="15"/>
    <s v="Computer SW Maint &amp; Lic "/>
    <m/>
    <n v="1"/>
    <m/>
    <s v="Instructional Video"/>
    <m/>
    <m/>
    <m/>
    <n v="150"/>
    <n v="150"/>
    <n v="0"/>
    <n v="0"/>
    <n v="150"/>
    <n v="150"/>
    <m/>
    <m/>
    <m/>
    <m/>
    <s v="ok"/>
    <s v="#1"/>
    <n v="5.2"/>
    <s v="Updated DVDs "/>
    <m/>
    <m/>
    <m/>
    <m/>
    <m/>
    <s v="Support.JD"/>
    <x v="67"/>
    <x v="0"/>
  </r>
  <r>
    <x v="1"/>
    <s v="Office Supplies"/>
    <m/>
    <n v="1"/>
    <m/>
    <s v="For 8 FT faculty and 3 PT faculty "/>
    <n v="648"/>
    <m/>
    <m/>
    <n v="500"/>
    <n v="500"/>
    <n v="0"/>
    <n v="0"/>
    <n v="500"/>
    <n v="500"/>
    <m/>
    <m/>
    <m/>
    <m/>
    <s v="ok"/>
    <m/>
    <m/>
    <s v="Paper, pens, office supplies for faculty offices"/>
    <m/>
    <s v="MD"/>
    <m/>
    <s v="MD "/>
    <m/>
    <s v="Support.JD"/>
    <x v="67"/>
    <x v="0"/>
  </r>
  <r>
    <x v="21"/>
    <s v="Equipment Repair &amp; Maint"/>
    <m/>
    <n v="1"/>
    <m/>
    <s v="Exercise equipment repair and parts replacements"/>
    <m/>
    <m/>
    <m/>
    <n v="1000"/>
    <n v="1250"/>
    <n v="250"/>
    <n v="0.25"/>
    <n v="1250"/>
    <n v="1250"/>
    <m/>
    <m/>
    <m/>
    <m/>
    <s v="Need Program Review goals in order to fund."/>
    <m/>
    <m/>
    <s v="Equipment is aging and parts will need to be replaced"/>
    <m/>
    <m/>
    <m/>
    <m/>
    <m/>
    <m/>
    <x v="67"/>
    <x v="2"/>
  </r>
  <r>
    <x v="21"/>
    <s v="Equipment Repair &amp; Maint"/>
    <m/>
    <n v="1"/>
    <m/>
    <m/>
    <n v="682"/>
    <n v="246"/>
    <n v="900"/>
    <n v="1370"/>
    <n v="2000"/>
    <n v="630"/>
    <n v="0.45985401459854014"/>
    <n v="1370"/>
    <n v="1370"/>
    <m/>
    <m/>
    <m/>
    <m/>
    <s v="Need Program Review and Strategic Plan Goals.  The actual history does not justify the increase."/>
    <s v="#2"/>
    <m/>
    <s v="Maintanance on all equipment in weight room and field. "/>
    <m/>
    <s v="MD"/>
    <m/>
    <s v="REQUIRED to maintain weight room on-going repairs. "/>
    <m/>
    <s v="Essential. Full Support.JD"/>
    <x v="67"/>
    <x v="0"/>
  </r>
  <r>
    <x v="25"/>
    <s v="Instr Supplies PE 14 "/>
    <m/>
    <n v="1"/>
    <m/>
    <s v="Antennas, ball carts, flipper scoreboard"/>
    <n v="1852"/>
    <n v="2502"/>
    <n v="559"/>
    <n v="2000"/>
    <n v="925"/>
    <n v="-1075"/>
    <n v="-0.53749999999999998"/>
    <n v="2000"/>
    <n v="1000"/>
    <m/>
    <n v="1000"/>
    <m/>
    <m/>
    <s v="There is no justification for the increase.  Please include justification for any increases in future requests."/>
    <s v="# 1"/>
    <s v="5.2"/>
    <s v="Replecment of  worn out equipments"/>
    <m/>
    <s v="MD"/>
    <m/>
    <s v="MD"/>
    <m/>
    <s v="Support $925"/>
    <x v="67"/>
    <x v="0"/>
  </r>
  <r>
    <x v="25"/>
    <s v="Instr Supplies PE 13 "/>
    <m/>
    <n v="1"/>
    <m/>
    <s v="Badminton racquets and shuttlecocks"/>
    <m/>
    <m/>
    <m/>
    <m/>
    <n v="600"/>
    <n v="600"/>
    <e v="#DIV/0!"/>
    <m/>
    <m/>
    <m/>
    <m/>
    <m/>
    <m/>
    <s v="included in the 2K"/>
    <s v="# 1"/>
    <s v="5.2"/>
    <s v="Equipment for badminton classes include racquets and shuttlecocks. Equipment requirements need to keep an ongoing supply as equipment needs to replace with continuous classroom use. "/>
    <m/>
    <s v="MD"/>
    <m/>
    <s v="MD"/>
    <m/>
    <s v="Support.JD"/>
    <x v="67"/>
    <x v="0"/>
  </r>
  <r>
    <x v="25"/>
    <s v="Instr Supplies"/>
    <m/>
    <n v="1"/>
    <m/>
    <s v="Weight room Floor exercise mats(class set 50)"/>
    <m/>
    <m/>
    <m/>
    <m/>
    <n v="1000"/>
    <n v="1000"/>
    <e v="#DIV/0!"/>
    <m/>
    <m/>
    <m/>
    <m/>
    <m/>
    <m/>
    <s v="included in the 2K"/>
    <s v="# 1"/>
    <s v="5.2"/>
    <s v="Protective floor padding is needed for floor based activity and instruction. This is also necessary for sanitation purposes"/>
    <m/>
    <s v="MD"/>
    <m/>
    <s v="MD"/>
    <m/>
    <s v="Full Support.JD"/>
    <x v="67"/>
    <x v="0"/>
  </r>
  <r>
    <x v="17"/>
    <s v="Equip LT 5K"/>
    <s v="X"/>
    <n v="2"/>
    <m/>
    <s v="New equip. purchase for PE class"/>
    <m/>
    <m/>
    <m/>
    <m/>
    <n v="500"/>
    <n v="500"/>
    <e v="#DIV/0!"/>
    <n v="0"/>
    <m/>
    <m/>
    <m/>
    <m/>
    <m/>
    <m/>
    <m/>
    <m/>
    <s v="Purchase equip. to offer new PE class. Oakhurst currently offers only two(2) PE classes which may not be repeated. Potential equip. may support yoga, softball, badmiton, or other identified class."/>
    <m/>
    <m/>
    <m/>
    <m/>
    <n v="500"/>
    <s v="addl activity classes need to be offered"/>
    <x v="67"/>
    <x v="1"/>
  </r>
  <r>
    <x v="1"/>
    <s v="Office Supplies"/>
    <m/>
    <n v="1"/>
    <m/>
    <s v="classroom/office supplies"/>
    <m/>
    <n v="475"/>
    <m/>
    <n v="100"/>
    <n v="100"/>
    <n v="0"/>
    <n v="0"/>
    <n v="100"/>
    <n v="100"/>
    <m/>
    <m/>
    <m/>
    <m/>
    <s v="Need Program Review goals in order to fund."/>
    <m/>
    <n v="5.2"/>
    <s v="general supplies for classroom  and office use. Dry erase pens , paperclips etc"/>
    <m/>
    <m/>
    <m/>
    <m/>
    <m/>
    <s v="Lump in with PE/Health instructors supply biudget.JD"/>
    <x v="68"/>
    <x v="0"/>
  </r>
  <r>
    <x v="25"/>
    <s v="Instr Supplies"/>
    <m/>
    <n v="1"/>
    <m/>
    <s v="Health Related Resource"/>
    <n v="105"/>
    <n v="202"/>
    <n v="374"/>
    <n v="200"/>
    <n v="800"/>
    <n v="600"/>
    <n v="3"/>
    <n v="200"/>
    <m/>
    <m/>
    <n v="200"/>
    <m/>
    <m/>
    <s v="need to break up the cost of speaker and the cost of supplies.  This is not where the cost of speaker.  Speaker is 95530"/>
    <s v="Goal #3, Pg. 20_x000a_of HE Program_x000a_Review Doc_x000a_"/>
    <s v="5.2 , 5.6"/>
    <s v="We always have a need for updated technology items such as Dvd's and resource items to supplement instruction in the ever changing health field. We would also like to supplement instruction with guest speakers ( fees). Will also include HE 2 mannequin replacement  costs."/>
    <m/>
    <m/>
    <m/>
    <s v="MD agree"/>
    <m/>
    <s v="Support. Use the speakers budget in DIV A for guest speakers.JD"/>
    <x v="68"/>
    <x v="0"/>
  </r>
  <r>
    <x v="25"/>
    <s v="Instr Supplies"/>
    <m/>
    <n v="1"/>
    <m/>
    <s v="DVD's  and software - Medical Terminology Dictionaries "/>
    <m/>
    <m/>
    <n v="50"/>
    <m/>
    <n v="100"/>
    <n v="100"/>
    <e v="#DIV/0!"/>
    <n v="100"/>
    <m/>
    <m/>
    <n v="100"/>
    <m/>
    <m/>
    <s v="ok"/>
    <s v="Goal # 1"/>
    <s v="1.2,1.3,2.4,3.1,4.1,4.2,4.3"/>
    <s v="Materials and books needed for instructors to use in class to demonstrate techniques, terminology and skills in the field. "/>
    <m/>
    <s v="Agree - MD"/>
    <m/>
    <s v="Agree - MD"/>
    <m/>
    <s v="Support.JD"/>
    <x v="69"/>
    <x v="0"/>
  </r>
  <r>
    <x v="1"/>
    <s v="Office Supplies"/>
    <m/>
    <n v="1"/>
    <m/>
    <s v="Supplies for two instructors "/>
    <m/>
    <m/>
    <m/>
    <n v="100"/>
    <n v="100"/>
    <n v="0"/>
    <n v="0"/>
    <n v="100"/>
    <n v="100"/>
    <m/>
    <m/>
    <m/>
    <m/>
    <s v="ok"/>
    <s v="Goal # 1"/>
    <s v="1.2,1.3,2.4,3.1,4.1,4.2,4.3"/>
    <s v="The HCI coordinator must have needed office supplies to maintain program, write letters and certificates, and use during classroom instruction. "/>
    <m/>
    <s v="Agree - MD"/>
    <m/>
    <s v="Agree - MD "/>
    <m/>
    <s v="Support.JD"/>
    <x v="69"/>
    <x v="0"/>
  </r>
  <r>
    <x v="8"/>
    <s v="Conference"/>
    <m/>
    <n v="1"/>
    <m/>
    <s v="Two instructors to attend annual Health Care Interepeter Conference "/>
    <m/>
    <m/>
    <m/>
    <m/>
    <n v="1800"/>
    <n v="1800"/>
    <e v="#DIV/0!"/>
    <n v="900"/>
    <n v="900"/>
    <m/>
    <m/>
    <m/>
    <m/>
    <s v="ask for staff development or send one"/>
    <s v="Goal # 5"/>
    <s v="1.2,1.3,2.4,3.1,4.1,4.2,4.3"/>
    <s v="This program has not received funding for the past five years and instructors have not been able to attend the annual HCI conference. This conference helps them keep abreast of trends and changes in the field to help better prepare students for employment. "/>
    <m/>
    <s v="Agree - MD"/>
    <m/>
    <s v="Agree - MD"/>
    <m/>
    <s v="Conference funding for adjunct instructors needs to be supported, because they run an entire program.JD"/>
    <x v="69"/>
    <x v="0"/>
  </r>
  <r>
    <x v="42"/>
    <s v="DVD"/>
    <m/>
    <n v="1"/>
    <m/>
    <m/>
    <m/>
    <n v="177"/>
    <n v="130"/>
    <n v="170"/>
    <n v="400"/>
    <n v="230"/>
    <n v="1.3529411764705883"/>
    <n v="400"/>
    <m/>
    <m/>
    <n v="400"/>
    <m/>
    <m/>
    <s v="LT5"/>
    <s v="1, 3"/>
    <s v="#1.4 #3.3"/>
    <s v="Clovis CC has been offering Film 2A and 2B for years…we have been working to pilot those courses at RC for the last year and hope to offer 2A in Fall 2016 and 2B in Spring 2017. This will require many additions to our current film library in order to offer these new classes which survey the history of film from its beginnings to 1960 then from 1960 to present."/>
    <m/>
    <m/>
    <m/>
    <s v="Yes. GTD"/>
    <m/>
    <s v="Full Support.JD"/>
    <x v="70"/>
    <x v="0"/>
  </r>
  <r>
    <x v="1"/>
    <s v="Office Supplies"/>
    <m/>
    <n v="1"/>
    <m/>
    <s v="Printer cartridges for office and Communication Lab"/>
    <m/>
    <n v="162"/>
    <n v="202"/>
    <n v="659"/>
    <n v="659"/>
    <n v="0"/>
    <n v="0"/>
    <n v="659"/>
    <n v="659"/>
    <m/>
    <m/>
    <m/>
    <m/>
    <m/>
    <n v="17"/>
    <s v="3.2, 2.3, and 1.4"/>
    <s v="A significant amount of printing is done on the office and Communication lab printers for SLO assessment, program review, and curriculum.  In addition, many instructors use these printers to prepare and focus on their courses."/>
    <m/>
    <m/>
    <n v="300"/>
    <s v="Based on actuals, this should be reduced. GTD"/>
    <m/>
    <m/>
    <x v="71"/>
    <x v="0"/>
  </r>
  <r>
    <x v="1"/>
    <s v="Office Supplies"/>
    <s v="X"/>
    <n v="1"/>
    <m/>
    <s v="Heavy duty cases for Samsung tablets- to ensure protection"/>
    <m/>
    <m/>
    <m/>
    <m/>
    <n v="130"/>
    <n v="130"/>
    <e v="#DIV/0!"/>
    <m/>
    <m/>
    <m/>
    <m/>
    <m/>
    <m/>
    <s v="is purchased"/>
    <n v="9"/>
    <s v="5.6, 1.4"/>
    <s v="Samsung tablets were purchased last year, but protective cases for the tablets were not.  This was approved on last years budget.  Unfortunately, with the transfer of one full-time instructor, a new instructor being hired, and an instructor out on sabbatical the covers were never purchased.  The tablets are used by students for projects and taping of speeches.  Protective cases are necessary to protect the investment in this technology.  We researched cases and this was our estimate with shipping and taxes."/>
    <m/>
    <m/>
    <n v="0"/>
    <s v="Gary S. purchased these out of his budget. GTD"/>
    <m/>
    <m/>
    <x v="71"/>
    <x v="0"/>
  </r>
  <r>
    <x v="2"/>
    <s v="Contract Labor/Service"/>
    <m/>
    <n v="2"/>
    <m/>
    <s v="Guest speakers for Conversations on campus"/>
    <m/>
    <m/>
    <m/>
    <m/>
    <n v="2000"/>
    <n v="2000"/>
    <e v="#DIV/0!"/>
    <m/>
    <m/>
    <m/>
    <m/>
    <m/>
    <m/>
    <m/>
    <n v="16"/>
    <s v="1.3, 1.4, 6.4"/>
    <s v="The Communication Program hosts two Conversations on campus a semester.  These events are a great opportunity for students to speak with a professional who uses communication and/or public speaking in their career. While their profession may not be in communication it shows students how necessary these skills are in all careers.  We rely mostly on local celebrities who will only cost a small stipend, but we are also hoping to attract some bigger names.  It want to continue to offer this event to our students.  Conversations enhances our teaching in the classroom, and also compliments other courses on campus."/>
    <m/>
    <m/>
    <n v="1000"/>
    <s v="Seems high. Reduce by half. GTD"/>
    <m/>
    <s v="Should be rolled into our Guest Speaker budget. JD"/>
    <x v="71"/>
    <x v="0"/>
  </r>
  <r>
    <x v="2"/>
    <m/>
    <m/>
    <n v="2"/>
    <m/>
    <s v="Payment for Fresno State debate presentation"/>
    <m/>
    <m/>
    <m/>
    <m/>
    <n v="200"/>
    <n v="200"/>
    <e v="#DIV/0!"/>
    <m/>
    <m/>
    <m/>
    <m/>
    <m/>
    <m/>
    <m/>
    <n v="16"/>
    <s v="1.3, 1.4"/>
    <s v="Stipend for Fresno State Debate Team the Barking Bulldogs who put on a mock debate for our students in the fall.  In the past this has been funded through the Speakers Series."/>
    <m/>
    <m/>
    <m/>
    <s v="Yes. GTD"/>
    <m/>
    <s v="Fund again through Speakers Series. Support!"/>
    <x v="71"/>
    <x v="0"/>
  </r>
  <r>
    <x v="0"/>
    <s v="Printing &amp; Binding"/>
    <m/>
    <n v="1"/>
    <m/>
    <s v="Brochures, flyers, and pamphlets advertising the Communication Program"/>
    <m/>
    <m/>
    <m/>
    <m/>
    <m/>
    <n v="0"/>
    <e v="#DIV/0!"/>
    <m/>
    <m/>
    <m/>
    <m/>
    <m/>
    <m/>
    <s v="done in our print shop"/>
    <n v="14"/>
    <n v="6.2"/>
    <s v="  Brochures and flyers that will layout our certificate and transfer degree for students.  This will not only help with the advertisement of the program certificate and AA-T degree, but it will also clearly give students an idea of the necessary courses.  "/>
    <m/>
    <m/>
    <n v="0"/>
    <s v="We should have a general budget line for printing and brochures. GTD"/>
    <m/>
    <s v="Agree with TD"/>
    <x v="71"/>
    <x v="0"/>
  </r>
  <r>
    <x v="0"/>
    <m/>
    <s v="X"/>
    <n v="3"/>
    <m/>
    <s v="Posters advertising Communication courses in classrooms"/>
    <m/>
    <m/>
    <m/>
    <m/>
    <n v="180"/>
    <n v="180"/>
    <e v="#DIV/0!"/>
    <m/>
    <m/>
    <m/>
    <m/>
    <m/>
    <m/>
    <m/>
    <n v="14"/>
    <n v="6.2"/>
    <s v="Posters for the classrooms (Soc. 36 and 39) that will advertise the Communication courses available to students."/>
    <m/>
    <m/>
    <n v="0"/>
    <s v="We should have a general budget line for printing and brochures. GTD"/>
    <m/>
    <s v="Agree with TD"/>
    <x v="71"/>
    <x v="0"/>
  </r>
  <r>
    <x v="17"/>
    <s v="Equip LT 5K"/>
    <s v="X"/>
    <n v="2"/>
    <m/>
    <s v="Signage for the Communication Lab"/>
    <m/>
    <m/>
    <m/>
    <m/>
    <n v="87.05"/>
    <n v="87.05"/>
    <e v="#DIV/0!"/>
    <n v="0"/>
    <m/>
    <m/>
    <m/>
    <m/>
    <m/>
    <m/>
    <n v="15"/>
    <n v="6.2"/>
    <s v="Many students do not know where the Comm Lab is located.  Proper signage outside the door would help students to better locate the lab.  It will also add some congruency with other places on campus like the Writing Center and Tutorial Center."/>
    <m/>
    <m/>
    <m/>
    <s v="We should have students in David Clark's area create these signs. GTD"/>
    <m/>
    <s v="Signs have been ordered and will be paid for with Basic Skills money. JD"/>
    <x v="71"/>
    <x v="0"/>
  </r>
  <r>
    <x v="17"/>
    <m/>
    <s v="X"/>
    <n v="2"/>
    <m/>
    <s v="Table cloth for Communication Program"/>
    <m/>
    <m/>
    <m/>
    <m/>
    <n v="229"/>
    <n v="229"/>
    <e v="#DIV/0!"/>
    <n v="0"/>
    <m/>
    <m/>
    <m/>
    <m/>
    <m/>
    <m/>
    <n v="15"/>
    <n v="6"/>
    <s v="A table cloth with the Reedley College Communication Program logo on it would be useful.  It would be used at special program events like Conversations, Oral Interpretation Showcase, Speech Night, and Negotiations tournament.  It would also be utilized at all campus and community events such as new student orientation.  In realizing that this goal is not fully substantiated by the program review, the program did apply for a mini grant for this purchase.  The program does believe this purchase does fit in with the goal of signage for the program because it would provide marketing and proper recognition of the Communication Program at events. "/>
    <m/>
    <m/>
    <m/>
    <s v="Yes. GTD"/>
    <m/>
    <s v="Support.JD"/>
    <x v="71"/>
    <x v="0"/>
  </r>
  <r>
    <x v="17"/>
    <m/>
    <s v="X"/>
    <n v="3"/>
    <m/>
    <s v="Bulletin Board for Communication Program"/>
    <m/>
    <m/>
    <m/>
    <m/>
    <n v="253.95"/>
    <n v="253.95"/>
    <e v="#DIV/0!"/>
    <n v="0"/>
    <m/>
    <m/>
    <m/>
    <m/>
    <m/>
    <m/>
    <n v="14"/>
    <n v="6.2"/>
    <s v="A bulletin board specifically for the Communication Program located on the outside of the Social Science building near the Comm. Lab would help to advertise communication courses, events, and our certificate and AA-T degree."/>
    <m/>
    <m/>
    <n v="0"/>
    <s v="I don't find this justification very compelling. GTD"/>
    <m/>
    <s v="I support this, as long as it is kept up nicely.. Low cost with a potentially high positive effect.JD"/>
    <x v="71"/>
    <x v="0"/>
  </r>
  <r>
    <x v="7"/>
    <s v="Student Employees"/>
    <m/>
    <n v="1"/>
    <m/>
    <s v="student employee for ceramics"/>
    <n v="639"/>
    <m/>
    <m/>
    <m/>
    <n v="1000"/>
    <n v="1000"/>
    <e v="#DIV/0!"/>
    <n v="0"/>
    <m/>
    <m/>
    <m/>
    <m/>
    <m/>
    <m/>
    <m/>
    <s v="1.3, 1.4, 2.3, 2.4, 4.1, 4.3, "/>
    <s v="The ceramics lab and general operations generates a minimum of 20 hours a week of skilled labor (loading/unloading kilns, mixing glazes, recycling clay, other misc.) beyond normal prep and teaching time. Having a student worker assigned benefits the demands of the ceramics program and provides a work-learning opportunity for students."/>
    <s v="None"/>
    <s v="None"/>
    <n v="0"/>
    <s v="This job should be done by the Instruction Technician. GTD"/>
    <m/>
    <s v="Agree with the Dean. JD"/>
    <x v="72"/>
    <x v="0"/>
  </r>
  <r>
    <x v="17"/>
    <s v="Equip LT 5K"/>
    <n v="0"/>
    <n v="0"/>
    <m/>
    <s v="Roof Covering over the kiln area outside the ceramics classroom to protect the kilns and other ceramics equipment "/>
    <m/>
    <m/>
    <m/>
    <m/>
    <n v="25000"/>
    <n v="25000"/>
    <e v="#DIV/0!"/>
    <n v="0"/>
    <m/>
    <m/>
    <m/>
    <m/>
    <m/>
    <s v="This is already funeded through fund 41.  not a zero"/>
    <s v="RC/NC 6"/>
    <s v="1.2, 1.4, 2.3, 2.4, 3.2, 4.2, 5.6"/>
    <s v="Over $100,000 in essential equipment are exposed to rain, dust and summer heat, resulting in the premature deterioration of this equipment which includes 9 kilns, air compressor, electric grinder, and spray booth with an exposed electric fan. This presents an electrical and a slip hazard for students utilizing this area of the classroom and a waste of valuable equipment for the college."/>
    <s v="None"/>
    <s v="I was under the impression that the Office of Instruction had agreed to cover this cost.  However, since it is my understanding that no actual progress has been made on this project, I encouraged the instructors in the Art program to resubmit this request."/>
    <n v="0"/>
    <s v="A new kiln is being purchased. GTD"/>
    <m/>
    <s v="This was approved by PC.  Money was allocated to get this done. The Maintenance Dept. needs to follow through. If more money is needed then the extra $25,000 requested here is justified.JD"/>
    <x v="72"/>
    <x v="0"/>
  </r>
  <r>
    <x v="8"/>
    <s v="Conference"/>
    <m/>
    <n v="3"/>
    <m/>
    <m/>
    <m/>
    <m/>
    <m/>
    <m/>
    <n v="1000"/>
    <n v="1000"/>
    <e v="#DIV/0!"/>
    <n v="0"/>
    <m/>
    <m/>
    <m/>
    <m/>
    <m/>
    <s v="Need Program Review goals in order to fund. This has been a club funded event 3"/>
    <s v="As this experience may contribute to increased student interest and increased success--both in terms of individual SLOs and course level success--this request is inherent in the very purpose of the Program Review process and the mission of Reedley College."/>
    <s v="1.3, 1.4, 2.2, 3.3, 6.2, 6.4, "/>
    <s v="Funding for the annual Art student field trip"/>
    <s v="None"/>
    <s v="None"/>
    <m/>
    <s v="Yes. GTD"/>
    <m/>
    <s v="Full Support. JD"/>
    <x v="72"/>
    <x v="0"/>
  </r>
  <r>
    <x v="8"/>
    <s v="Conference"/>
    <m/>
    <n v="1"/>
    <m/>
    <m/>
    <m/>
    <m/>
    <m/>
    <n v="1100"/>
    <n v="1100"/>
    <n v="0"/>
    <n v="0"/>
    <n v="0"/>
    <m/>
    <m/>
    <m/>
    <m/>
    <m/>
    <s v="Budget Committees requesting you supply a justification for your request.  Without a valid justification the budget committee will not be able to fund your request.  Please also include program review and strategic plan goals."/>
    <s v="As this experience may contribute to increased student interest and increased success--both in terms of individual SLOs and course level success--this request is inherent in the very purpose of the Program Review process and the mission of Reedley College."/>
    <s v="1.3, 1.4, 2.2, 3.3, 6.2, 6.4, "/>
    <s v="Ceramics instructor and Reedley students attend the annual conferrence in Davis, CA where students exhibit works completed in their ceramics studies at Reedley College"/>
    <s v="None"/>
    <s v="None"/>
    <m/>
    <s v="Yes. GTD"/>
    <m/>
    <s v="Support.JD"/>
    <x v="72"/>
    <x v="0"/>
  </r>
  <r>
    <x v="17"/>
    <s v="Equip LT 5K"/>
    <n v="0"/>
    <n v="1"/>
    <m/>
    <s v="electric kiln"/>
    <m/>
    <m/>
    <m/>
    <m/>
    <n v="5500"/>
    <n v="5500"/>
    <e v="#DIV/0!"/>
    <n v="0"/>
    <m/>
    <m/>
    <m/>
    <m/>
    <m/>
    <s v="This is not a zero priority.  This is really a 1.  Based Dean and VP comments"/>
    <s v="RC/NC 6"/>
    <s v="1.2, 1.4, 2.3, 2.4, 3.2, 4.2, 5.6"/>
    <s v="The electric kilns are essential to instruction and have a limited life-span, shortened significantly by the lack of adequate protection (covering over the kiln area) and therefore need a replacement cycle schedule."/>
    <s v="None"/>
    <s v="None"/>
    <n v="0"/>
    <s v="A new kiln is being purchased. GTD"/>
    <m/>
    <s v="A new kiln is on its way.JD"/>
    <x v="72"/>
    <x v="0"/>
  </r>
  <r>
    <x v="17"/>
    <s v="Equip LT 5K"/>
    <m/>
    <n v="1"/>
    <m/>
    <m/>
    <m/>
    <m/>
    <n v="4573"/>
    <n v="2250"/>
    <n v="2250"/>
    <n v="0"/>
    <n v="0"/>
    <n v="0"/>
    <m/>
    <m/>
    <m/>
    <m/>
    <m/>
    <s v="Budget Committees requesting you supply a justification for your request.  Without a valid justification the budget committee will not be able to fund your request.  Please also include program review and strategic plan goals. This is not a zero priority.  This is really a 1."/>
    <m/>
    <s v="3.2,3.3,4.2"/>
    <m/>
    <m/>
    <m/>
    <m/>
    <s v="Needs a justification. GTD"/>
    <m/>
    <m/>
    <x v="72"/>
    <x v="0"/>
  </r>
  <r>
    <x v="1"/>
    <s v="Office Supplies"/>
    <m/>
    <n v="1"/>
    <m/>
    <m/>
    <n v="193"/>
    <m/>
    <m/>
    <n v="200"/>
    <n v="200"/>
    <n v="0"/>
    <n v="0"/>
    <n v="200"/>
    <n v="200"/>
    <m/>
    <m/>
    <m/>
    <m/>
    <s v="Budget Committees requesting you supply a justification for your request.  Without a valid justification the budget committee will not be able to fund your request.  Please also include program review and strategic plan goals."/>
    <m/>
    <s v="1.2,1.3,1.4,2.4,3.3"/>
    <s v="Additional contacts with industry and active affiliation in professional organizations. For the purpose of keeping current professional and industry contacts and supporting curriculum through attendance in activities related to the Agriculture Business and Leadership sector."/>
    <m/>
    <m/>
    <m/>
    <s v="Needs a justification. GTD"/>
    <m/>
    <m/>
    <x v="72"/>
    <x v="0"/>
  </r>
  <r>
    <x v="21"/>
    <s v="Equipment Repair &amp; Maint"/>
    <m/>
    <n v="0"/>
    <m/>
    <s v="kiln and wheels parts &amp; repair service"/>
    <m/>
    <n v="1522"/>
    <n v="365"/>
    <n v="700"/>
    <n v="2000"/>
    <n v="1300"/>
    <n v="1.8571428571428572"/>
    <n v="700"/>
    <n v="700"/>
    <m/>
    <m/>
    <m/>
    <m/>
    <s v="This is not a zero priority.  This is really a 1.  There is no justification for the increase.  Please include justification for any increases in future requests.  This request needs a better justification for the expense.  Please include a better more complete justification for future requests.  The actual history does not justify the increase."/>
    <s v="RC/NC 6"/>
    <s v="1.2, 1.4, 2.3, 2.4, 3.2, 4.2, 5.6"/>
    <s v="Due in large part to the lack of sufficient covering over the kiln area, parts, service and repairs are needed to maintain necessary equipment."/>
    <s v="None"/>
    <s v="None"/>
    <n v="0"/>
    <s v="A new kiln is being purchased. GTD"/>
    <m/>
    <s v="$2000 is needed if the approved cover over the kiln area is not finalized.JD"/>
    <x v="72"/>
    <x v="0"/>
  </r>
  <r>
    <x v="2"/>
    <s v="Consultant Services"/>
    <m/>
    <n v="1"/>
    <m/>
    <m/>
    <m/>
    <n v="750"/>
    <m/>
    <n v="1000"/>
    <n v="1000"/>
    <n v="0"/>
    <n v="0"/>
    <n v="1000"/>
    <n v="1000"/>
    <m/>
    <m/>
    <m/>
    <m/>
    <s v="Ask the new instructor if they are insterested in this"/>
    <m/>
    <s v="1.3, 1.4, 2.2, 3.3, 6.2, 6.4, "/>
    <s v="The ceramics program collaborates with FCC and FSU to bring nationally known ceramics artists to lecture and present workshops for students of the combined campuses. The cost is divided equally among the 3 schools. As this experience may contribute to increased student interest and increased success--both in terms of individual SLOs and course level success--this request is inherent in the very purpose of the Program Review process and the mission of Reedley College."/>
    <s v="None"/>
    <s v="None"/>
    <m/>
    <s v="Yes. GTD"/>
    <m/>
    <s v="Full Support. JD"/>
    <x v="72"/>
    <x v="0"/>
  </r>
  <r>
    <x v="15"/>
    <s v="Computer SW Maint &amp; Lic "/>
    <m/>
    <n v="1"/>
    <m/>
    <s v="Update Corel Painter Software Lic"/>
    <m/>
    <m/>
    <n v="3287"/>
    <n v="2500"/>
    <n v="2500"/>
    <n v="0"/>
    <n v="0"/>
    <n v="2500"/>
    <m/>
    <m/>
    <n v="2500"/>
    <m/>
    <m/>
    <s v="LT5"/>
    <s v="PR doc. 5f"/>
    <s v="3.1, 6.1"/>
    <s v="Update three year old software, Corel Painter, to new version. Taught in Art 38."/>
    <m/>
    <m/>
    <m/>
    <m/>
    <m/>
    <m/>
    <x v="72"/>
    <x v="2"/>
  </r>
  <r>
    <x v="44"/>
    <s v="Material Fees"/>
    <m/>
    <n v="1"/>
    <m/>
    <m/>
    <n v="1232"/>
    <n v="1481"/>
    <n v="1897"/>
    <n v="1900"/>
    <n v="1900"/>
    <n v="0"/>
    <n v="0"/>
    <n v="1900"/>
    <n v="1900"/>
    <m/>
    <m/>
    <m/>
    <m/>
    <s v="This is not a zero priority.  This is really a 1."/>
    <s v="Maintainence of the program (inherent in all substantiated Program Review substantiated goals)"/>
    <s v="1.2, 1.4, 2.3, 2.4, 4.2, 5.6"/>
    <s v="Materials consumed by students for the completion of their assigned projects."/>
    <s v="None"/>
    <s v="None"/>
    <m/>
    <s v="Yes. GTD"/>
    <m/>
    <m/>
    <x v="72"/>
    <x v="0"/>
  </r>
  <r>
    <x v="25"/>
    <s v="Instr Supplies"/>
    <m/>
    <n v="1"/>
    <m/>
    <m/>
    <n v="2110"/>
    <n v="2374"/>
    <n v="2191"/>
    <n v="2500"/>
    <n v="2500"/>
    <n v="0"/>
    <n v="0"/>
    <n v="2500"/>
    <n v="1500"/>
    <m/>
    <n v="1000"/>
    <m/>
    <m/>
    <s v="ok"/>
    <s v="PR doc. 5e"/>
    <s v="3.1"/>
    <s v="$500 for annual instructional supplies in studio art classes (drawing, painting, design). Demonstration supplies are used up each year and need replacement. Total dollars split between 3 instructors.$2000  per year is needed to buy paper and ink for computer art courses. Printing digital art works is part of the curriculum in courses: Art37A/B, Art 30A/B, Art 38."/>
    <m/>
    <m/>
    <m/>
    <m/>
    <m/>
    <m/>
    <x v="72"/>
    <x v="2"/>
  </r>
  <r>
    <x v="15"/>
    <s v="Computer SW Maint &amp; Lic "/>
    <m/>
    <n v="1"/>
    <m/>
    <s v="Miscellaneous software licenses"/>
    <m/>
    <m/>
    <m/>
    <n v="12000"/>
    <n v="12000"/>
    <n v="0"/>
    <n v="0"/>
    <n v="7500"/>
    <m/>
    <m/>
    <m/>
    <n v="7500"/>
    <m/>
    <s v="This is not a zero priority.  This is really a 1.  This request needs a better justification for the expense.  Please include a better more complete justification for future requests."/>
    <s v="RC 1"/>
    <s v="1.1, 1.2, 1.3, 1.4, 2.1, 3.1, 3.2, 3.4, 4.2"/>
    <s v="These software licenses are required to offer some of the courses that contribute to the AA-T degree in Studio Arts."/>
    <s v="None"/>
    <s v="None"/>
    <s v="?"/>
    <s v="We need further justification and evidence for this. GTD"/>
    <m/>
    <s v="Full support. The licenses are essential for the AA-T degree in Studio Arts.JD"/>
    <x v="72"/>
    <x v="0"/>
  </r>
  <r>
    <x v="25"/>
    <s v="Instr Supplies"/>
    <m/>
    <n v="1"/>
    <m/>
    <m/>
    <n v="68"/>
    <n v="685"/>
    <n v="2375"/>
    <n v="4700"/>
    <n v="4700"/>
    <n v="0"/>
    <n v="0"/>
    <n v="4000"/>
    <n v="2000"/>
    <m/>
    <n v="2000"/>
    <m/>
    <m/>
    <s v="This is not a zero priority.  This is really a 1.  This request needs a better justification for the expense.  Please include a better more complete justification for future requests.  Look at tracking this year "/>
    <s v="Maintainence of the program (inherent in all substantiated Program Review substantiated goals)"/>
    <s v="1.2, 1.4, 2.3, 2.4, 3.2, 4.2, 5.6"/>
    <s v="Maintain operation of a viable and transferable arts program."/>
    <s v="None"/>
    <s v="None"/>
    <n v="3000"/>
    <s v="Based on actuals, this should be reduced. GTD"/>
    <m/>
    <s v="3500 is reasonable. 14-15 academic year is not over yet.JD"/>
    <x v="72"/>
    <x v="0"/>
  </r>
  <r>
    <x v="21"/>
    <s v="Equipment Repair &amp; Maint"/>
    <m/>
    <n v="1"/>
    <m/>
    <s v="Tune piano"/>
    <m/>
    <m/>
    <m/>
    <m/>
    <n v="250"/>
    <n v="250"/>
    <e v="#DIV/0!"/>
    <n v="250"/>
    <n v="250"/>
    <m/>
    <m/>
    <m/>
    <m/>
    <s v="This request needs a better justification for the expense.  Please include a better more complete justification for future requests.  Need Program Review goals in order to fund. Where is the Piano"/>
    <m/>
    <m/>
    <s v="Piano needs to be tuned and adjustments to the closing for the keyboard.  Has not been tuned since it was purchased 4 years ago.  Piano is in AV146"/>
    <m/>
    <m/>
    <m/>
    <s v="Should be tuned once a year"/>
    <m/>
    <m/>
    <x v="73"/>
    <x v="2"/>
  </r>
  <r>
    <x v="25"/>
    <s v="Instr Supplies"/>
    <m/>
    <n v="1"/>
    <m/>
    <s v="New Choral Music"/>
    <m/>
    <m/>
    <n v="0"/>
    <n v="0"/>
    <n v="300"/>
    <n v="300"/>
    <e v="#DIV/0!"/>
    <n v="300"/>
    <m/>
    <m/>
    <n v="300"/>
    <m/>
    <m/>
    <s v="ok"/>
    <n v="7"/>
    <s v="1.2"/>
    <s v="There has been no new music added to the Choral music library in over ten years.  The choral library is very outdated and needs a large amount of upgrading."/>
    <s v="None"/>
    <s v="Support"/>
    <m/>
    <s v="Yes. GTD"/>
    <m/>
    <m/>
    <x v="73"/>
    <x v="0"/>
  </r>
  <r>
    <x v="8"/>
    <s v="Conference"/>
    <m/>
    <n v="1"/>
    <m/>
    <s v="ACDA conference"/>
    <m/>
    <m/>
    <m/>
    <n v="0"/>
    <n v="300"/>
    <n v="300"/>
    <e v="#DIV/0!"/>
    <n v="300"/>
    <n v="300"/>
    <m/>
    <m/>
    <m/>
    <m/>
    <s v="ok"/>
    <m/>
    <n v="3"/>
    <s v="Approximate conference fee for the Western Division of the American Choral Dircetors Assn. - an opportunity to learn new techniques and literature to enhance the choral experience for students."/>
    <s v="None"/>
    <s v="Support"/>
    <m/>
    <s v="Yes. GTD"/>
    <m/>
    <s v="Agree.JD"/>
    <x v="73"/>
    <x v="0"/>
  </r>
  <r>
    <x v="25"/>
    <s v="Instr Supplies"/>
    <m/>
    <n v="1"/>
    <m/>
    <s v="Music &amp; Supplies"/>
    <m/>
    <m/>
    <n v="200"/>
    <n v="300"/>
    <n v="2000"/>
    <n v="1700"/>
    <n v="5.666666666666667"/>
    <n v="500"/>
    <m/>
    <m/>
    <n v="500"/>
    <m/>
    <m/>
    <s v="based on dean and vp comments"/>
    <n v="7"/>
    <s v="1.2,1.3,1.4,3.2,5.2"/>
    <s v="New Music needs to be added to the Band, Orchestra, Choral, and Chamber Ensemble library each year to keep up with new trends and to develop student skills.  Other supplies such as strings, reeds, cork grease, slide oil, valve oil, swabs are needed to maintain current instruments inventory."/>
    <s v="None"/>
    <s v="Support"/>
    <n v="500"/>
    <s v="I would need further justification and evidence for this huge increase. GTD"/>
    <m/>
    <s v="500. Agree. JD"/>
    <x v="73"/>
    <x v="0"/>
  </r>
  <r>
    <x v="21"/>
    <s v="Equipment Repair &amp; Maint"/>
    <m/>
    <n v="1"/>
    <m/>
    <s v="equipment repair/piano tuning"/>
    <m/>
    <m/>
    <n v="500"/>
    <n v="500"/>
    <n v="1000"/>
    <n v="500"/>
    <n v="1"/>
    <n v="500"/>
    <n v="500"/>
    <m/>
    <m/>
    <m/>
    <m/>
    <m/>
    <n v="7"/>
    <s v="1.2,1.3,1.4,3.2,5.6"/>
    <s v="Several electronic Keyboards in piano lab and several instruments need repair.  The keyboards are used for several classes (Mus 3, 7a, 7b, 20, 21, 22, 24).  The acoustic pianos in Mus 170, and Forum 1 need to be tuned at keast twuce a year, and the ones in the music office and Forum 10 need to be tuned once per year.  Each piano tuning is $75-$100 - a total of $450-$600."/>
    <s v="None"/>
    <s v="Support"/>
    <m/>
    <s v="Yes. GTD"/>
    <m/>
    <s v="Agree.JD"/>
    <x v="73"/>
    <x v="0"/>
  </r>
  <r>
    <x v="7"/>
    <s v="Student Employees"/>
    <m/>
    <n v="2"/>
    <m/>
    <m/>
    <m/>
    <m/>
    <m/>
    <n v="0"/>
    <n v="2000"/>
    <n v="2000"/>
    <e v="#DIV/0!"/>
    <m/>
    <m/>
    <m/>
    <m/>
    <m/>
    <m/>
    <m/>
    <n v="6"/>
    <s v="1.2,1.3,1.4"/>
    <s v="student aide is needed to help sort and file music"/>
    <s v="None"/>
    <s v="Support"/>
    <n v="0"/>
    <s v="I don't find this justification compelling. GTD"/>
    <m/>
    <m/>
    <x v="73"/>
    <x v="0"/>
  </r>
  <r>
    <x v="17"/>
    <s v="Equip LT 5K"/>
    <m/>
    <n v="3"/>
    <m/>
    <s v="Recording Lab Equipment"/>
    <m/>
    <m/>
    <m/>
    <m/>
    <n v="15000"/>
    <n v="15000"/>
    <e v="#DIV/0!"/>
    <n v="0"/>
    <m/>
    <m/>
    <m/>
    <m/>
    <m/>
    <m/>
    <m/>
    <s v="1.2,1.3,1.4,3.1,3.2,5.2,5.6"/>
    <s v="Equipment needed to create a recording studio so that Music 8 - audio Engineering can be offered.  This course is necessary so that the Dept. can offer a 1-yr. and 2-yr. certificate and A.A. degre in Music business"/>
    <s v="The amount seems reasonable when considering the costs of recording equipment and the work that would need to be done to retrofit a room in the Music building."/>
    <s v="Thr Program Review committee found this goal to be &quot;unsubstantiated&quot; in the last Music program report."/>
    <n v="0"/>
    <s v="I don't find this justification compelling.  GTD"/>
    <m/>
    <s v="Lacks a substantiated goal in Program Review to justify this large expense. JD"/>
    <x v="73"/>
    <x v="0"/>
  </r>
  <r>
    <x v="25"/>
    <s v="Instr Supplies"/>
    <m/>
    <n v="1"/>
    <m/>
    <s v="Student Success Center supplies"/>
    <m/>
    <m/>
    <m/>
    <m/>
    <n v="250"/>
    <n v="250"/>
    <e v="#DIV/0!"/>
    <n v="0"/>
    <m/>
    <m/>
    <m/>
    <m/>
    <m/>
    <s v="This is not an instructional unit"/>
    <m/>
    <s v="1.1,1.3,1.4,5.2"/>
    <s v="Anticipated supplies for new Student Success Center in room OC-8 Fall 2016"/>
    <m/>
    <m/>
    <m/>
    <m/>
    <n v="250"/>
    <s v="Initial year of operation should be $500"/>
    <x v="74"/>
    <x v="1"/>
  </r>
  <r>
    <x v="14"/>
    <s v="Other Supplies"/>
    <m/>
    <n v="1"/>
    <m/>
    <m/>
    <n v="563"/>
    <n v="17"/>
    <n v="37"/>
    <n v="500"/>
    <n v="500"/>
    <n v="0"/>
    <n v="0"/>
    <n v="0"/>
    <m/>
    <m/>
    <m/>
    <m/>
    <m/>
    <s v="There is no justification for the increase.  Please include justification for any increases in future requests.  Need Program Review goals in order to fund."/>
    <m/>
    <s v="1.1, 1.4, 5.1, 5.2, 5.5, 6.2"/>
    <m/>
    <m/>
    <m/>
    <m/>
    <m/>
    <m/>
    <m/>
    <x v="74"/>
    <x v="0"/>
  </r>
  <r>
    <x v="1"/>
    <s v="Office Supplies"/>
    <m/>
    <n v="1"/>
    <m/>
    <m/>
    <m/>
    <n v="1069"/>
    <n v="501"/>
    <n v="750"/>
    <n v="750"/>
    <n v="0"/>
    <n v="0"/>
    <n v="0"/>
    <m/>
    <m/>
    <m/>
    <m/>
    <m/>
    <s v="There is no justification for the increase.  Please include justification for any increases in future requests.  Need Program Review goals in order to fund."/>
    <m/>
    <m/>
    <m/>
    <m/>
    <m/>
    <m/>
    <m/>
    <m/>
    <m/>
    <x v="74"/>
    <x v="2"/>
  </r>
  <r>
    <x v="27"/>
    <s v="Charter Service"/>
    <m/>
    <n v="1"/>
    <m/>
    <m/>
    <n v="4235"/>
    <n v="3911"/>
    <n v="1433"/>
    <n v="9000"/>
    <n v="2000"/>
    <n v="-7000"/>
    <n v="-0.77777777777777779"/>
    <n v="0"/>
    <m/>
    <m/>
    <m/>
    <m/>
    <m/>
    <s v="Budget Committees requesting you supply a justification for your request.  Without a valid justification the budget committee will not be able to fund your request.  Please also include program review and strategic plan goals."/>
    <m/>
    <m/>
    <s v="Student right to know subscription, this is our share of the districtwide costs, plus CCCCSSAA dues of $300.00"/>
    <m/>
    <m/>
    <m/>
    <m/>
    <m/>
    <m/>
    <x v="74"/>
    <x v="0"/>
  </r>
  <r>
    <x v="2"/>
    <s v="Consultant Services"/>
    <m/>
    <n v="1"/>
    <m/>
    <m/>
    <n v="1509"/>
    <n v="1509"/>
    <n v="1110"/>
    <m/>
    <n v="1500"/>
    <n v="1500"/>
    <e v="#DIV/0!"/>
    <n v="0"/>
    <m/>
    <m/>
    <m/>
    <m/>
    <m/>
    <s v="Budget Committees requesting you supply a justification for your request.  Without a valid justification the budget committee will not be able to fund your request.  Please also include program review and strategic plan goals."/>
    <m/>
    <s v="5.1, 6.1, 6.2, 6.3"/>
    <m/>
    <m/>
    <m/>
    <m/>
    <m/>
    <m/>
    <m/>
    <x v="74"/>
    <x v="0"/>
  </r>
  <r>
    <x v="18"/>
    <s v="Promotions"/>
    <m/>
    <n v="1"/>
    <m/>
    <m/>
    <m/>
    <m/>
    <n v="1652"/>
    <m/>
    <n v="2000"/>
    <n v="2000"/>
    <e v="#DIV/0!"/>
    <n v="0"/>
    <m/>
    <m/>
    <m/>
    <m/>
    <m/>
    <s v="There is no justification for the increase.  Please include justification for any increases in future requests.  Need Program Review goals in order to fund.  Can this be funded through HF0"/>
    <m/>
    <n v="2.4"/>
    <s v="Monies needed to purchase promotional items for Sexual Violence Awareness Campaign"/>
    <m/>
    <m/>
    <m/>
    <m/>
    <m/>
    <m/>
    <x v="74"/>
    <x v="0"/>
  </r>
  <r>
    <x v="0"/>
    <s v="Printing &amp; Binding"/>
    <m/>
    <n v="1"/>
    <m/>
    <m/>
    <n v="22"/>
    <n v="73"/>
    <m/>
    <m/>
    <n v="100"/>
    <n v="100"/>
    <e v="#DIV/0!"/>
    <n v="0"/>
    <m/>
    <m/>
    <m/>
    <m/>
    <m/>
    <s v="Budget Committees requesting you supply a justification for your request.  Without a valid justification the budget committee will not be able to fund your request.  Please also include program review and strategic plan goals."/>
    <m/>
    <s v="1.1, 1.3, 2.2, 2.4, 5.1, 5.2, 5.5"/>
    <m/>
    <m/>
    <m/>
    <m/>
    <m/>
    <m/>
    <m/>
    <x v="74"/>
    <x v="0"/>
  </r>
  <r>
    <x v="17"/>
    <s v="Equip LT 5K"/>
    <m/>
    <n v="1"/>
    <m/>
    <m/>
    <n v="49031"/>
    <n v="6063"/>
    <n v="1298"/>
    <m/>
    <n v="1500"/>
    <n v="1500"/>
    <e v="#DIV/0!"/>
    <n v="0"/>
    <m/>
    <m/>
    <m/>
    <m/>
    <m/>
    <s v="Budget Committees requesting you supply a justification for your request.  Without a valid justification the budget committee will not be able to fund your request.  Please also include program review and strategic plan goals."/>
    <m/>
    <m/>
    <m/>
    <m/>
    <m/>
    <m/>
    <m/>
    <m/>
    <m/>
    <x v="74"/>
    <x v="0"/>
  </r>
  <r>
    <x v="15"/>
    <s v="Computer SW Maint &amp; Lic "/>
    <m/>
    <n v="1"/>
    <m/>
    <m/>
    <n v="4219"/>
    <n v="691"/>
    <n v="448"/>
    <n v="450"/>
    <n v="450"/>
    <n v="0"/>
    <n v="0"/>
    <n v="450"/>
    <n v="450"/>
    <m/>
    <m/>
    <m/>
    <m/>
    <s v="This request needs a better justification for the expense.  Please include a better more complete justification for future requests.  Need Program Review goals in order to fund."/>
    <m/>
    <s v="1.1, 1.3, 1.4, 2.4, 3.3"/>
    <s v="Class Climate Scan Station"/>
    <m/>
    <m/>
    <m/>
    <m/>
    <m/>
    <m/>
    <x v="74"/>
    <x v="0"/>
  </r>
  <r>
    <x v="1"/>
    <s v="Office Supplies"/>
    <m/>
    <n v="1"/>
    <m/>
    <s v="Student Success Center supplies"/>
    <m/>
    <m/>
    <m/>
    <m/>
    <n v="250"/>
    <n v="250"/>
    <e v="#DIV/0!"/>
    <n v="500"/>
    <n v="500"/>
    <m/>
    <m/>
    <m/>
    <m/>
    <s v="Move the instr supply to this.  11"/>
    <m/>
    <s v="1.1,1.3,1.4,5.2"/>
    <s v="Anticipated supplies for new Student Success Center in room OC-8 Fall 2016"/>
    <m/>
    <m/>
    <m/>
    <m/>
    <n v="250"/>
    <s v="Initial year of operation should be $500"/>
    <x v="74"/>
    <x v="1"/>
  </r>
  <r>
    <x v="4"/>
    <s v="Publications and Catalogs"/>
    <m/>
    <n v="1"/>
    <m/>
    <m/>
    <n v="927"/>
    <n v="205"/>
    <m/>
    <m/>
    <n v="500"/>
    <n v="500"/>
    <e v="#DIV/0!"/>
    <n v="500"/>
    <n v="500"/>
    <m/>
    <m/>
    <m/>
    <m/>
    <s v="Need Program Review goals in order to fund."/>
    <m/>
    <s v="1.1, 1.4, 5.1, 5.2, 5.5, 6.2"/>
    <s v="Ed Code and Title IX publications"/>
    <m/>
    <m/>
    <m/>
    <m/>
    <m/>
    <m/>
    <x v="74"/>
    <x v="0"/>
  </r>
  <r>
    <x v="5"/>
    <s v="Mileage"/>
    <m/>
    <n v="1"/>
    <m/>
    <m/>
    <n v="468"/>
    <n v="2096"/>
    <n v="531"/>
    <n v="2000"/>
    <n v="2000"/>
    <n v="0"/>
    <n v="0"/>
    <n v="500"/>
    <n v="500"/>
    <m/>
    <m/>
    <m/>
    <m/>
    <s v="Budget Committees requesting you supply a justification for your request.  Without a valid justification the budget committee will not be able to fund your request.  Please also include program review and strategic plan goals."/>
    <m/>
    <s v="5.1, 6.1, 6.2, 6.3"/>
    <m/>
    <m/>
    <m/>
    <m/>
    <m/>
    <m/>
    <m/>
    <x v="74"/>
    <x v="0"/>
  </r>
  <r>
    <x v="21"/>
    <s v="Equipment Repair &amp; Maint"/>
    <m/>
    <n v="1"/>
    <m/>
    <m/>
    <n v="1229"/>
    <n v="1401"/>
    <n v="1483"/>
    <n v="1500"/>
    <n v="2000"/>
    <n v="500"/>
    <n v="0.33333333333333331"/>
    <n v="1650"/>
    <n v="1650"/>
    <m/>
    <m/>
    <m/>
    <m/>
    <s v="There is no justification for the increase, please include a justification for any increase in future requests.  Please include Program Review goals so item can be funded. This is for the copier and needs to have that in the justificaton"/>
    <m/>
    <s v="1.1, 1.4, 5.1, 5.2, 5.5, 6.2"/>
    <s v="Requesting increase because of the additional use by the Dean of Students' office"/>
    <m/>
    <m/>
    <m/>
    <m/>
    <m/>
    <m/>
    <x v="74"/>
    <x v="0"/>
  </r>
  <r>
    <x v="36"/>
    <s v="Building Room Rental"/>
    <m/>
    <n v="1"/>
    <m/>
    <m/>
    <m/>
    <m/>
    <n v="1945"/>
    <n v="2000"/>
    <n v="2000"/>
    <n v="0"/>
    <n v="0"/>
    <n v="2000"/>
    <n v="2000"/>
    <m/>
    <m/>
    <m/>
    <m/>
    <s v="There is no justification for the increase.  Please include justification for any increases in future requests.  Need Program Review goals in order to fund."/>
    <m/>
    <m/>
    <s v="Booth and table renta for College night.  Cannot be paid by SSSP funds"/>
    <m/>
    <m/>
    <m/>
    <m/>
    <m/>
    <m/>
    <x v="74"/>
    <x v="0"/>
  </r>
  <r>
    <x v="1"/>
    <s v="Office Supplies"/>
    <m/>
    <n v="1"/>
    <m/>
    <m/>
    <n v="315"/>
    <n v="1958"/>
    <n v="3436"/>
    <n v="2500"/>
    <n v="2500"/>
    <n v="0"/>
    <n v="0"/>
    <n v="2500"/>
    <n v="2500"/>
    <m/>
    <m/>
    <m/>
    <m/>
    <s v="Need Program Review goals in order to fund."/>
    <m/>
    <s v="1.1, 1.4, 5.1, 5.2, 5.5, 6.2"/>
    <s v="These supplies will support the general operations of the department.  $326 Current year to date; encumbrances $290."/>
    <m/>
    <m/>
    <m/>
    <m/>
    <m/>
    <m/>
    <x v="74"/>
    <x v="0"/>
  </r>
  <r>
    <x v="10"/>
    <s v="Dues and Memberships"/>
    <m/>
    <n v="1"/>
    <m/>
    <m/>
    <n v="300"/>
    <n v="300"/>
    <n v="4200"/>
    <n v="4200"/>
    <n v="4200"/>
    <n v="0"/>
    <n v="0"/>
    <n v="4200"/>
    <n v="4200"/>
    <m/>
    <m/>
    <m/>
    <m/>
    <s v="Budget Committees requesting you supply a justification for your request.  Without a valid justification the budget committee will not be able to fund your request.  Please also include program review and strategic plan goals."/>
    <m/>
    <s v="5.1, 6.1, 6.2, 6.3"/>
    <m/>
    <m/>
    <m/>
    <m/>
    <m/>
    <m/>
    <m/>
    <x v="74"/>
    <x v="0"/>
  </r>
  <r>
    <x v="8"/>
    <s v="Conference"/>
    <m/>
    <n v="1"/>
    <m/>
    <m/>
    <n v="2554"/>
    <n v="5213"/>
    <n v="2108"/>
    <n v="5000"/>
    <n v="5500"/>
    <n v="500"/>
    <n v="0.1"/>
    <n v="5000"/>
    <n v="5000"/>
    <m/>
    <m/>
    <m/>
    <m/>
    <s v="Need Program Review goals in order to fund."/>
    <m/>
    <s v="5.1, 6.1, 6.2, 6.3"/>
    <s v="Attendance at CSSO and HACU conferences; Title IX training "/>
    <m/>
    <m/>
    <m/>
    <m/>
    <m/>
    <m/>
    <x v="74"/>
    <x v="0"/>
  </r>
  <r>
    <x v="7"/>
    <s v="Student Employees"/>
    <m/>
    <n v="1"/>
    <m/>
    <m/>
    <n v="5891"/>
    <n v="9592"/>
    <n v="11204"/>
    <n v="7845"/>
    <n v="11000"/>
    <n v="3155"/>
    <n v="0.4021669853409815"/>
    <n v="11000"/>
    <n v="11000"/>
    <m/>
    <m/>
    <m/>
    <m/>
    <s v="Need Program Review goals in order to fund."/>
    <m/>
    <s v="2.3,3.2,3.3,5.6"/>
    <s v="Amount requested is based on a Student Aide II salary (36 weeks x 19 hours maximum per week = 684 hrs x $11 = $7,524.  In addition student will be utilized during the summer months as well (29 days x 8 hours per day = 232 hrs x $11 = $2,552).  Due to the absence of our Account Clerk, Admin Ass't duties have increased.  Student will provide lower level clerical support such as filing, photocopying, scanning of documents, answering phones, general clean up of offices, checking supply inventory, etc."/>
    <m/>
    <m/>
    <m/>
    <m/>
    <m/>
    <m/>
    <x v="74"/>
    <x v="0"/>
  </r>
  <r>
    <x v="6"/>
    <s v="Miscellaneous"/>
    <m/>
    <m/>
    <m/>
    <m/>
    <m/>
    <n v="424"/>
    <n v="117"/>
    <n v="10600"/>
    <n v="2000"/>
    <n v="-8600"/>
    <n v="-0.81132075471698117"/>
    <m/>
    <m/>
    <m/>
    <m/>
    <m/>
    <m/>
    <m/>
    <m/>
    <m/>
    <m/>
    <m/>
    <m/>
    <m/>
    <m/>
    <m/>
    <m/>
    <x v="74"/>
    <x v="0"/>
  </r>
  <r>
    <x v="14"/>
    <s v="Other Supplies"/>
    <m/>
    <m/>
    <m/>
    <s v="TB serum and other medical supplies"/>
    <m/>
    <m/>
    <m/>
    <m/>
    <n v="1000"/>
    <n v="1000"/>
    <e v="#DIV/0!"/>
    <m/>
    <m/>
    <m/>
    <m/>
    <m/>
    <m/>
    <m/>
    <n v="2.4"/>
    <n v="2.2999999999999998"/>
    <s v="Expenses accrue with non students. We need this amount to cover expenses for Staff TB tests, minor injury first aid, and other visits, etc. HF0 Funds can only be used for students who pay the student health fee. "/>
    <m/>
    <m/>
    <m/>
    <m/>
    <m/>
    <m/>
    <x v="75"/>
    <x v="0"/>
  </r>
  <r>
    <x v="17"/>
    <s v="Equip LT 5K"/>
    <s v="X"/>
    <m/>
    <m/>
    <s v="California Business Furniture, Highmark Insync body balance chair."/>
    <m/>
    <m/>
    <m/>
    <m/>
    <n v="3500"/>
    <n v="3500"/>
    <e v="#DIV/0!"/>
    <m/>
    <m/>
    <m/>
    <m/>
    <m/>
    <m/>
    <m/>
    <n v="1"/>
    <n v="2.2999999999999998"/>
    <s v="Need to replace old office chairs  with new Ergonomic office chairs with weight sensing technology, body balance control adjusts to the user's body weight and has a two positon tilt limiter ensuring proper back/lumbar support, automatic tension adjustment ensures optimum back support. "/>
    <m/>
    <m/>
    <m/>
    <m/>
    <m/>
    <m/>
    <x v="75"/>
    <x v="0"/>
  </r>
  <r>
    <x v="17"/>
    <s v="Equip LT 5K"/>
    <s v="X"/>
    <m/>
    <m/>
    <s v="Bulletin Board -Entry Hallway"/>
    <m/>
    <m/>
    <m/>
    <m/>
    <n v="1500"/>
    <n v="1500"/>
    <e v="#DIV/0!"/>
    <m/>
    <m/>
    <m/>
    <m/>
    <m/>
    <m/>
    <m/>
    <n v="2.4"/>
    <n v="2"/>
    <s v="We will replace our current elementary &quot;school looking&quot; bulletin board with a modern, professional enclosed bulletin board. This will allow us to display many health and mental health flyers, newsletters and community activates. "/>
    <m/>
    <m/>
    <m/>
    <m/>
    <m/>
    <m/>
    <x v="75"/>
    <x v="0"/>
  </r>
  <r>
    <x v="17"/>
    <s v="Equip LT 5K"/>
    <m/>
    <m/>
    <m/>
    <s v="Blood Pressure Monitors"/>
    <m/>
    <m/>
    <m/>
    <m/>
    <n v="1500"/>
    <n v="1500"/>
    <e v="#DIV/0!"/>
    <m/>
    <m/>
    <m/>
    <m/>
    <m/>
    <m/>
    <m/>
    <n v="2.4"/>
    <n v="2"/>
    <s v="HF0 budget does not allow us to purchase a replacement blood pressure monitors.  Old monitors lose charge quickly and are not mobile.  Mobility helps with Emergencies and out-of-the office activities."/>
    <m/>
    <m/>
    <m/>
    <m/>
    <m/>
    <m/>
    <x v="75"/>
    <x v="0"/>
  </r>
  <r>
    <x v="17"/>
    <s v="Equip LT 5K"/>
    <m/>
    <m/>
    <m/>
    <s v="Weight Scale"/>
    <m/>
    <m/>
    <m/>
    <m/>
    <n v="1500"/>
    <n v="1500"/>
    <e v="#DIV/0!"/>
    <m/>
    <m/>
    <m/>
    <m/>
    <m/>
    <m/>
    <m/>
    <n v="2.4"/>
    <n v="2"/>
    <s v="To replace scale outside of our office which needs to be replaced with new scale that is easier for students to operate."/>
    <m/>
    <m/>
    <m/>
    <m/>
    <m/>
    <m/>
    <x v="75"/>
    <x v="0"/>
  </r>
  <r>
    <x v="17"/>
    <s v="Equip LT 5K"/>
    <m/>
    <m/>
    <m/>
    <s v="Medicine Dispenser"/>
    <m/>
    <m/>
    <m/>
    <m/>
    <n v="1000"/>
    <n v="1000"/>
    <e v="#DIV/0!"/>
    <m/>
    <m/>
    <m/>
    <m/>
    <m/>
    <m/>
    <m/>
    <n v="2.2999999999999998"/>
    <n v="2"/>
    <s v="A new dispenser in our office will help students selected any pain reliever or obtain band aids, maxi pads, tampons, condoms in a confidential manner."/>
    <m/>
    <m/>
    <m/>
    <m/>
    <m/>
    <m/>
    <x v="75"/>
    <x v="0"/>
  </r>
  <r>
    <x v="17"/>
    <s v="Equip LT 5K"/>
    <m/>
    <m/>
    <m/>
    <s v="Scanner Fi-6130z or more current model"/>
    <m/>
    <m/>
    <m/>
    <m/>
    <n v="1800"/>
    <n v="1800"/>
    <e v="#DIV/0!"/>
    <m/>
    <m/>
    <m/>
    <m/>
    <m/>
    <m/>
    <m/>
    <n v="1"/>
    <n v="2"/>
    <s v="Currently Health Services has the only scanner compatible with Medicat system.  That scanner is used by the Health Services if Psychological Services needs to use it they need to switch computers. Which is time consuming and less confidential."/>
    <m/>
    <m/>
    <m/>
    <m/>
    <m/>
    <m/>
    <x v="76"/>
    <x v="0"/>
  </r>
  <r>
    <x v="45"/>
    <s v="Classified workers"/>
    <m/>
    <n v="1"/>
    <m/>
    <m/>
    <m/>
    <m/>
    <m/>
    <m/>
    <n v="1500"/>
    <n v="1500"/>
    <e v="#DIV/0!"/>
    <n v="0"/>
    <m/>
    <m/>
    <m/>
    <m/>
    <m/>
    <s v="not in the perview of the budget committee."/>
    <m/>
    <m/>
    <s v="Addnl classified staff to help with set up of grounds and female custodian to staff restrooms (amount does not include benefits that totaled apprx $117.86) note, staff is brought from Clovis CCC and FCC, staff at MC is not paid for working commencement.  Previously charged somewhee else."/>
    <m/>
    <m/>
    <m/>
    <m/>
    <m/>
    <m/>
    <x v="77"/>
    <x v="2"/>
  </r>
  <r>
    <x v="46"/>
    <s v="ASL Sign Interpreters"/>
    <m/>
    <n v="1"/>
    <m/>
    <m/>
    <m/>
    <m/>
    <m/>
    <m/>
    <n v="100"/>
    <n v="100"/>
    <e v="#DIV/0!"/>
    <m/>
    <m/>
    <m/>
    <m/>
    <m/>
    <m/>
    <s v="Provided by DSPS for Students"/>
    <m/>
    <m/>
    <s v="Sign language interpreter provided by District DSPS and charged to campus.  Previously charged somewhere else."/>
    <m/>
    <m/>
    <m/>
    <m/>
    <m/>
    <m/>
    <x v="77"/>
    <x v="2"/>
  </r>
  <r>
    <x v="1"/>
    <s v="Office Supplies"/>
    <m/>
    <n v="1"/>
    <m/>
    <m/>
    <n v="27"/>
    <n v="13"/>
    <m/>
    <n v="100"/>
    <n v="100"/>
    <n v="0"/>
    <n v="0"/>
    <n v="100"/>
    <n v="100"/>
    <m/>
    <m/>
    <m/>
    <m/>
    <s v="ok but need to review how much they actually spend"/>
    <m/>
    <m/>
    <s v="Cards for rehearsal, paper for flyers to advertise event"/>
    <m/>
    <m/>
    <m/>
    <m/>
    <m/>
    <m/>
    <x v="77"/>
    <x v="2"/>
  </r>
  <r>
    <x v="5"/>
    <s v="Mileage"/>
    <m/>
    <n v="1"/>
    <m/>
    <m/>
    <m/>
    <m/>
    <m/>
    <m/>
    <n v="200"/>
    <n v="200"/>
    <e v="#DIV/0!"/>
    <n v="200"/>
    <n v="200"/>
    <m/>
    <m/>
    <m/>
    <m/>
    <s v="Need program reivew goal to fund request"/>
    <m/>
    <m/>
    <s v="Proposed costs for having high school choral group perform, covers _x000a_mileage costs for their bus rental, approx 150-200 for buss"/>
    <m/>
    <m/>
    <m/>
    <m/>
    <m/>
    <m/>
    <x v="77"/>
    <x v="2"/>
  </r>
  <r>
    <x v="19"/>
    <s v="Advertising"/>
    <m/>
    <n v="1"/>
    <m/>
    <m/>
    <m/>
    <n v="520"/>
    <n v="387"/>
    <n v="700"/>
    <n v="700"/>
    <n v="0"/>
    <n v="0"/>
    <n v="550"/>
    <n v="550"/>
    <m/>
    <m/>
    <m/>
    <m/>
    <s v="Budget Committees requesting you supply a justification for your request.  Without a valid justification the budget committee will not be able to fund your request.  Please also include program review and strategic plan goals."/>
    <m/>
    <m/>
    <s v="Vendor to take pictures for RN pinning ceremony, LVN pinning ceremony, and commencement.  Vendor will post to his facebook and give us a cd. "/>
    <m/>
    <m/>
    <m/>
    <m/>
    <m/>
    <m/>
    <x v="77"/>
    <x v="2"/>
  </r>
  <r>
    <x v="6"/>
    <s v="Miscellaneous"/>
    <m/>
    <n v="1"/>
    <m/>
    <m/>
    <n v="865"/>
    <n v="540"/>
    <n v="2819"/>
    <n v="850"/>
    <n v="3000"/>
    <n v="2150"/>
    <n v="2.5294117647058822"/>
    <n v="850"/>
    <n v="850"/>
    <m/>
    <m/>
    <m/>
    <m/>
    <s v="There is no justification for the increase.  Please include justification for any increases in future requests.  Need Program Review goals in order to fund."/>
    <m/>
    <s v="1.1, 1.3"/>
    <s v="Plaques for Student of Note, Distinguished Alum, and Student Speaker, dry cleaning of Platform Party gowns, Paper for Programs, Plant rental, gossamer for decorating plants and the boxes that hold diploma tubes during the ceremony, and honorarium to Reedley High School Choir for singing the National Anthem."/>
    <m/>
    <m/>
    <m/>
    <m/>
    <m/>
    <m/>
    <x v="77"/>
    <x v="0"/>
  </r>
  <r>
    <x v="1"/>
    <s v="Office Supplies"/>
    <m/>
    <n v="1"/>
    <m/>
    <m/>
    <m/>
    <n v="746"/>
    <m/>
    <n v="1100"/>
    <n v="1000"/>
    <n v="-100"/>
    <n v="-9.0909090909090912E-2"/>
    <n v="1000"/>
    <n v="1000"/>
    <m/>
    <m/>
    <m/>
    <m/>
    <s v="Need Program Review goals in order to fund."/>
    <m/>
    <s v="1.1, 1.3"/>
    <s v="Diploma and certificate envelope mailers to send documents to completers"/>
    <m/>
    <m/>
    <m/>
    <m/>
    <m/>
    <m/>
    <x v="77"/>
    <x v="0"/>
  </r>
  <r>
    <x v="3"/>
    <s v="Hosting Events"/>
    <m/>
    <n v="1"/>
    <m/>
    <m/>
    <n v="743"/>
    <n v="989"/>
    <n v="761"/>
    <n v="1000"/>
    <n v="1000"/>
    <n v="0"/>
    <n v="0"/>
    <n v="1000"/>
    <n v="1000"/>
    <m/>
    <m/>
    <m/>
    <m/>
    <s v="Need program reivew goal to fund request"/>
    <m/>
    <m/>
    <s v="Refreshments for reception, dinner for platform party, increase amount to accommodate increase in students"/>
    <m/>
    <m/>
    <m/>
    <m/>
    <m/>
    <m/>
    <x v="77"/>
    <x v="2"/>
  </r>
  <r>
    <x v="0"/>
    <s v="Printing &amp; Binding"/>
    <m/>
    <n v="1"/>
    <m/>
    <m/>
    <n v="1141"/>
    <n v="1041"/>
    <n v="1260"/>
    <n v="1200"/>
    <n v="1500"/>
    <n v="300"/>
    <n v="0.25"/>
    <n v="1200"/>
    <n v="1200"/>
    <m/>
    <m/>
    <m/>
    <m/>
    <s v="Have Madera use RC print services to print programs to help reduce costs., 11"/>
    <m/>
    <m/>
    <s v="Cost to have programs printed, last year paid $1,259.83.  Number of programs printed increase each year as student graduates increase."/>
    <m/>
    <m/>
    <m/>
    <m/>
    <m/>
    <m/>
    <x v="77"/>
    <x v="2"/>
  </r>
  <r>
    <x v="2"/>
    <s v="Consultant Services"/>
    <m/>
    <n v="1"/>
    <m/>
    <m/>
    <n v="250"/>
    <n v="1000"/>
    <n v="973"/>
    <n v="1350"/>
    <n v="1350"/>
    <n v="0"/>
    <n v="0"/>
    <n v="800"/>
    <n v="800"/>
    <m/>
    <m/>
    <m/>
    <m/>
    <s v="Need program reivew goal to fund request.  Sepearate request for LVN photographer"/>
    <m/>
    <m/>
    <s v="honorariums for Choral group, invocation, speaker. Payment for photographer for LVN to RN, RN and General Commencement programs (last year speaker was not elibigle to accept payment, so less money was spent.  We still need to budget $300 for speaker honorarium)"/>
    <m/>
    <m/>
    <m/>
    <m/>
    <m/>
    <m/>
    <x v="77"/>
    <x v="2"/>
  </r>
  <r>
    <x v="2"/>
    <s v="Consultant Services"/>
    <m/>
    <n v="1"/>
    <m/>
    <m/>
    <n v="1750"/>
    <n v="1500"/>
    <n v="1500"/>
    <n v="2000"/>
    <n v="1750"/>
    <n v="-250"/>
    <n v="-0.125"/>
    <n v="1750"/>
    <n v="1750"/>
    <m/>
    <m/>
    <m/>
    <m/>
    <s v="Need Program Review goals in order to fund."/>
    <m/>
    <s v="1.1, 1.3"/>
    <s v="Sound system rental"/>
    <m/>
    <m/>
    <m/>
    <m/>
    <m/>
    <m/>
    <x v="77"/>
    <x v="0"/>
  </r>
  <r>
    <x v="3"/>
    <s v="Hosting Events"/>
    <m/>
    <n v="1"/>
    <m/>
    <m/>
    <n v="1438"/>
    <n v="1885"/>
    <n v="2123"/>
    <n v="1800"/>
    <n v="2500"/>
    <n v="700"/>
    <n v="0.3888888888888889"/>
    <n v="2500"/>
    <n v="2500"/>
    <m/>
    <m/>
    <m/>
    <m/>
    <s v="Need Program Review goals in order to fund."/>
    <m/>
    <s v="1.1, 1.3"/>
    <s v="Refreshments for Certificate Ceremony break out sessions; does not include tablecloth rental or flowers for breaksout sessons."/>
    <m/>
    <m/>
    <m/>
    <m/>
    <m/>
    <m/>
    <x v="77"/>
    <x v="0"/>
  </r>
  <r>
    <x v="14"/>
    <s v="Other Supplies"/>
    <m/>
    <n v="1"/>
    <m/>
    <m/>
    <n v="301"/>
    <n v="447"/>
    <n v="2459"/>
    <n v="600"/>
    <n v="2559"/>
    <n v="1959"/>
    <n v="3.2650000000000001"/>
    <n v="2000"/>
    <n v="2000"/>
    <m/>
    <m/>
    <m/>
    <m/>
    <s v="Need program reivew goal to fund request"/>
    <m/>
    <m/>
    <s v="Payment to RC bookstore for gowns for faculty/platform party, fflowers for president's dinner, Madera Trophy for student plaques, Madera Cleaners to press gowns for platform party, KSB Company for platform party stage decorations and additional $100 to upgrade decorations for reception and platform party stage -"/>
    <m/>
    <m/>
    <m/>
    <m/>
    <m/>
    <m/>
    <x v="77"/>
    <x v="2"/>
  </r>
  <r>
    <x v="47"/>
    <s v="Equipment Rental"/>
    <m/>
    <n v="1"/>
    <m/>
    <m/>
    <n v="2920"/>
    <n v="2410"/>
    <n v="2860"/>
    <n v="3000"/>
    <n v="3000"/>
    <n v="0"/>
    <n v="0"/>
    <n v="3000"/>
    <n v="3000"/>
    <m/>
    <m/>
    <m/>
    <m/>
    <s v="Need Program Review goals in order to fund."/>
    <m/>
    <s v="1.1, 1.3"/>
    <s v="Chair rental to accommodate crowd attendance"/>
    <m/>
    <m/>
    <m/>
    <m/>
    <m/>
    <m/>
    <x v="77"/>
    <x v="0"/>
  </r>
  <r>
    <x v="14"/>
    <s v="Other Supplies"/>
    <m/>
    <n v="1"/>
    <m/>
    <m/>
    <n v="5289"/>
    <n v="5123"/>
    <n v="5932"/>
    <n v="5500"/>
    <n v="6000"/>
    <n v="500"/>
    <n v="9.0909090909090912E-2"/>
    <n v="6000"/>
    <n v="6000"/>
    <m/>
    <m/>
    <m/>
    <m/>
    <s v="Need Program Review goals in order to fund."/>
    <m/>
    <s v="1.1, 1.3"/>
    <s v="Diploma tubes, Flowers, Gown rentals for Faculty per Faculty Contract, Honor medals &amp;  inscriptions "/>
    <m/>
    <m/>
    <m/>
    <m/>
    <m/>
    <m/>
    <x v="77"/>
    <x v="0"/>
  </r>
  <r>
    <x v="47"/>
    <s v="Equipment Rental"/>
    <m/>
    <n v="1"/>
    <m/>
    <m/>
    <n v="3779"/>
    <n v="3380"/>
    <n v="2958"/>
    <n v="4500"/>
    <n v="6300"/>
    <n v="1800"/>
    <n v="0.4"/>
    <n v="6300"/>
    <n v="3400"/>
    <m/>
    <m/>
    <m/>
    <m/>
    <s v="Need program reivew goal to fund request.  Funded based on histrorical costs"/>
    <m/>
    <m/>
    <s v="Includes Walker Lewis chair rental apprx $1,800 for additional chairs this year per Dr. Caldwell for graduates, (she does not want us to use the blue chairs we have) and expo sound $1,128"/>
    <m/>
    <m/>
    <m/>
    <m/>
    <m/>
    <m/>
    <x v="77"/>
    <x v="2"/>
  </r>
  <r>
    <x v="48"/>
    <s v="Hourly Non-Student Employees"/>
    <m/>
    <n v="0"/>
    <m/>
    <m/>
    <m/>
    <m/>
    <m/>
    <m/>
    <n v="175"/>
    <n v="175"/>
    <e v="#DIV/0!"/>
    <m/>
    <m/>
    <m/>
    <m/>
    <m/>
    <m/>
    <s v="This is being funded elsewhere"/>
    <m/>
    <s v="1.1, 1.3"/>
    <s v="Sign Language Interpreters for non-hearing attendees, graduates, and certificate completers"/>
    <m/>
    <m/>
    <m/>
    <m/>
    <m/>
    <m/>
    <x v="77"/>
    <x v="0"/>
  </r>
  <r>
    <x v="0"/>
    <s v="Printing &amp; Binding"/>
    <m/>
    <n v="1"/>
    <m/>
    <m/>
    <m/>
    <m/>
    <n v="101"/>
    <n v="50"/>
    <n v="100"/>
    <n v="50"/>
    <n v="1"/>
    <n v="50"/>
    <n v="50"/>
    <m/>
    <m/>
    <m/>
    <m/>
    <s v="Budget Committees requesting you supply a justification for your request.  Without a valid justification the budget committee will not be able to fund your request.  Please also include program review and strategic plan goals."/>
    <m/>
    <m/>
    <s v="Dean of Student Services improve communication &amp; marketing "/>
    <m/>
    <m/>
    <m/>
    <m/>
    <m/>
    <m/>
    <x v="78"/>
    <x v="2"/>
  </r>
  <r>
    <x v="5"/>
    <s v="Mileage"/>
    <m/>
    <n v="1"/>
    <m/>
    <m/>
    <n v="1325"/>
    <n v="272"/>
    <n v="92"/>
    <n v="500"/>
    <n v="500"/>
    <n v="0"/>
    <n v="0"/>
    <n v="500"/>
    <n v="500"/>
    <m/>
    <m/>
    <m/>
    <m/>
    <s v="Budget Committees requesting you supply a justification for your request.  Without a valid justification the budget committee will not be able to fund your request.  Please also include program review and strategic plan goals."/>
    <m/>
    <m/>
    <s v="Staff needs to travel to different district locations for meetings"/>
    <m/>
    <m/>
    <m/>
    <m/>
    <m/>
    <m/>
    <x v="78"/>
    <x v="2"/>
  </r>
  <r>
    <x v="5"/>
    <s v="Mileage"/>
    <m/>
    <n v="1"/>
    <m/>
    <m/>
    <m/>
    <m/>
    <m/>
    <n v="1000"/>
    <n v="1500"/>
    <n v="500"/>
    <n v="0.5"/>
    <n v="500"/>
    <n v="500"/>
    <m/>
    <m/>
    <m/>
    <m/>
    <s v="Will not be traveling to Madera any more"/>
    <s v="Currently in development."/>
    <s v="6.1, 6.2, 6.3, 6.4, 5.1"/>
    <s v="The Dean is required to travel constantly to Reedley, Madera, and Oakhurst on a consistent basis in order to provide direct administrative oversight to student services at all three locations. In addition, there are other regional meetings and community events that occur on a regular basis that require the Dean to be an active particpant on behalf of the college and student services. The admin aid has to travel with the dean as well on ocassions.  "/>
    <m/>
    <m/>
    <m/>
    <m/>
    <m/>
    <m/>
    <x v="78"/>
    <x v="0"/>
  </r>
  <r>
    <x v="1"/>
    <s v="Office Supplies"/>
    <m/>
    <n v="1"/>
    <m/>
    <m/>
    <m/>
    <m/>
    <n v="68"/>
    <n v="200"/>
    <n v="250"/>
    <n v="50"/>
    <n v="0.25"/>
    <n v="1000"/>
    <n v="1000"/>
    <m/>
    <m/>
    <m/>
    <m/>
    <s v="Budget Committees requesting you supply a justification for your request.  Without a valid justification the budget committee will not be able to fund your request.  Please also include program review and strategic plan goals."/>
    <m/>
    <m/>
    <s v="General office supplies including,paper, pencils. Toner cartridges,etc"/>
    <m/>
    <m/>
    <m/>
    <m/>
    <m/>
    <m/>
    <x v="78"/>
    <x v="2"/>
  </r>
  <r>
    <x v="8"/>
    <s v="Conference"/>
    <m/>
    <n v="1"/>
    <m/>
    <m/>
    <n v="270"/>
    <n v="192"/>
    <n v="235"/>
    <n v="750"/>
    <n v="750"/>
    <n v="0"/>
    <n v="0"/>
    <n v="1250"/>
    <n v="1250"/>
    <m/>
    <m/>
    <m/>
    <m/>
    <s v="Budget Committees requesting you supply a justification for your request.  Without a valid justification the budget committee will not be able to fund your request.  Please also include program review and strategic plan goals."/>
    <m/>
    <m/>
    <s v="Attend one Student Success Conference per semester,  Counselors attending CSU &amp; UC Counselors Conferences (fall &amp; spring)"/>
    <m/>
    <m/>
    <m/>
    <n v="1250"/>
    <s v="New permament position.  Need to attend required conferences"/>
    <m/>
    <x v="78"/>
    <x v="2"/>
  </r>
  <r>
    <x v="1"/>
    <s v="Office Supplies"/>
    <m/>
    <n v="1"/>
    <m/>
    <m/>
    <m/>
    <m/>
    <m/>
    <n v="1500"/>
    <n v="1500"/>
    <n v="0"/>
    <n v="0"/>
    <n v="1500"/>
    <n v="1500"/>
    <m/>
    <m/>
    <m/>
    <m/>
    <s v="ok"/>
    <s v="Currently in development."/>
    <s v="5.1, 5.2, 5.5, 6.2, 1.1, 1.4 "/>
    <s v="There is now a full time permanent Dean and full time permanent Admin aid in the Dean's area. Given the huge amount of files, meetings, and ongoing projects/daily tasks, supplies are in great demand for this area. There is no way to maintain an effective deans office without an adequate supply budget."/>
    <m/>
    <m/>
    <m/>
    <m/>
    <m/>
    <m/>
    <x v="78"/>
    <x v="0"/>
  </r>
  <r>
    <x v="8"/>
    <s v="Conference"/>
    <m/>
    <n v="1"/>
    <m/>
    <m/>
    <m/>
    <n v="125"/>
    <m/>
    <m/>
    <n v="2000"/>
    <n v="2000"/>
    <e v="#DIV/0!"/>
    <n v="2000"/>
    <n v="2000"/>
    <m/>
    <m/>
    <m/>
    <m/>
    <s v="ok"/>
    <s v="Currently in development."/>
    <s v="1.1, 1.3, 1.4, 2.4  3.3"/>
    <s v="The Dean is responsible for overseeing 9 major student services departments in addition to being the student conduct officer. This requires ongoing professional development for the Dean and Admin aid. These funds will cover non sssp related expenses such as student conduct training, behaviroal intervention and safety efforts, strategic planning and leadership development on behalf of the college."/>
    <m/>
    <m/>
    <m/>
    <m/>
    <m/>
    <m/>
    <x v="78"/>
    <x v="0"/>
  </r>
  <r>
    <x v="6"/>
    <s v="Miscellaneous"/>
    <m/>
    <n v="1"/>
    <m/>
    <m/>
    <m/>
    <m/>
    <m/>
    <n v="3000"/>
    <n v="5000"/>
    <n v="2000"/>
    <n v="0.66666666666666663"/>
    <n v="3000"/>
    <n v="3000"/>
    <m/>
    <m/>
    <m/>
    <m/>
    <s v="come back if additional funds are needed. "/>
    <s v="Curently in development "/>
    <s v="5.1, 5.2, 5.5, 1.1, 1.3, 2.2, 2.4"/>
    <s v="Wih the responsibility of overseeing half of the student services areas, multiple immediate items must be addressed that require a need for immediate funding throughout the year. These funds will be used to address the Dean's needs as well as the needs of the multiple areas that the Dean is responsible for. Also, the has been a significant increase in the number of staff members and new programs added under the dean's purview. Since there is now consitent leadership, a huge emphasis will be placed on streamlining policies, procedures and processes. It will prove impossible to do this without having these funds. The funds for 15-16 will be completely exhausted over the next 3-4 months as the funds have already been allocted for, given the new direction student services is headed. "/>
    <m/>
    <m/>
    <m/>
    <m/>
    <m/>
    <m/>
    <x v="78"/>
    <x v="0"/>
  </r>
  <r>
    <x v="8"/>
    <s v="Conference"/>
    <m/>
    <n v="1"/>
    <m/>
    <s v="Leadership Development"/>
    <m/>
    <m/>
    <m/>
    <m/>
    <n v="300"/>
    <n v="300"/>
    <e v="#DIV/0!"/>
    <n v="0"/>
    <m/>
    <m/>
    <m/>
    <m/>
    <m/>
    <s v="Need Program Review goals in order to fund.  Submit request to staff development"/>
    <m/>
    <m/>
    <s v="Department Chair needs to participate in ongoing leadership development - especially due to the legislative changes and initiatives the college is participating in that affect counseling processes.  "/>
    <m/>
    <m/>
    <m/>
    <m/>
    <m/>
    <m/>
    <x v="79"/>
    <x v="0"/>
  </r>
  <r>
    <x v="1"/>
    <s v="Office Supplies"/>
    <m/>
    <n v="1"/>
    <m/>
    <s v="Copier Paper, notepads, post it notes, pens, pencils, highlighters,  toner/printer cartridges, storage binders, file supplies, labels, counselor training supplies."/>
    <n v="104"/>
    <n v="332"/>
    <n v="0"/>
    <n v="300"/>
    <n v="150"/>
    <n v="-150"/>
    <n v="-0.5"/>
    <n v="150"/>
    <n v="150"/>
    <m/>
    <m/>
    <m/>
    <m/>
    <s v="Need Program Review goals in order to fund."/>
    <m/>
    <m/>
    <s v="general supplies for organization/support for dept chair role and duties.  "/>
    <m/>
    <m/>
    <m/>
    <m/>
    <m/>
    <m/>
    <x v="79"/>
    <x v="0"/>
  </r>
  <r>
    <x v="5"/>
    <s v="Mileage"/>
    <m/>
    <n v="1"/>
    <m/>
    <s v="Mileage related expenses for Dept Chair to attend/participate in meetings."/>
    <m/>
    <m/>
    <m/>
    <m/>
    <n v="300"/>
    <n v="300"/>
    <e v="#DIV/0!"/>
    <n v="300"/>
    <n v="300"/>
    <m/>
    <m/>
    <m/>
    <m/>
    <s v="Need Program Review goals in order to fund. Not sure what travel between campuses "/>
    <m/>
    <m/>
    <s v="Dept Chair is based at RC and must travel to other district sites on occasion.  Counseling Department Chair represents the counseling department at both RC and MC."/>
    <m/>
    <m/>
    <m/>
    <m/>
    <m/>
    <m/>
    <x v="79"/>
    <x v="0"/>
  </r>
  <r>
    <x v="25"/>
    <s v="Instr Supplies"/>
    <m/>
    <n v="1"/>
    <m/>
    <s v="32G Flashdrives for each instructor for portable archival of instructional documents and resources."/>
    <m/>
    <m/>
    <m/>
    <m/>
    <n v="100"/>
    <n v="100"/>
    <e v="#DIV/0!"/>
    <n v="0"/>
    <m/>
    <m/>
    <m/>
    <m/>
    <m/>
    <s v="use the 500 to purchase"/>
    <m/>
    <s v="1.1; 1.3; 1.4; 2.2; 3.3"/>
    <s v="Counseling course instructors often do not have a designated working space for prep time.  Flash drives help them increase efficiency as they move from prep work space to classroom.    "/>
    <m/>
    <m/>
    <m/>
    <m/>
    <m/>
    <m/>
    <x v="80"/>
    <x v="2"/>
  </r>
  <r>
    <x v="25"/>
    <s v="Instr Supplies"/>
    <m/>
    <n v="1"/>
    <m/>
    <s v="Instructor supplies for Counseling Courses - White Board Markers/Erasers, pens/pencils/highlighters, labels,  binders for development of storage system for counseling courses curriculum example/reference, instructor training supplies, laser pointers/powerpoint remotes, "/>
    <m/>
    <m/>
    <m/>
    <n v="750"/>
    <n v="1000"/>
    <n v="250"/>
    <n v="0.33333333333333331"/>
    <n v="250"/>
    <n v="250"/>
    <m/>
    <m/>
    <m/>
    <m/>
    <s v="There is no justification for the increase.  Please include justification for any increases in future requests.  The actual history does not justify the increase."/>
    <s v="To Be Developed SP 16"/>
    <s v="1.1; 1.3; 1.4; 2.2; "/>
    <s v="General office supply expenses for Counseling course operations:  "/>
    <m/>
    <m/>
    <m/>
    <s v="Counseling course offerings have increased and the number of counselors teaching these courses as well. There is a need to now have funding for supplies."/>
    <m/>
    <m/>
    <x v="80"/>
    <x v="0"/>
  </r>
  <r>
    <x v="25"/>
    <s v="Instr Supplies"/>
    <m/>
    <n v="1"/>
    <m/>
    <s v="Instructor supplies for Counseling Courses - White Board Markers/Erasers, pens/pencils/highlighters, labels,  binders for development of storage system for counseling courses curriculum example/reference, instructor training supplies, laser pointers/powerpoint remotes, "/>
    <m/>
    <m/>
    <m/>
    <m/>
    <n v="500"/>
    <n v="500"/>
    <e v="#DIV/0!"/>
    <n v="500"/>
    <n v="500"/>
    <m/>
    <m/>
    <m/>
    <m/>
    <s v="but look at if they spend"/>
    <s v="To Be Developed SP 16"/>
    <s v="1.1; 1.3; 1.4; 2.2; "/>
    <s v="General office supply expenses for Counseling course  operations:  "/>
    <m/>
    <m/>
    <m/>
    <m/>
    <m/>
    <m/>
    <x v="80"/>
    <x v="2"/>
  </r>
  <r>
    <x v="25"/>
    <s v="Instr Supplies"/>
    <m/>
    <m/>
    <m/>
    <s v="32G Flashdrives for each instructor for portable archival of instructional documents and resources."/>
    <m/>
    <m/>
    <m/>
    <m/>
    <n v="100"/>
    <n v="100"/>
    <e v="#DIV/0!"/>
    <m/>
    <m/>
    <m/>
    <m/>
    <m/>
    <m/>
    <m/>
    <m/>
    <s v="1.1; 1.3; 1.4; 2.2; 3.3"/>
    <s v="Counseling course instructors often do not have a designated working space for prep time.  Flash drives help them increase efficiency as they move from prep work space to classroom.    "/>
    <m/>
    <m/>
    <m/>
    <m/>
    <m/>
    <m/>
    <x v="80"/>
    <x v="0"/>
  </r>
  <r>
    <x v="14"/>
    <s v="Other Supplies"/>
    <m/>
    <m/>
    <m/>
    <s v="2 textbooks for each counseling course to be on reserve in library, one instructor version of text to be on reserve for instructors reference.  "/>
    <m/>
    <m/>
    <m/>
    <m/>
    <n v="500"/>
    <n v="500"/>
    <e v="#DIV/0!"/>
    <m/>
    <m/>
    <m/>
    <m/>
    <m/>
    <m/>
    <m/>
    <m/>
    <m/>
    <s v="This will help address needs when st. is unable to purchase book right at start of the semester and will also help instructors adequately prepare while they wait for their instructor copy to be received.  "/>
    <m/>
    <m/>
    <m/>
    <m/>
    <m/>
    <m/>
    <x v="80"/>
    <x v="2"/>
  </r>
  <r>
    <x v="14"/>
    <s v="Other supplies"/>
    <m/>
    <m/>
    <m/>
    <s v="2 textbooks for each counseling course to be on reserve in library, one instructor version of text to be on reserve for instructors reference.  "/>
    <m/>
    <m/>
    <m/>
    <m/>
    <n v="500"/>
    <n v="500"/>
    <e v="#DIV/0!"/>
    <m/>
    <m/>
    <m/>
    <m/>
    <m/>
    <m/>
    <m/>
    <m/>
    <m/>
    <s v="This will help address needs when st. is unable to purchase book right at start of the semester and will also help instructors adequately prepare while they wait for their instructor copy to be received.  "/>
    <m/>
    <m/>
    <m/>
    <m/>
    <m/>
    <m/>
    <x v="80"/>
    <x v="0"/>
  </r>
  <r>
    <x v="21"/>
    <s v="Computer HW Main &amp; Lic"/>
    <m/>
    <n v="0"/>
    <m/>
    <s v="Accuplacer Tests/ Lic Fees "/>
    <m/>
    <m/>
    <n v="0"/>
    <n v="0"/>
    <n v="26000"/>
    <n v="26000"/>
    <e v="#DIV/0!"/>
    <n v="0"/>
    <m/>
    <m/>
    <m/>
    <m/>
    <m/>
    <s v="Fund through SSSP.  If feeder schools are requiring all seniors to take then can we ask them for a cost share?  Please do not change any of the history. The actual history does not support the justificaton"/>
    <s v="Goal 3"/>
    <n v="2.2000000000000002"/>
    <s v="The majority of placement testing license fees and services are taken from  Matric funds. However the Reedley budget covers tests for all three sites. To purchase enough tests to cover RC/MC/OC  we spend between $26,000 and $29,000 in any given year. Currently matriculation funds only allow for a budget of $20,000 for assessment. For the last three years monies have had to be transferred from other accounts to cover this discrepancy. Test unit purchases for 2014-15 totaled $28675.00 . We are asking for an additional monies to cover the cost differential. Since the advent of SB1456 assessment mandates we have experienced a 39% increase in assessments over the past year. In addition to SB1456, the implementation of Common Core standards at the k-12 level also mandates that all seniors are deemed &quot;college and career ready&quot; -  a preferred method to show this &quot;readiness&quot; is by showing how many students have taken college placement tests. We currently service 13 feeder schools who are now requiring all seniors to take the RC placement test since it is free to the student and we go on campus to offer it. This means we will see an increase in tests used for the RTG process."/>
    <m/>
    <m/>
    <m/>
    <s v="We are increasing the availability of testing hours and days to students, as a result more units may be necessary"/>
    <m/>
    <m/>
    <x v="81"/>
    <x v="0"/>
  </r>
  <r>
    <x v="15"/>
    <s v="Computer SW Main &amp; Lic "/>
    <m/>
    <n v="0"/>
    <m/>
    <s v="CELSA "/>
    <m/>
    <m/>
    <n v="2550"/>
    <n v="2550"/>
    <n v="3000"/>
    <n v="450"/>
    <n v="0.17647058823529413"/>
    <n v="2550"/>
    <n v="2550"/>
    <m/>
    <m/>
    <m/>
    <m/>
    <s v="There is no justification for the increase.  Please include justification for any increases in future requests.  The actual history does not justify the increase."/>
    <s v="Goal 3"/>
    <n v="2.2000000000000002"/>
    <s v="Per the Student Success Taskforce and AB 1456 the continued need for monies to be allocated into this area of assessment are mandatory."/>
    <m/>
    <m/>
    <m/>
    <s v="This is a mandatory expense"/>
    <m/>
    <m/>
    <x v="81"/>
    <x v="0"/>
  </r>
  <r>
    <x v="1"/>
    <s v="Office Supplies"/>
    <m/>
    <n v="2"/>
    <m/>
    <s v="Paper and Printer Cartridges "/>
    <m/>
    <n v="500"/>
    <m/>
    <m/>
    <n v="600"/>
    <n v="600"/>
    <e v="#DIV/0!"/>
    <m/>
    <m/>
    <m/>
    <m/>
    <m/>
    <m/>
    <m/>
    <s v="Goal 3"/>
    <s v="2.2"/>
    <s v="The increase in Paper and Printer Cartridges is to accommodate the increasing number of on-campus testing"/>
    <m/>
    <m/>
    <m/>
    <m/>
    <m/>
    <m/>
    <x v="81"/>
    <x v="0"/>
  </r>
  <r>
    <x v="33"/>
    <s v="Computer SW Main &amp; Lic "/>
    <s v="X"/>
    <n v="2"/>
    <m/>
    <m/>
    <m/>
    <m/>
    <m/>
    <m/>
    <n v="1500"/>
    <n v="1500"/>
    <e v="#DIV/0!"/>
    <m/>
    <m/>
    <m/>
    <m/>
    <m/>
    <m/>
    <m/>
    <s v="Goal 5"/>
    <n v="5.0999999999999996"/>
    <s v="It is critical that RC assessment staff regularly attend conferences to gain implementable, cutting-edge educational training from experienced industry practitioners. Attendance will further develop staff's technical skills, and build knowledge around improving RC’s assessment practices while increasing student success."/>
    <m/>
    <m/>
    <m/>
    <m/>
    <m/>
    <m/>
    <x v="81"/>
    <x v="0"/>
  </r>
  <r>
    <x v="8"/>
    <s v="Conference"/>
    <s v="X"/>
    <m/>
    <m/>
    <m/>
    <m/>
    <m/>
    <m/>
    <m/>
    <n v="400"/>
    <n v="400"/>
    <e v="#DIV/0!"/>
    <m/>
    <m/>
    <m/>
    <m/>
    <m/>
    <m/>
    <m/>
    <s v="Goal 5"/>
    <n v="5.6"/>
    <s v="The touch-screen interface will reduce training time for test center staff and empower students to look up information and/or input necessary information for documentation purposes. It will be critical in accommodating users with physical issues that might make a traditional mouse and keyboard setup difficult to use. Users with arthritis, for instance, may have difficulty manipulating a mouse or typing on a standard keyboard, making traditional computing tasks difficult. Directly accessing icons on a screen, however, may be much easier for a user with physical challenges to enhance the interface. This equipment will help the Testing Center exceed ADA requirements."/>
    <m/>
    <m/>
    <m/>
    <m/>
    <m/>
    <m/>
    <x v="81"/>
    <x v="0"/>
  </r>
  <r>
    <x v="17"/>
    <s v="Equipment"/>
    <s v="X"/>
    <m/>
    <m/>
    <s v="Sinage"/>
    <m/>
    <m/>
    <m/>
    <m/>
    <n v="1000"/>
    <n v="1000"/>
    <e v="#DIV/0!"/>
    <m/>
    <m/>
    <m/>
    <m/>
    <m/>
    <m/>
    <m/>
    <s v="Goal 1"/>
    <n v="1.3"/>
    <s v="The Testing Center has recently opened which changed the location of all Assessment testing. The signs would assist students in finding the Testing Center when they have to complete a Computer Placement Test or Computer Familiarity Test or when they have any questions regarding assessment etc. The sidewalk signs with changeable lettering will allow staff to change the message to regularly inform/update students on Test Center practices."/>
    <m/>
    <m/>
    <m/>
    <m/>
    <m/>
    <m/>
    <x v="81"/>
    <x v="0"/>
  </r>
  <r>
    <x v="6"/>
    <s v="Miscellaneous"/>
    <m/>
    <n v="1"/>
    <m/>
    <m/>
    <n v="237"/>
    <m/>
    <m/>
    <m/>
    <n v="200"/>
    <n v="200"/>
    <e v="#DIV/0!"/>
    <n v="0"/>
    <m/>
    <m/>
    <m/>
    <m/>
    <m/>
    <s v="There is no justification for the increase.  Please include justification for any increases in future requests.  Need Program Review goals in order to fund."/>
    <m/>
    <s v="2.2, 5.2"/>
    <s v="Expand outeach to increase number of students served."/>
    <m/>
    <m/>
    <m/>
    <m/>
    <m/>
    <m/>
    <x v="82"/>
    <x v="2"/>
  </r>
  <r>
    <x v="21"/>
    <s v="Equipment Repair &amp; Maint"/>
    <m/>
    <n v="1"/>
    <m/>
    <m/>
    <n v="170"/>
    <n v="293"/>
    <n v="180"/>
    <n v="240"/>
    <n v="240"/>
    <n v="0"/>
    <n v="0"/>
    <n v="240"/>
    <n v="240"/>
    <m/>
    <m/>
    <m/>
    <m/>
    <s v="Need program reivew goal to fund request"/>
    <m/>
    <s v="2.2, 5.2"/>
    <s v="Photocopier responibilites"/>
    <m/>
    <m/>
    <m/>
    <m/>
    <m/>
    <m/>
    <x v="82"/>
    <x v="2"/>
  </r>
  <r>
    <x v="0"/>
    <s v="Printing &amp; Binding"/>
    <m/>
    <n v="1"/>
    <m/>
    <m/>
    <n v="79"/>
    <m/>
    <m/>
    <n v="750"/>
    <n v="750"/>
    <n v="0"/>
    <n v="0"/>
    <n v="750"/>
    <n v="750"/>
    <m/>
    <m/>
    <m/>
    <m/>
    <s v="Need program reivew goal to fund request"/>
    <m/>
    <m/>
    <s v="Presentation folders for outreach events "/>
    <m/>
    <m/>
    <m/>
    <m/>
    <m/>
    <m/>
    <x v="82"/>
    <x v="2"/>
  </r>
  <r>
    <x v="1"/>
    <s v="Office Supplies"/>
    <m/>
    <n v="1"/>
    <m/>
    <m/>
    <n v="40"/>
    <n v="484"/>
    <n v="319"/>
    <n v="1000"/>
    <n v="1000"/>
    <n v="0"/>
    <n v="0"/>
    <n v="1000"/>
    <n v="1000"/>
    <m/>
    <m/>
    <m/>
    <m/>
    <s v="Need program reivew goal to fund request"/>
    <m/>
    <m/>
    <s v="Office supplies paper, pens, notepades, etc. for the Matriculaiton and Outreach program to provide needed materas for Outreach representitves "/>
    <m/>
    <m/>
    <m/>
    <m/>
    <m/>
    <m/>
    <x v="82"/>
    <x v="2"/>
  </r>
  <r>
    <x v="23"/>
    <s v="Telephone"/>
    <m/>
    <n v="1"/>
    <m/>
    <m/>
    <n v="418"/>
    <n v="456"/>
    <n v="456"/>
    <n v="500"/>
    <n v="1000"/>
    <n v="500"/>
    <n v="1"/>
    <n v="1000"/>
    <n v="1000"/>
    <m/>
    <m/>
    <m/>
    <m/>
    <s v="Need program reivew goal to fund request"/>
    <m/>
    <n v="2.2000000000000002"/>
    <s v="The Matriculaiton and Outreach program will need to incrase its wireless internet access WiFi's.  The program has added a new Educational Advisor Position to provided additional services to the  High School Educational partners. The Outreach team needs internet access while out in the field to respond to emails, and communication with multiple campuses. "/>
    <m/>
    <m/>
    <m/>
    <m/>
    <m/>
    <m/>
    <x v="82"/>
    <x v="2"/>
  </r>
  <r>
    <x v="8"/>
    <s v="Conference"/>
    <m/>
    <n v="1"/>
    <m/>
    <m/>
    <m/>
    <m/>
    <m/>
    <m/>
    <n v="3000"/>
    <n v="3000"/>
    <e v="#DIV/0!"/>
    <n v="1500"/>
    <n v="1500"/>
    <m/>
    <m/>
    <m/>
    <m/>
    <s v="Due to other funds available"/>
    <m/>
    <s v="2.2, 5.2"/>
    <s v="Fees for attending educational fairs and outreach events.  With the addition of the new Education Advisor these monies will be used for professioal development opportunites for outeach staff to increase knowledge and professional improvement. "/>
    <m/>
    <m/>
    <m/>
    <m/>
    <m/>
    <m/>
    <x v="82"/>
    <x v="2"/>
  </r>
  <r>
    <x v="5"/>
    <s v="Mileage"/>
    <m/>
    <n v="1"/>
    <m/>
    <m/>
    <n v="3991"/>
    <n v="2892"/>
    <n v="3496"/>
    <n v="5000"/>
    <n v="6500"/>
    <n v="1500"/>
    <n v="0.3"/>
    <n v="5000"/>
    <n v="5000"/>
    <m/>
    <m/>
    <m/>
    <m/>
    <s v="This request needs a better justification for the expense.  Please include a better more complete justification for future requests.  Need Program Review goals in order to fund."/>
    <m/>
    <s v="2.2 , "/>
    <s v="The Matriculaitonn and Outreach Program is expanding services and adding an additional Education Advisor to help assits with service to our community schools. We need to increase the budget slightly to account for the additional milege used for tavel of the new postion and services. "/>
    <m/>
    <m/>
    <m/>
    <m/>
    <m/>
    <m/>
    <x v="82"/>
    <x v="2"/>
  </r>
  <r>
    <x v="14"/>
    <s v="Other Supplies"/>
    <m/>
    <n v="1"/>
    <m/>
    <m/>
    <n v="15"/>
    <n v="2171"/>
    <n v="3411"/>
    <n v="8000"/>
    <n v="8500"/>
    <n v="500"/>
    <n v="6.25E-2"/>
    <n v="3000"/>
    <n v="3000"/>
    <m/>
    <m/>
    <m/>
    <m/>
    <s v="Need program reivew goal to fund request.  Needs justification for the increase.  Please include justifications for increases in future requests. Based on history funded at 3K"/>
    <m/>
    <s v="2.2, 5.2"/>
    <s v="The Matriculaion and Outreach Program needs to purchase promotional iteams for the Outreach and Registration to Go events throughout the year. The Promotional items are used in marketing to the community and prospective students. "/>
    <m/>
    <m/>
    <m/>
    <m/>
    <m/>
    <m/>
    <x v="82"/>
    <x v="2"/>
  </r>
  <r>
    <x v="7"/>
    <s v="Student Employees"/>
    <m/>
    <n v="1"/>
    <m/>
    <m/>
    <m/>
    <m/>
    <m/>
    <n v="0"/>
    <n v="17000"/>
    <n v="17000"/>
    <e v="#DIV/0!"/>
    <n v="0"/>
    <n v="0"/>
    <m/>
    <m/>
    <m/>
    <m/>
    <s v="as of april no funds for students were expened.  This was recommended to be funded by SSSP"/>
    <m/>
    <s v="2.2, 5.2"/>
    <s v="The Matriculation and Outreach Department main goal is to provide equitable services across all three college sites, Reedley College, Madera Center and Oakhurst Center.  Because of the program expansion there has been an increased amount of outreach/ in-reach requests.  Above the outreach/in-reach request the program continues to provide quality consistent Registration To Go services to our feeder partners, and campus tours.  The student Ambassador program plays a key role in providing Matriculation services and outreach events.  "/>
    <m/>
    <m/>
    <m/>
    <m/>
    <m/>
    <m/>
    <x v="82"/>
    <x v="2"/>
  </r>
  <r>
    <x v="18"/>
    <s v="Promotions"/>
    <m/>
    <n v="1"/>
    <m/>
    <m/>
    <n v="365"/>
    <n v="1662"/>
    <n v="365"/>
    <m/>
    <n v="2500"/>
    <n v="2500"/>
    <e v="#DIV/0!"/>
    <m/>
    <m/>
    <m/>
    <m/>
    <m/>
    <m/>
    <s v="These were funded in 15-16 and SSSP purchased some"/>
    <m/>
    <n v="6.2"/>
    <s v="Table skirts and zip screens for one time purchase for Madera and Oakhurst Centers "/>
    <m/>
    <m/>
    <m/>
    <m/>
    <m/>
    <m/>
    <x v="82"/>
    <x v="2"/>
  </r>
  <r>
    <x v="18"/>
    <s v="Promotions"/>
    <m/>
    <n v="2"/>
    <m/>
    <s v="Community engagement"/>
    <m/>
    <m/>
    <n v="129"/>
    <m/>
    <n v="175"/>
    <n v="175"/>
    <e v="#DIV/0!"/>
    <m/>
    <m/>
    <m/>
    <m/>
    <m/>
    <m/>
    <m/>
    <m/>
    <s v="1.3,6.4"/>
    <s v="Booth space at annual Oakhurst Fall Festival. Attendance 5000+.  Oakhurst Community College Center has particpated in 2014 and 2015."/>
    <m/>
    <m/>
    <m/>
    <m/>
    <m/>
    <m/>
    <x v="82"/>
    <x v="1"/>
  </r>
  <r>
    <x v="0"/>
    <s v="Printing &amp; Binding"/>
    <m/>
    <n v="2"/>
    <m/>
    <s v="Community engagement"/>
    <m/>
    <m/>
    <m/>
    <m/>
    <n v="300"/>
    <n v="300"/>
    <e v="#DIV/0!"/>
    <m/>
    <m/>
    <m/>
    <m/>
    <m/>
    <m/>
    <m/>
    <m/>
    <s v="1.36.4"/>
    <s v="Brochures, flyers and other collateral to promote and increase awareness at community events, local schools, and other local opportunities."/>
    <m/>
    <m/>
    <m/>
    <m/>
    <m/>
    <m/>
    <x v="82"/>
    <x v="1"/>
  </r>
  <r>
    <x v="17"/>
    <s v="Equip LT 5K"/>
    <m/>
    <n v="2"/>
    <m/>
    <m/>
    <m/>
    <m/>
    <n v="2901"/>
    <m/>
    <n v="3000"/>
    <n v="3000"/>
    <e v="#DIV/0!"/>
    <m/>
    <m/>
    <m/>
    <m/>
    <m/>
    <m/>
    <m/>
    <m/>
    <m/>
    <s v="The Matriculaton and Outreach Progam would like to purchase standing cabintes to secure their promotional and office items "/>
    <m/>
    <m/>
    <m/>
    <m/>
    <m/>
    <m/>
    <x v="82"/>
    <x v="2"/>
  </r>
  <r>
    <x v="5"/>
    <s v="Mileage"/>
    <m/>
    <n v="1"/>
    <m/>
    <s v="Travel to regional meetings"/>
    <m/>
    <m/>
    <m/>
    <m/>
    <n v="500"/>
    <n v="500"/>
    <e v="#DIV/0!"/>
    <n v="0"/>
    <m/>
    <m/>
    <m/>
    <m/>
    <m/>
    <s v="There is no justification for the increase.  Please include justification for any increases in future requests.  Need Program Review goals in order to fund."/>
    <m/>
    <s v="1.1; 1.3; 1.4; 2.1; 2.2; 3.3; 4.2; 5.1;  "/>
    <s v="Mileage related to travel for participation in regional meetings."/>
    <m/>
    <m/>
    <m/>
    <m/>
    <m/>
    <m/>
    <x v="83"/>
    <x v="0"/>
  </r>
  <r>
    <x v="0"/>
    <s v="Printing &amp; Binding"/>
    <m/>
    <n v="1"/>
    <m/>
    <m/>
    <m/>
    <m/>
    <m/>
    <n v="100"/>
    <n v="100"/>
    <n v="0"/>
    <n v="0"/>
    <n v="0"/>
    <m/>
    <m/>
    <m/>
    <m/>
    <m/>
    <s v="Budget Committees requesting you supply a justification for your request.  Without a valid justification the budget committee will not be able to fund your request.  Please also include program review and strategic plan goals."/>
    <m/>
    <m/>
    <s v="not necessary"/>
    <m/>
    <m/>
    <m/>
    <m/>
    <n v="-100"/>
    <s v="Not necessary"/>
    <x v="83"/>
    <x v="2"/>
  </r>
  <r>
    <x v="11"/>
    <s v="Postage/Shipping"/>
    <m/>
    <n v="1"/>
    <m/>
    <m/>
    <m/>
    <m/>
    <m/>
    <n v="100"/>
    <n v="100"/>
    <n v="0"/>
    <n v="0"/>
    <n v="0"/>
    <m/>
    <m/>
    <m/>
    <m/>
    <m/>
    <s v="Budget Committees requesting you supply a justification for your request.  Without a valid justification the budget committee will not be able to fund your request.  Please also include program review and strategic plan goals."/>
    <m/>
    <m/>
    <s v="not necessary"/>
    <m/>
    <m/>
    <m/>
    <m/>
    <n v="-100"/>
    <s v="Not necessary"/>
    <x v="83"/>
    <x v="2"/>
  </r>
  <r>
    <x v="11"/>
    <s v="Postage/Shipping"/>
    <m/>
    <n v="1"/>
    <m/>
    <s v="Cost of sending hard copy of catalogs to other institutions as necessary"/>
    <m/>
    <m/>
    <m/>
    <m/>
    <n v="50"/>
    <n v="50"/>
    <e v="#DIV/0!"/>
    <n v="0"/>
    <m/>
    <m/>
    <m/>
    <m/>
    <m/>
    <s v="This request needs a better justification for the expense.  Please include a better more complete justification for future requests.  Need Program Review goals in order to fund.  Campus pay for postage"/>
    <m/>
    <m/>
    <s v="Instituitons at times request hard copies of catalogs for archival/reference purposes - those institutions often send hard copies of their catalogs to us at their cost."/>
    <m/>
    <m/>
    <m/>
    <m/>
    <m/>
    <m/>
    <x v="83"/>
    <x v="0"/>
  </r>
  <r>
    <x v="0"/>
    <s v="Printing &amp; Binding"/>
    <m/>
    <n v="1"/>
    <m/>
    <s v="printing of fliers and counseling related materials, Business Cards"/>
    <m/>
    <m/>
    <m/>
    <m/>
    <n v="500"/>
    <n v="500"/>
    <e v="#DIV/0!"/>
    <n v="50"/>
    <n v="50"/>
    <m/>
    <m/>
    <m/>
    <m/>
    <s v="for business cards,  print shop covers these costs, This request needs a better justification for the expense.  Please include a better more complete justification for future requests.  Need Program Review goals in order to fund."/>
    <m/>
    <s v="1.1; 1.3; 1.4; 2.2; "/>
    <s v="Trasfer Center campaigns  require promotional materials to be printed for distribution, business cards for professional contacts. "/>
    <m/>
    <m/>
    <m/>
    <m/>
    <m/>
    <m/>
    <x v="83"/>
    <x v="0"/>
  </r>
  <r>
    <x v="10"/>
    <s v="Dues and Memberships"/>
    <m/>
    <n v="1"/>
    <m/>
    <s v="CIAC Membership"/>
    <m/>
    <m/>
    <n v="85"/>
    <n v="45"/>
    <n v="80"/>
    <n v="35"/>
    <n v="0.77777777777777779"/>
    <n v="80"/>
    <n v="80"/>
    <m/>
    <m/>
    <m/>
    <m/>
    <s v="This is not a zero priority.  This is really a 1.  This request needs a better justification for the expense.  Please include a better more complete justification for future requests."/>
    <m/>
    <m/>
    <s v="Membership costs related to articulation.  "/>
    <m/>
    <m/>
    <m/>
    <s v="This is a mandatory requirement in order to maintain articulation agreements"/>
    <m/>
    <m/>
    <x v="83"/>
    <x v="0"/>
  </r>
  <r>
    <x v="1"/>
    <s v="Office Supplies"/>
    <m/>
    <n v="1"/>
    <m/>
    <s v="Copier Paper, Bright paper for fliers, notepads, post it notes, pens, pencils, highlighters, liquid chalk for sandwhich board signs, toner, printer cartridges, storage binders, file supplies, labels, counselor training supplies."/>
    <m/>
    <m/>
    <m/>
    <m/>
    <n v="500"/>
    <n v="500"/>
    <e v="#DIV/0!"/>
    <n v="100"/>
    <n v="100"/>
    <m/>
    <m/>
    <m/>
    <m/>
    <s v="There is no justification for the increase.  Please include justification for any increases in future requests.  Need Program Review goals in order to fund."/>
    <m/>
    <s v="1.1; 1.3; 1.4; 2.2; "/>
    <s v="General office supply expenses for transfer center operations:  "/>
    <m/>
    <m/>
    <m/>
    <s v="As title V funds are no longer available, we are required to institutionalize these services."/>
    <m/>
    <m/>
    <x v="83"/>
    <x v="0"/>
  </r>
  <r>
    <x v="8"/>
    <s v="Conference"/>
    <m/>
    <n v="0"/>
    <m/>
    <s v="Transfer/Articulation Trainings/Conferences/Meetings and Workshops - CIAC and Regional Meetings"/>
    <n v="30"/>
    <n v="24"/>
    <m/>
    <m/>
    <n v="1000"/>
    <n v="1000"/>
    <e v="#DIV/0!"/>
    <n v="1000"/>
    <n v="1000"/>
    <m/>
    <m/>
    <m/>
    <m/>
    <s v="This is not a zero priority.  This is really a 1."/>
    <m/>
    <s v="1.1; 1.3; 1.4; 2.1; 2.2; 3.3; 4.2; 5.1;  "/>
    <s v="Transfer and Articulation related conferences and meetings play a major role in keeping the individual responsible for these duties up to date so the college campus is able to maingain agreements and alignment with requirements. "/>
    <m/>
    <m/>
    <m/>
    <s v="Given the huge implications that articulation have on accreditation and the transferabilitiy of courses, the articulation officer must participate in ongoing workshops so that the college can maintain maintain its articulation agreements"/>
    <m/>
    <m/>
    <x v="83"/>
    <x v="0"/>
  </r>
  <r>
    <x v="1"/>
    <s v="Office Supplies"/>
    <m/>
    <n v="1"/>
    <m/>
    <m/>
    <m/>
    <m/>
    <m/>
    <n v="4000"/>
    <n v="4000"/>
    <n v="0"/>
    <n v="0"/>
    <n v="1500"/>
    <n v="1500"/>
    <m/>
    <m/>
    <m/>
    <m/>
    <s v="Budget Committees requesting you supply a justification for your request.  Without a valid justification the budget committee will not be able to fund your request.  Please also include program review and strategic plan goals."/>
    <m/>
    <m/>
    <s v="Needed to support the plans of the center, college, and district. Pens, paper supplies, organizational supplies"/>
    <m/>
    <m/>
    <m/>
    <m/>
    <n v="-1500"/>
    <s v="Shouldn’t need as many supplies.  2014-15 was start-up"/>
    <x v="83"/>
    <x v="2"/>
  </r>
  <r>
    <x v="7"/>
    <s v="Student Employees"/>
    <m/>
    <n v="1"/>
    <m/>
    <m/>
    <m/>
    <m/>
    <m/>
    <n v="6707"/>
    <n v="7000"/>
    <n v="293"/>
    <n v="4.3685701505889372E-2"/>
    <n v="4000"/>
    <n v="4000"/>
    <m/>
    <m/>
    <m/>
    <m/>
    <s v="Budget Committees requesting you supply a justification for your request.  Without a valid justification the budget committee will not be able to fund your request.  Please also include program review and strategic plan goals."/>
    <m/>
    <m/>
    <s v="Request parttime student help to help counselor's with workload.  Increase because of increase to minimum wage."/>
    <m/>
    <m/>
    <m/>
    <m/>
    <m/>
    <m/>
    <x v="83"/>
    <x v="2"/>
  </r>
  <r>
    <x v="7"/>
    <s v="Student Employees"/>
    <m/>
    <m/>
    <m/>
    <s v="19hrs/week academic year and summer. (19hours x 46 weeks x $9=7866)_x000a_Provide necessary support for Transfer Center"/>
    <m/>
    <m/>
    <m/>
    <m/>
    <n v="7866"/>
    <n v="7866"/>
    <e v="#DIV/0!"/>
    <m/>
    <m/>
    <m/>
    <m/>
    <m/>
    <m/>
    <m/>
    <m/>
    <s v="1.1; 1.3; 1.4; 2.2; "/>
    <s v="The Transfer center currently does not have specific OAIII coverage and is being overseen by OAIII in the Career Resource Center. In order to provide adequate phone and front desk coverage in the transfer center additional support is needed."/>
    <m/>
    <m/>
    <m/>
    <s v="It will prove extremely difficult to maintain transfer center without sufficient office coverage."/>
    <m/>
    <m/>
    <x v="83"/>
    <x v="0"/>
  </r>
  <r>
    <x v="3"/>
    <s v="Hosting Events"/>
    <m/>
    <n v="2"/>
    <m/>
    <s v="Campus Tours/Visits "/>
    <n v="476"/>
    <n v="464"/>
    <n v="690"/>
    <m/>
    <n v="1000"/>
    <n v="1000"/>
    <e v="#DIV/0!"/>
    <m/>
    <m/>
    <m/>
    <m/>
    <m/>
    <m/>
    <m/>
    <m/>
    <s v="1.1; 1.2; 1.3; 1.4; 2.2; 2.4; "/>
    <s v="Increase ability to take students to universities to increase interest and awareness of transfer opportunities.  "/>
    <m/>
    <m/>
    <m/>
    <m/>
    <m/>
    <m/>
    <x v="83"/>
    <x v="0"/>
  </r>
  <r>
    <x v="1"/>
    <s v="Office Supplies"/>
    <m/>
    <n v="1"/>
    <m/>
    <s v="32G Flashdrives for each counselor for portable archival of counseling related documents/resources."/>
    <m/>
    <m/>
    <m/>
    <m/>
    <n v="100"/>
    <n v="100"/>
    <e v="#DIV/0!"/>
    <n v="0"/>
    <m/>
    <m/>
    <m/>
    <m/>
    <m/>
    <s v="use counseling supplies to purchase"/>
    <m/>
    <s v="1.1; 1.3; 1.4; 2.2; 3.3"/>
    <s v="Counselors often move between working spaces and need to take information with them for presentations, etc.  Flash drives are an easy way to make this processmobile and efficient.  "/>
    <m/>
    <m/>
    <m/>
    <m/>
    <m/>
    <m/>
    <x v="84"/>
    <x v="2"/>
  </r>
  <r>
    <x v="0"/>
    <s v="Printing &amp; Binding"/>
    <m/>
    <n v="1"/>
    <m/>
    <s v="printing of fliers and counseling related materials, Business Cards"/>
    <m/>
    <m/>
    <n v="19"/>
    <m/>
    <n v="1000"/>
    <n v="1000"/>
    <e v="#DIV/0!"/>
    <n v="0"/>
    <m/>
    <m/>
    <m/>
    <m/>
    <m/>
    <s v="send to print shop"/>
    <m/>
    <s v="1.1; 1.3; 1.4; 2.2; "/>
    <s v="Counseling campaigns supporting student success and matriculation require promotional materials to be printed for distribution, business cards for professional contacts. "/>
    <m/>
    <m/>
    <m/>
    <m/>
    <m/>
    <m/>
    <x v="84"/>
    <x v="0"/>
  </r>
  <r>
    <x v="5"/>
    <s v="Mileage"/>
    <m/>
    <n v="1"/>
    <m/>
    <s v="Mileage related expenses for counselors to attend/participate in presentations, outreach, meetings, RTG, etc. "/>
    <m/>
    <n v="235"/>
    <m/>
    <n v="1000"/>
    <n v="2000"/>
    <n v="1000"/>
    <n v="1"/>
    <n v="100"/>
    <n v="100"/>
    <m/>
    <m/>
    <m/>
    <m/>
    <s v="The actual history does not justify the increase."/>
    <m/>
    <s v="1.1; 1.3; 1.4; 2.1; 2.2; 3.3; 4.2; 5.1;  "/>
    <s v="Increased efforts to expand counseling services and support college efforts of increased enrollment will increase mileage related expenses.  "/>
    <m/>
    <m/>
    <m/>
    <s v="There has been a significant increase in staffing at Reedley and more collaboration between MOR, therefore more traveling between the campuses is required. "/>
    <m/>
    <m/>
    <x v="84"/>
    <x v="0"/>
  </r>
  <r>
    <x v="0"/>
    <s v="Printing &amp; Binding"/>
    <m/>
    <n v="1"/>
    <m/>
    <s v="printing of fliers and counseling related materials, Business Cards"/>
    <m/>
    <n v="212"/>
    <n v="26"/>
    <n v="150"/>
    <n v="500"/>
    <n v="350"/>
    <n v="2.3333333333333335"/>
    <n v="150"/>
    <n v="150"/>
    <m/>
    <m/>
    <m/>
    <m/>
    <m/>
    <m/>
    <s v="1.1; 1.3; 1.4; 2.2; "/>
    <s v="Counseling campaigns supporting student success and matriculation require promotional materials to be printed for distribution, business cards for professional contacts. "/>
    <m/>
    <m/>
    <m/>
    <m/>
    <m/>
    <m/>
    <x v="84"/>
    <x v="2"/>
  </r>
  <r>
    <x v="1"/>
    <s v="Office Supplies"/>
    <m/>
    <n v="1"/>
    <m/>
    <s v="Counseling office supplies"/>
    <m/>
    <m/>
    <m/>
    <n v="250"/>
    <n v="500"/>
    <n v="250"/>
    <n v="1"/>
    <n v="250"/>
    <n v="250"/>
    <m/>
    <m/>
    <m/>
    <m/>
    <s v="wait to see if additional funds is need"/>
    <m/>
    <s v="1.1,1.3,1.4,2.2"/>
    <s v="Counseling and student services are being planned for at least two days a week in 2016-2017 instead of the current one day a week."/>
    <m/>
    <m/>
    <m/>
    <m/>
    <n v="250"/>
    <s v="Goal is to get counselor coverage 3 days a week"/>
    <x v="84"/>
    <x v="1"/>
  </r>
  <r>
    <x v="5"/>
    <s v="Mileage"/>
    <m/>
    <n v="1"/>
    <m/>
    <s v="Mileage related expenses for counselors to attend/participate in presentations, outreach, meetings, RTG, etc. "/>
    <m/>
    <m/>
    <n v="51"/>
    <m/>
    <n v="1000"/>
    <n v="1000"/>
    <e v="#DIV/0!"/>
    <n v="250"/>
    <n v="250"/>
    <m/>
    <m/>
    <m/>
    <m/>
    <m/>
    <m/>
    <s v="1.1; 1.3; 1.4; 2.1; 2.2; 3.3; 4.2; 5.1;  "/>
    <s v="Increased efforts to expand counseling services and support college efforts of increased enrollment will increase mileage related expenses.  "/>
    <m/>
    <m/>
    <m/>
    <s v="There has been a significant increase in staffing at Madera and more collaboration between MOR, therefore more traveling between the campuses is required. "/>
    <m/>
    <m/>
    <x v="84"/>
    <x v="2"/>
  </r>
  <r>
    <x v="8"/>
    <s v="Conference"/>
    <m/>
    <n v="1"/>
    <m/>
    <s v="Counselor Workshops/Trainings CSU/UC, Student Success events, departmental retreat.  "/>
    <n v="30"/>
    <n v="24"/>
    <m/>
    <m/>
    <n v="3000"/>
    <n v="3000"/>
    <e v="#DIV/0!"/>
    <n v="300"/>
    <n v="300"/>
    <m/>
    <m/>
    <m/>
    <m/>
    <s v="based on this year amounts"/>
    <m/>
    <s v="1.1; 1.3; 1.4; 2.1; 2.2; 3.3; 4.2; 5.1;  "/>
    <s v="In response to the college commitment to staff development.  Counseling department also has an increase in new counselors being brought on.  Counselors need to keep up to date on best practices and attend trainings to improve services being provided.  "/>
    <m/>
    <m/>
    <m/>
    <s v="With more staffing, multiple changes within counseling techniques, and student needs, there is a huge need for more counseling professional development"/>
    <m/>
    <m/>
    <x v="84"/>
    <x v="0"/>
  </r>
  <r>
    <x v="1"/>
    <s v="Office Supplies"/>
    <m/>
    <n v="1"/>
    <m/>
    <s v="Copier Paper, Bright paper for fliers, notepads, post it notes, pens, pencils, highlighters, liquid chalk for sandwhich board signs, toner, printer cartridges, storage binders, file supplies, labels, counselor training supplies."/>
    <n v="257"/>
    <n v="484"/>
    <n v="484"/>
    <n v="500"/>
    <n v="1000"/>
    <n v="500"/>
    <n v="1"/>
    <n v="500"/>
    <n v="500"/>
    <m/>
    <m/>
    <m/>
    <m/>
    <s v="This request needs a better justification for the expense.  Please include a better more complete justification for future requests.  Need Program Review goals in order to fund."/>
    <s v="To Be Developed SP 16"/>
    <s v="1.1; 1.3; 1.4; 2.2; "/>
    <s v="General office supply expenses for Counseling office/program operations:  "/>
    <m/>
    <m/>
    <m/>
    <m/>
    <m/>
    <m/>
    <x v="84"/>
    <x v="2"/>
  </r>
  <r>
    <x v="8"/>
    <s v="Conference"/>
    <m/>
    <n v="1"/>
    <m/>
    <s v="Counselor Workshops/Trainings CSU/UC, Student Success events, departmental retreat.  "/>
    <n v="7"/>
    <n v="314"/>
    <n v="264"/>
    <m/>
    <n v="1500"/>
    <n v="1500"/>
    <e v="#DIV/0!"/>
    <n v="500"/>
    <n v="500"/>
    <m/>
    <m/>
    <m/>
    <m/>
    <s v="This request needs a better justification for the expense.  Please include a better more complete justification for future requests.  Need Program Review goals in order to fund.  If more needed can come back to committee"/>
    <m/>
    <s v="1.1; 1.3; 1.4; 2.1; 2.2; 3.3; 4.2; 5.1;  "/>
    <s v="In response to the college commitment to staff development.  Counseling department also has an increase in new counselors being brought on.  Counselors need to keep up to date on best practices and attend trainings to improve services being provided.  "/>
    <m/>
    <m/>
    <n v="2000"/>
    <s v="With more staffing, multiple changes within counseling techniques, and student needs, there is a huge need for more counseling professional development"/>
    <m/>
    <m/>
    <x v="84"/>
    <x v="2"/>
  </r>
  <r>
    <x v="1"/>
    <s v="Office Supplies"/>
    <m/>
    <n v="1"/>
    <m/>
    <s v="Copier Paper, Bright paper for fliers, notepads, post it notes, pens, pencils, highlighters, liquid chalk for sandwhich board signs, toner, printer cartridges, storage binders, file supplies, labels, counselor training supplies."/>
    <n v="961"/>
    <n v="734"/>
    <n v="1011"/>
    <n v="2000"/>
    <n v="2000"/>
    <n v="0"/>
    <n v="0"/>
    <n v="1000"/>
    <n v="1000"/>
    <m/>
    <m/>
    <m/>
    <m/>
    <s v="The actual history does not justify the increase."/>
    <s v="To Be Developed SP 16"/>
    <s v="1.1; 1.3; 1.4; 2.2; "/>
    <s v="General office supply expenses for Counseling office/program operations:  "/>
    <m/>
    <m/>
    <m/>
    <s v="This is necessary in order to maintain a funtioining department. Counseling has had a significant increase in the number of full time and part time counselors, which causes a greater need in supplies. "/>
    <m/>
    <m/>
    <x v="84"/>
    <x v="0"/>
  </r>
  <r>
    <x v="21"/>
    <s v="Equipment Repair &amp; Maint"/>
    <m/>
    <n v="1"/>
    <m/>
    <s v="Copier repairs, etc. "/>
    <n v="746"/>
    <n v="800"/>
    <n v="916"/>
    <n v="1500"/>
    <n v="1500"/>
    <n v="0"/>
    <n v="0"/>
    <n v="1500"/>
    <n v="1500"/>
    <m/>
    <m/>
    <m/>
    <m/>
    <m/>
    <m/>
    <s v="1.1; 1.3; 1.4; 2.2; 5.6"/>
    <s v="Copier is regularly out of service"/>
    <m/>
    <m/>
    <m/>
    <m/>
    <m/>
    <m/>
    <x v="84"/>
    <x v="0"/>
  </r>
  <r>
    <x v="7"/>
    <s v="Student Employees"/>
    <m/>
    <n v="1"/>
    <m/>
    <s v="19hrs/week academic year and summer. (19hours x 46 weeks x $9=7866)_x000a_Provide necessary support for Coun activities"/>
    <n v="798"/>
    <n v="5304"/>
    <n v="3314"/>
    <m/>
    <n v="7866"/>
    <n v="7866"/>
    <e v="#DIV/0!"/>
    <n v="4000"/>
    <n v="4000"/>
    <m/>
    <m/>
    <m/>
    <m/>
    <s v="There is no justification for the increase.  Please include justification for any increases in future requests.  Need Program Review goals in order to fund. Let the new dean evulate"/>
    <m/>
    <s v="1.1; 1.3; 1.4; 2.2; "/>
    <s v="The Counseling Center needs additional support in order to provide adequate phone and front desk coverage during the day and for extended hour times. FWS student support has not been enough to meet the increased needs as the counseling efforts expand."/>
    <m/>
    <m/>
    <m/>
    <s v="There were 42,599 counseling contacts made over the past year. Additional support in this area is needed"/>
    <m/>
    <m/>
    <x v="84"/>
    <x v="2"/>
  </r>
  <r>
    <x v="7"/>
    <s v="Student Employees"/>
    <m/>
    <n v="1"/>
    <m/>
    <s v="19hrs/week academic year and summer. (19hours x 46 weeks x $9=7866)_x000a_Provide necessary support for Coun activities"/>
    <n v="798"/>
    <n v="5304"/>
    <n v="3314"/>
    <m/>
    <n v="7866"/>
    <n v="7866"/>
    <e v="#DIV/0!"/>
    <n v="8000"/>
    <n v="8000"/>
    <m/>
    <m/>
    <m/>
    <m/>
    <s v="Need Program Review goals in order to fund."/>
    <m/>
    <s v="1.1; 1.3; 1.4; 2.2; "/>
    <s v="The Counseling Center has one OAIII that is dedicated to supporting the counseling activities and counselors.  In order to provide adequate phone and front desk coverage during the day and for extended hour times additional support is needed. FWS student support has not been enough to meet the increased needs as the counseling efforts expand."/>
    <m/>
    <m/>
    <m/>
    <s v="Given that general counseling had over 42,000 student contacts, there is a great need to have adquate front office support to handle the continued student intake traffic."/>
    <m/>
    <m/>
    <x v="84"/>
    <x v="0"/>
  </r>
  <r>
    <x v="25"/>
    <s v="Instr Supplies"/>
    <m/>
    <n v="2"/>
    <m/>
    <s v="100 quantities of each &quot;Guide for new college students&quot;; &quot;How to get good grades in college&quot;; How to prepare for a career&quot;; &quot;College Transfer Student&quot; ($0.89 eachx 400 = $356 +tax &amp; shipping)"/>
    <m/>
    <m/>
    <m/>
    <m/>
    <n v="400"/>
    <n v="400"/>
    <e v="#DIV/0!"/>
    <m/>
    <m/>
    <m/>
    <m/>
    <m/>
    <m/>
    <m/>
    <m/>
    <s v="1.1; 1.2; 1.3; 1.4; 2.2; "/>
    <s v="Student focused educational materials related to counseling services"/>
    <m/>
    <m/>
    <m/>
    <m/>
    <m/>
    <m/>
    <x v="84"/>
    <x v="2"/>
  </r>
  <r>
    <x v="25"/>
    <s v="Instr Supplies"/>
    <m/>
    <n v="3"/>
    <m/>
    <s v="100 quantities of each &quot;Guide for new college students&quot;; &quot;How to get good grades in college&quot;; How to prepare for a career&quot;; &quot;College Transfer Student&quot; ($0.89 eachx 400 = $356 +tax &amp; shipping)"/>
    <m/>
    <m/>
    <m/>
    <m/>
    <n v="400"/>
    <n v="400"/>
    <e v="#DIV/0!"/>
    <m/>
    <m/>
    <m/>
    <m/>
    <m/>
    <m/>
    <m/>
    <m/>
    <s v="1.1; 1.2; 1.3; 1.4; 2.2; "/>
    <s v="Student focused educational materials related to counseling services"/>
    <m/>
    <m/>
    <m/>
    <m/>
    <m/>
    <m/>
    <x v="84"/>
    <x v="0"/>
  </r>
  <r>
    <x v="1"/>
    <s v="Office Supplies"/>
    <m/>
    <n v="2"/>
    <m/>
    <s v="Storage Cabinet for Counseling materials/resources (for back office area), Laptop storage cabinet for adjunct counselor laptops.  "/>
    <m/>
    <m/>
    <m/>
    <m/>
    <n v="1000"/>
    <n v="1000"/>
    <e v="#DIV/0!"/>
    <m/>
    <m/>
    <m/>
    <m/>
    <m/>
    <m/>
    <m/>
    <m/>
    <s v="1.1; 1.3; 1.4; 2.2; "/>
    <s v="Back office area in counseling needs additional storage space to organize materials.  Secured space for counselor laptop storage for those not assigned to a lockable office.  "/>
    <m/>
    <m/>
    <m/>
    <m/>
    <m/>
    <m/>
    <x v="84"/>
    <x v="0"/>
  </r>
  <r>
    <x v="1"/>
    <s v="Office Supplies"/>
    <m/>
    <n v="3"/>
    <m/>
    <s v="32G Flashdrives for each counselor for portable archival of counseling related documents/resources."/>
    <m/>
    <m/>
    <m/>
    <m/>
    <n v="350"/>
    <n v="350"/>
    <e v="#DIV/0!"/>
    <m/>
    <m/>
    <m/>
    <m/>
    <m/>
    <m/>
    <m/>
    <m/>
    <s v="1.1; 1.3; 1.4; 2.2; 3.3"/>
    <s v="Counselors often move between working spaces and need to take information with them for presentations, etc.  Flash drives are an easy way to make this processmobile and efficient.  "/>
    <m/>
    <m/>
    <m/>
    <m/>
    <m/>
    <m/>
    <x v="84"/>
    <x v="0"/>
  </r>
  <r>
    <x v="14"/>
    <s v="Other Supplies"/>
    <m/>
    <n v="3"/>
    <m/>
    <s v="Gift cards for SEP Campaign Drawings ($8 x25 cards)"/>
    <m/>
    <m/>
    <m/>
    <m/>
    <n v="200"/>
    <n v="200"/>
    <e v="#DIV/0!"/>
    <m/>
    <m/>
    <m/>
    <m/>
    <m/>
    <m/>
    <m/>
    <m/>
    <m/>
    <m/>
    <m/>
    <m/>
    <m/>
    <m/>
    <m/>
    <m/>
    <x v="84"/>
    <x v="2"/>
  </r>
  <r>
    <x v="18"/>
    <s v="Promotions"/>
    <m/>
    <m/>
    <m/>
    <s v="T-shirts and Sweatshirts for all MC counselors to promote college and SEP's, tablecloths for outreach event participation"/>
    <m/>
    <m/>
    <m/>
    <m/>
    <n v="600"/>
    <n v="600"/>
    <e v="#DIV/0!"/>
    <m/>
    <m/>
    <m/>
    <m/>
    <m/>
    <m/>
    <m/>
    <m/>
    <m/>
    <s v="Increase campus awareness and representation for outreach and event participation"/>
    <m/>
    <m/>
    <m/>
    <m/>
    <m/>
    <m/>
    <x v="84"/>
    <x v="2"/>
  </r>
  <r>
    <x v="18"/>
    <s v="Promotions"/>
    <m/>
    <n v="3"/>
    <m/>
    <s v="T-shirts and Sweatshirts for all MC counselors to promote college and SEP's, tablecloths for outreach event participation"/>
    <m/>
    <m/>
    <m/>
    <m/>
    <n v="600"/>
    <n v="600"/>
    <e v="#DIV/0!"/>
    <m/>
    <m/>
    <m/>
    <m/>
    <m/>
    <m/>
    <m/>
    <m/>
    <m/>
    <s v="Increase campus awareness and representation for outreach and event participation"/>
    <m/>
    <m/>
    <m/>
    <m/>
    <m/>
    <m/>
    <x v="84"/>
    <x v="0"/>
  </r>
  <r>
    <x v="17"/>
    <s v="Equip LT 5K"/>
    <m/>
    <n v="1"/>
    <m/>
    <s v="Combo Printer/Scanners for each counseling office/work station (8 total, estimated cost $250 each), keypads for st. id entry into SARS for each counselor Laptop (10 @ aproximately $15), touch screen for SARS Trak (locations considered - Career/Transfer Center $150)."/>
    <m/>
    <m/>
    <m/>
    <m/>
    <n v="2300"/>
    <n v="2300"/>
    <e v="#DIV/0!"/>
    <m/>
    <m/>
    <m/>
    <m/>
    <m/>
    <m/>
    <s v="SSSP /SEP  has paid for the scanners.  What other items are really needed"/>
    <m/>
    <s v="1.1; 1.3; 1.4; 2.2; 5.6 "/>
    <s v="Increase counselor access to efficiently scan/print materials needed to provide and document student services/counseling appointments. Keypads allow students to enter ID number to increase efficiency of sign-in process.  Touch Screen will enable students to self- serve for scheduling appointments and logging into student service areas.  "/>
    <m/>
    <m/>
    <m/>
    <m/>
    <m/>
    <m/>
    <x v="84"/>
    <x v="2"/>
  </r>
  <r>
    <x v="17"/>
    <s v="Equip LT 5K"/>
    <m/>
    <n v="2"/>
    <m/>
    <s v="Combo Printer/Scanners for each counseling office/work station (16 total, estimated cost $250 each), keypads for st. id entry into SARS for each counselor Laptop (25 @ aproximately $15), touch screen for SARS Trak (locations considered - transfer center/student center - approx $150)."/>
    <m/>
    <m/>
    <m/>
    <m/>
    <n v="4500"/>
    <n v="4500"/>
    <e v="#DIV/0!"/>
    <m/>
    <m/>
    <m/>
    <m/>
    <m/>
    <m/>
    <m/>
    <m/>
    <s v="1.1; 1.3; 1.4; 2.2; 5.6 "/>
    <s v="Increase counselor access to efficiently scan/print materials needed to provide and document student services/counseling appointments. Keypads allow students to enter ID number to increase efficiency of sign-in process.  Touch Screen will enable students to self- serve for scheduling appointments and logging into student service areas.  "/>
    <m/>
    <m/>
    <m/>
    <m/>
    <m/>
    <m/>
    <x v="84"/>
    <x v="0"/>
  </r>
  <r>
    <x v="17"/>
    <s v="Equip LT 5K"/>
    <m/>
    <n v="2"/>
    <m/>
    <s v="new copier"/>
    <m/>
    <m/>
    <m/>
    <m/>
    <n v="1500"/>
    <n v="1500"/>
    <e v="#DIV/0!"/>
    <m/>
    <m/>
    <m/>
    <m/>
    <m/>
    <m/>
    <m/>
    <m/>
    <s v="1.1; 1.3; 1.4; 2.2; 5.6 "/>
    <s v="Current copier is regularly out of service impacting counselors efficiency.  "/>
    <m/>
    <m/>
    <m/>
    <m/>
    <m/>
    <m/>
    <x v="84"/>
    <x v="0"/>
  </r>
  <r>
    <x v="10"/>
    <s v="Dues and Memberships"/>
    <m/>
    <n v="1"/>
    <m/>
    <s v="CCCAA/3C4A dues"/>
    <n v="125"/>
    <n v="125"/>
    <n v="250"/>
    <n v="125"/>
    <n v="175"/>
    <n v="50"/>
    <n v="0.4"/>
    <n v="175"/>
    <n v="175"/>
    <m/>
    <m/>
    <m/>
    <m/>
    <m/>
    <m/>
    <s v="SP 1.1,1.2,1.3,1.4, 2.2, 3.4,4.2,5.5"/>
    <s v="As the Athletic Counselor, it is required to pay for the 3C4A/4NA membership. As a member, I represent the counselors and receive newsletters/NCAA legislation updates/CCCAA legislation updates monthly. "/>
    <m/>
    <m/>
    <m/>
    <m/>
    <m/>
    <m/>
    <x v="85"/>
    <x v="0"/>
  </r>
  <r>
    <x v="1"/>
    <s v="Instr Supplies"/>
    <m/>
    <n v="1"/>
    <m/>
    <s v="SARP Binders"/>
    <m/>
    <m/>
    <m/>
    <n v="1750"/>
    <n v="1750"/>
    <n v="0"/>
    <n v="0"/>
    <n v="1500"/>
    <n v="1500"/>
    <m/>
    <m/>
    <m/>
    <m/>
    <s v="this should be 94410 not 94310"/>
    <m/>
    <s v="SP 1.3,1.4,,2.2, 4.2,5.5"/>
    <s v="The purpose of our Student Athlete Retention Program is to provide 225 student athletes with resources, tools to succeed in class, and meeting their educational goals. Request is for SARP binders-academic tips for success package."/>
    <m/>
    <m/>
    <m/>
    <m/>
    <m/>
    <m/>
    <x v="85"/>
    <x v="0"/>
  </r>
  <r>
    <x v="3"/>
    <s v="Hosting Events"/>
    <m/>
    <n v="1"/>
    <m/>
    <s v="SARP Hosted Training Luncheon"/>
    <n v="0"/>
    <n v="2433"/>
    <m/>
    <m/>
    <n v="2600"/>
    <n v="2600"/>
    <e v="#DIV/0!"/>
    <n v="2600"/>
    <n v="2600"/>
    <m/>
    <m/>
    <m/>
    <m/>
    <m/>
    <m/>
    <s v="SP 1.1,1.2,1.3,1.4, 2.2, 3.4,4.2,5.5"/>
    <s v="Request is for providing snacks/lunch for all incoming/returning student athletes (225) at the scheduled fall 2016 SARP Orientation. The SARP Orientation is scheduled from 9:30am to 1:00pm. This event is mandatory for all student-athletes. The event agenda includes training regarding concussions in athletics, tips with navigating RC's website, NCAA-CVC-Big 8-NCFC playing rules, sexual harrasment, strageties for success in the classroom, four year college transfer information, Student Ed. Planning-majors, and other RC procedures/policies. "/>
    <m/>
    <m/>
    <m/>
    <m/>
    <m/>
    <m/>
    <x v="85"/>
    <x v="0"/>
  </r>
  <r>
    <x v="7"/>
    <s v="Student Employees"/>
    <m/>
    <n v="1"/>
    <m/>
    <s v="SARP student employee"/>
    <n v="3390"/>
    <n v="2302"/>
    <m/>
    <n v="3432"/>
    <n v="4000"/>
    <n v="568"/>
    <n v="0.1655011655011655"/>
    <n v="4000"/>
    <n v="4000"/>
    <m/>
    <m/>
    <m/>
    <m/>
    <s v="ok"/>
    <m/>
    <s v="SP 1.3,1.4,,2.2, 4.2,5.5"/>
    <s v="Requesting funding (min.wage increase in request) for student employees to assist with activities for our Student Athlete Retention Program (SARP).  Student employees assist with SARP Orientation services: set-up/clean up, compiling SARP material, filing,  scheduling student athlete appointments through SARS and assisting with small projects such as copies, contacting student athletes for follow-up meetings. "/>
    <m/>
    <m/>
    <m/>
    <m/>
    <m/>
    <m/>
    <x v="85"/>
    <x v="0"/>
  </r>
  <r>
    <x v="14"/>
    <s v="Other Supplies"/>
    <m/>
    <n v="1"/>
    <m/>
    <s v="SCCCD Torch of Excellence Awards"/>
    <m/>
    <m/>
    <m/>
    <m/>
    <n v="600"/>
    <n v="600"/>
    <e v="#DIV/0!"/>
    <s v="Q"/>
    <m/>
    <m/>
    <m/>
    <m/>
    <m/>
    <s v="This is not a zero priority.  This is really a 1. Did VPSS ask  for this ?"/>
    <m/>
    <s v="SP 1.3,1.4,,2.2, 4.2,5.5,6.1"/>
    <s v="Request funding for items awards/plaques/RC blankets for selected receipients at the SCCCD - Torch of Excellence. This is an annual event where scholar athletes are recognized. "/>
    <m/>
    <m/>
    <m/>
    <m/>
    <m/>
    <m/>
    <x v="85"/>
    <x v="0"/>
  </r>
  <r>
    <x v="8"/>
    <s v="Conference"/>
    <m/>
    <n v="1"/>
    <m/>
    <s v="CCCAA/3C4A conference"/>
    <n v="0"/>
    <n v="200"/>
    <m/>
    <n v="1500"/>
    <n v="2000"/>
    <n v="500"/>
    <n v="0.33333333333333331"/>
    <s v="Q"/>
    <m/>
    <m/>
    <m/>
    <m/>
    <m/>
    <s v="Budget Committees requesting you supply a justification for your request.  Without a valid justification the budget committee will not be able to fund your request.  Please also include program review and strategic plan goals."/>
    <m/>
    <m/>
    <m/>
    <m/>
    <m/>
    <m/>
    <m/>
    <m/>
    <m/>
    <x v="85"/>
    <x v="0"/>
  </r>
  <r>
    <x v="33"/>
    <s v="Computer HW Maint &amp; Lic"/>
    <m/>
    <n v="1"/>
    <m/>
    <s v="SARP Computers for Study Hall"/>
    <m/>
    <m/>
    <m/>
    <m/>
    <n v="5000"/>
    <n v="5000"/>
    <e v="#DIV/0!"/>
    <m/>
    <m/>
    <m/>
    <m/>
    <m/>
    <m/>
    <s v="this should be rquested from Computer services"/>
    <m/>
    <s v="SP 1.3,1.4,2.2,2.3 4.2,5.5"/>
    <s v="Purchase 10-12 computers to replace the older computers that were being used in RC's SARP Study Hall. All 225 Student Athletes are required to attend Study Hall and implement study strategies/research assignments beyond the normal operating times. For example, student athletes can utilize resources (computers) after practices. "/>
    <m/>
    <m/>
    <m/>
    <m/>
    <m/>
    <m/>
    <x v="85"/>
    <x v="0"/>
  </r>
  <r>
    <x v="47"/>
    <s v="Equipment Rental"/>
    <m/>
    <n v="1"/>
    <m/>
    <s v="Transfer Day/ iXplore Expo Table Rental "/>
    <m/>
    <m/>
    <m/>
    <n v="300"/>
    <n v="350"/>
    <n v="50"/>
    <n v="0.16666666666666666"/>
    <n v="350"/>
    <n v="350"/>
    <m/>
    <m/>
    <m/>
    <m/>
    <s v="Need Program Review goals in order to fund."/>
    <m/>
    <n v="1.3"/>
    <s v="The Matriculation and Outreach office is responsible for the coordination of the Transfer Day/ iXplore Majors Expo event on campus.  Over 28 universities, campus clubs, and RC majors participate in the event.  Tables are needed for all those who come and set up booths to present to students about future options."/>
    <m/>
    <m/>
    <m/>
    <m/>
    <m/>
    <m/>
    <x v="86"/>
    <x v="0"/>
  </r>
  <r>
    <x v="3"/>
    <s v="Hosting Events and Workshops "/>
    <m/>
    <n v="1"/>
    <m/>
    <s v="Transfer Day/iXplore Expo food for university representitives "/>
    <m/>
    <m/>
    <n v="900"/>
    <n v="900"/>
    <n v="1300"/>
    <n v="400"/>
    <n v="0.44444444444444442"/>
    <n v="900"/>
    <n v="900"/>
    <m/>
    <m/>
    <m/>
    <m/>
    <s v="This is not a zero priority.  This is really a 1.  There is no justification for the increase.  Please include justification for any increases in future requests."/>
    <m/>
    <m/>
    <s v="During the Transferday/iXplore Expo we feed the University Representitves breakfast and Lunch for coming on our camps to provide infromation for our students.  The representitives travel from across the nation to serve our students.  "/>
    <m/>
    <m/>
    <m/>
    <m/>
    <m/>
    <m/>
    <x v="86"/>
    <x v="0"/>
  </r>
  <r>
    <x v="36"/>
    <s v="Building Rental"/>
    <m/>
    <n v="1"/>
    <m/>
    <s v="Fresno Area College Night "/>
    <m/>
    <m/>
    <n v="2000"/>
    <n v="2000"/>
    <n v="3000"/>
    <n v="1000"/>
    <n v="0.5"/>
    <n v="3000"/>
    <m/>
    <n v="3000"/>
    <m/>
    <m/>
    <m/>
    <s v="This is not a zero priority.  This is really a 1."/>
    <m/>
    <m/>
    <s v="Every year Reedley College participates in the Fresno Area College Night and has multiple tables promoting RC/MC/OC programs such as EOPS, AG, STEM, AERO, Biology, Child Development and Forestry etc. We provide information for local Fresno area students who are interested in attending our college.  This year is the year for growth and expansion of our display set up and program advertising. "/>
    <m/>
    <m/>
    <m/>
    <m/>
    <m/>
    <m/>
    <x v="86"/>
    <x v="0"/>
  </r>
  <r>
    <x v="7"/>
    <s v="Student Employees"/>
    <m/>
    <n v="1"/>
    <m/>
    <m/>
    <n v="15854"/>
    <n v="21391"/>
    <n v="51415"/>
    <n v="19612"/>
    <n v="25000"/>
    <n v="5388"/>
    <n v="0.27472975729145421"/>
    <n v="22000"/>
    <n v="22000"/>
    <m/>
    <m/>
    <m/>
    <m/>
    <s v="There is no justification for the increase.  Please include justification for any increases in future requests."/>
    <s v="Goal 3 "/>
    <s v="5.2, 2.2 "/>
    <s v="The Matriculation and Outreach Department main goal is to provide equitable services across all three college sites, Reedley College, Madera Center and Oakhurst Center.  Because of the program expansion there has been an increased amount of outreach/ in-reach requests.  Above the outreach/in-reach request the program continues to provide quality consistent Registration To Go services to our feeder partners, and campus tours.  The student Ambassador program plays a key role in providing Matriculation services and outreach events.  "/>
    <m/>
    <m/>
    <m/>
    <s v="This increase is necessary as there is a strategic and intentional effort to provide more services to all students through our outreah efforts"/>
    <m/>
    <m/>
    <x v="86"/>
    <x v="0"/>
  </r>
  <r>
    <x v="2"/>
    <m/>
    <m/>
    <n v="0"/>
    <m/>
    <s v="Annual High School Counselors Conference "/>
    <m/>
    <m/>
    <m/>
    <m/>
    <n v="3000"/>
    <n v="3000"/>
    <e v="#DIV/0!"/>
    <m/>
    <m/>
    <m/>
    <m/>
    <m/>
    <m/>
    <s v="Apply for AB86 funds to pay for this event.  Not a zero."/>
    <m/>
    <m/>
    <s v="Every year district wide the colleges rotate in who will provide the Annual High School Counselors Conference.  2016 will be Reedley Colleges turn to host the event.  The HS Counselors Conference is an event where we invite all High School Feeder Partners to our Institution to discuss new Registration To Go procedures and to share important information about our campuses and District. We feed the partners breakfast and lunch, provide refreshments and have give aways. "/>
    <m/>
    <m/>
    <m/>
    <m/>
    <m/>
    <m/>
    <x v="86"/>
    <x v="0"/>
  </r>
  <r>
    <x v="7"/>
    <s v="Student Employees"/>
    <m/>
    <n v="2"/>
    <m/>
    <s v="Funds to place Student Workers who are currently ineligible to participate in Federal Work Study because they are ineligible to receive Finanicial Aid. "/>
    <n v="0"/>
    <n v="0"/>
    <n v="0"/>
    <n v="0"/>
    <n v="5000"/>
    <n v="5000"/>
    <e v="#DIV/0!"/>
    <m/>
    <m/>
    <m/>
    <m/>
    <m/>
    <m/>
    <m/>
    <s v="None Applicable."/>
    <s v="#1.3,1.4, 2.3, 4.3"/>
    <s v="The CalWORKs Program has a significant number of students ( in the Fall 2015 semester there were 5 out of 19 students (or 26% of students who applied or expressed an interest in participating) in the existing CalWORKs Federal Work Study Program (FWS) but did not qualify due to the fact that they are on Academic Probation, thus rendering them ineligible to receive Financial Aid, which is a requirement of FWS. Many of these students are working to improve their academic standing so they can file a Financial Aid Appeal and get their Financial Aid reinstated, however that process can take a full semester because they may have to work to raise their GPA above a 2.0. Often, these students are among those with the greatest need of assistance because their sole source of income is the cash aid they receive from the County (household avg. of $650 per month), thus making them particularly susceptible to attrition. Allocation of discretionary funding would expand the existing capacity of the CW Federal Work Study Program by providing a bridge that would allow the CW Program to place these students in a work study position for one semester so they can earn work experience (as required by the CalWORKs Program and the County) and earn extra income as they work to meet the requirements that would reinstate their eligibility to receive Financial Aid (i.e., by raising their GPA). "/>
    <m/>
    <m/>
    <m/>
    <s v="This is an important request as Cal Works students have a higher need than most of our student body"/>
    <m/>
    <m/>
    <x v="87"/>
    <x v="0"/>
  </r>
  <r>
    <x v="32"/>
    <s v="Instr. Software"/>
    <m/>
    <n v="1"/>
    <m/>
    <s v="Software access and training to support textbooks used for CalWORKs Counseling Courses"/>
    <m/>
    <m/>
    <m/>
    <m/>
    <n v="600"/>
    <n v="600"/>
    <e v="#DIV/0!"/>
    <m/>
    <m/>
    <m/>
    <m/>
    <m/>
    <m/>
    <s v="This should be funded through County DSS"/>
    <s v="RC6"/>
    <s v="#2.3,3.2,3.3,5.6"/>
    <s v="The CalWORKs Program currently administers three (3) Counseling courses offered exclusively to CalWORKs Students. These funds will be used to access software to supplement the textbooks utilized in the courses, providing specific diagnostic and prescriptive scores and feedback to students to help facilitate learning.  "/>
    <m/>
    <m/>
    <m/>
    <m/>
    <m/>
    <m/>
    <x v="87"/>
    <x v="0"/>
  </r>
  <r>
    <x v="14"/>
    <s v="Other Supplies"/>
    <m/>
    <n v="2"/>
    <m/>
    <s v="Supplies for children of CalWORKs Students while they are waiting in the Center for Student Success 2 (CCS2, where the CalWORKs Program is co-located) at Reedley College"/>
    <m/>
    <m/>
    <m/>
    <m/>
    <n v="85"/>
    <n v="85"/>
    <e v="#DIV/0!"/>
    <m/>
    <m/>
    <m/>
    <m/>
    <m/>
    <m/>
    <m/>
    <s v="None Applicable."/>
    <s v="#1.3,1.4,2.4,5.6"/>
    <s v="The CalWORKs Program is the only Student Services program at Reedley College that serves students with families (100% of the CalWORKs student population). While staff encourages students to make alternative arrangements, often times, children accompany their parents to appointments with the CalWORKs Counselors due to the fact that other childcare arrangements can't always be secured. As such, it would be beneficial acknowledge this reality by establishing a designated area in the existing waiting area were the parents wait to be seen for services specifically for children to sit at and engage  in productive activities (such as coloring, reading, or playing with a small play structure, etc.).  NOTE: children would continue to remain under their parents supervision at all times while they are in the CCS2 building.  The supplies that are being proposed could include, crayons, coloring books, children's literature, etc. and these would remain in CCS2. These supplies could assist greatly in assisting in the facilitation of productive and effective service provision to students. "/>
    <m/>
    <m/>
    <m/>
    <m/>
    <m/>
    <m/>
    <x v="87"/>
    <x v="0"/>
  </r>
  <r>
    <x v="14"/>
    <s v="Other Supplies"/>
    <m/>
    <n v="2"/>
    <m/>
    <s v="Program Incentives"/>
    <m/>
    <m/>
    <m/>
    <m/>
    <n v="475"/>
    <n v="475"/>
    <e v="#DIV/0!"/>
    <m/>
    <m/>
    <m/>
    <m/>
    <m/>
    <m/>
    <m/>
    <s v="None Applicable."/>
    <s v="#1.3,1.4,2.3,3.3"/>
    <s v="Personal and professional literature, gas cards, meal cards, and other items related to personal and professional growth intended to act as one-time  give-away items intended to engage and motivate student participation in forums and workshops, as well as recognize and inspire individual advancement and success, and enhance overall college learning experiences. "/>
    <m/>
    <m/>
    <m/>
    <m/>
    <m/>
    <m/>
    <x v="87"/>
    <x v="0"/>
  </r>
  <r>
    <x v="3"/>
    <s v="Hosting Events/Workshops"/>
    <m/>
    <n v="1"/>
    <m/>
    <s v="Creation &amp; implementation of peer mentoring support group; implmentation of topic specific workshops"/>
    <m/>
    <m/>
    <m/>
    <m/>
    <n v="500"/>
    <n v="500"/>
    <e v="#DIV/0!"/>
    <m/>
    <m/>
    <m/>
    <m/>
    <m/>
    <m/>
    <s v="This should be funded by Cal-Works"/>
    <s v="RC1"/>
    <s v="#1.3,1.4,2.3,2.4,3.3,5.2,6.2"/>
    <s v="The population of CalWORKs Program is recognized as a hard-to-serve population at high-risk for attrition. The CalWORKs program would like to implement a peer mentoring program at the RC campus to assist in facilitating student retention, networking, information and resource sharing, and addressing barriers to student learning and advancement. Allocation of funding would support the program in doing so, as described in the Program Review Report concluded in Spring 2015. "/>
    <m/>
    <m/>
    <m/>
    <m/>
    <m/>
    <m/>
    <x v="87"/>
    <x v="0"/>
  </r>
  <r>
    <x v="2"/>
    <s v="Consultant Services"/>
    <m/>
    <n v="1"/>
    <m/>
    <s v="Speaker fees/ honorariums for guest speakers at topic specific workshops"/>
    <m/>
    <m/>
    <m/>
    <m/>
    <n v="400"/>
    <n v="400"/>
    <e v="#DIV/0!"/>
    <m/>
    <m/>
    <m/>
    <m/>
    <m/>
    <m/>
    <s v="This should be funded through County DSS"/>
    <s v="RC1, RC7, MC/OC6"/>
    <s v="#1.2,1.3,1.4,2.2,2.3,3.3,3.4,4.1,5.2"/>
    <s v="Speakers would be brought in to address specialized topics of interest to CalWORKs students as a part of the proposed support group and topic-specific workshops, such as Domestic Violence/Healthy Families, Job Search Skills and Preparation, Financial Literacy, etc. "/>
    <m/>
    <m/>
    <m/>
    <m/>
    <m/>
    <m/>
    <x v="87"/>
    <x v="0"/>
  </r>
  <r>
    <x v="17"/>
    <s v="Equip LT 5K"/>
    <s v="X"/>
    <n v="1"/>
    <m/>
    <s v="Two undesignated computers and/or laptops for use by staff, the CalWORK student worker, and students, as needed. "/>
    <m/>
    <m/>
    <m/>
    <m/>
    <n v="2400"/>
    <n v="2400"/>
    <e v="#DIV/0!"/>
    <m/>
    <m/>
    <m/>
    <m/>
    <m/>
    <m/>
    <s v="This should be funded by Cal-Works"/>
    <s v="RC9"/>
    <s v="#1.3,1.4,2.2,2.3,2.4,3.3,4.3,5.2,5.6"/>
    <s v="The CalWORKs Program is requesting funds to purchase 2 new computers (and/or laptops) to be utilized by staff and students during orientations, workshops, and presentations, as well for to assistant students in completing the online SCCCD College Application, FAFSA, college and work study orientations (currently offered online only), Blackboard, and homework assignments. (The Reedley College CalWORKs program site currently does not have any undesignated computers nor does it have any laptops.) CalWORKS students frequently lack or have access to computers and Internet access at home, so they rely on CalWORKs staff to assist them in accessing computers in order to complete the online applications listed previously, currently this means that the students works on a Counselor's computer in a staff workstation when a workstation is available. Purchasing the two additional computers would allow for those computers to remain undesignated by staff, rather they'd be used for the purposes described by staff, the CalWORKs student worker, and students, as needed. "/>
    <m/>
    <m/>
    <m/>
    <m/>
    <m/>
    <m/>
    <x v="87"/>
    <x v="0"/>
  </r>
  <r>
    <x v="17"/>
    <s v="Equip LT 5K"/>
    <s v="X"/>
    <n v="2"/>
    <m/>
    <s v="Seating for children for the waiting area in Center for Student Success 2 building at the RC campus in which the CalWORKs Program is co-located. "/>
    <m/>
    <m/>
    <m/>
    <m/>
    <n v="125"/>
    <n v="125"/>
    <e v="#DIV/0!"/>
    <m/>
    <m/>
    <m/>
    <m/>
    <m/>
    <m/>
    <m/>
    <s v="None Applicable."/>
    <s v="#1.3,1.4,2.4, 5.6"/>
    <s v="The CalWORKs Program is the only Student Services program at Reedley College that serves students with families (100% of the CalWORKs student population).  While staff encourages students to make alternative arrangements, often times, children accompany their parents to appointments with the CalWORKs Counselors due to the fact that  other childcare arrangements can't always be secured. As such, it would be beneficial acknowledge this reality by establishing a designated area in the existing waiting area for children to engage in productive activities (coloring, reading, etc.). Currently, the children don't have any age appropriate equipment (i.e., seating) available for them. This resource could also provide a vehicle for program to model how to re-direct children, as opposed to having them occupy themselves with office literature intended for students to play with the annoucement board noting the weekly availability of CalWORKs counselors, which is the current practice.  NOTE: children would continue to remain under their parents supervision at all times while they are in the CCS2 building.    "/>
    <m/>
    <m/>
    <m/>
    <m/>
    <m/>
    <m/>
    <x v="87"/>
    <x v="0"/>
  </r>
  <r>
    <x v="1"/>
    <s v="Office Supplies"/>
    <m/>
    <n v="1"/>
    <m/>
    <m/>
    <m/>
    <m/>
    <m/>
    <m/>
    <n v="1000"/>
    <n v="1000"/>
    <e v="#DIV/0!"/>
    <n v="1000"/>
    <n v="1000"/>
    <m/>
    <m/>
    <m/>
    <m/>
    <s v="ok"/>
    <s v="n/a"/>
    <m/>
    <s v="The Fund for Student Success monies provided by the CA Community College Chancellor's Office provides $99,000 annually. This amount will not increase. The grant was meant to implement the MCHS program, not be the main fiscal agent for departmental needs. The grant covers salary, benefits. "/>
    <m/>
    <m/>
    <m/>
    <s v="RMCHS is part of Reedley college and has not been supported in the form of providing adaquate supplies/funds to cover college related expenses. This is a must in an effort to maintain office workflow"/>
    <m/>
    <m/>
    <x v="88"/>
    <x v="0"/>
  </r>
  <r>
    <x v="7"/>
    <s v="Student Employees"/>
    <m/>
    <n v="1"/>
    <m/>
    <s v="2 RC Student employees to be hired to assist at farm area utilized by RMCHS studnets"/>
    <m/>
    <m/>
    <m/>
    <m/>
    <n v="13954.96"/>
    <n v="13954.96"/>
    <e v="#DIV/0!"/>
    <n v="0"/>
    <m/>
    <m/>
    <m/>
    <m/>
    <m/>
    <s v="This request needs a better justification for the expense.  Please include a better more complete justification for future requests.  Adelfa followed up and Kings Canyon has hired students for this purpose."/>
    <s v="n/a"/>
    <s v="11.5, 3.2, 4.4"/>
    <s v="Currently, the RC Farm is being utilized by RMCHS students. During the 2015 Fresno Fair timeframe, over 118 animals were being cared for at the college farm. There is also a project that has close to 200 egg-laying hens, that needs to be maintained and supported during the morning and evening hours. Student employees will also be expected to assist the AGNR with various events such as the Opening Closing Ceremonies and the the annual Spring FFA event hosted at Reedley College. "/>
    <m/>
    <m/>
    <m/>
    <m/>
    <m/>
    <m/>
    <x v="88"/>
    <x v="0"/>
  </r>
  <r>
    <x v="8"/>
    <s v="Conference"/>
    <m/>
    <n v="2"/>
    <m/>
    <s v="Middle College Consortium Conferences"/>
    <m/>
    <m/>
    <m/>
    <m/>
    <n v="3500"/>
    <n v="3500"/>
    <e v="#DIV/0!"/>
    <m/>
    <m/>
    <m/>
    <m/>
    <m/>
    <m/>
    <m/>
    <s v="n/a"/>
    <m/>
    <s v="Membership to organizations that support and offer professional insight/expertise for Middle College High Schools. Yearly membership and conference will serve to assist in modeling after successful MCHS' across the state and nation. "/>
    <m/>
    <m/>
    <m/>
    <s v="There is a great need to stay abreast of the latest developments for middle college hish school. This is especially important given that there are only 11 middle college high schools in the state."/>
    <m/>
    <m/>
    <x v="88"/>
    <x v="0"/>
  </r>
  <r>
    <x v="7"/>
    <s v="Student Employees"/>
    <m/>
    <n v="1"/>
    <m/>
    <m/>
    <m/>
    <m/>
    <m/>
    <n v="4168"/>
    <n v="4168"/>
    <n v="0"/>
    <n v="0"/>
    <n v="0"/>
    <m/>
    <m/>
    <m/>
    <m/>
    <m/>
    <s v="There is no justification for the increase.  Please include justification for any increases in future requests.  Need Program Review goals in order to fund."/>
    <m/>
    <m/>
    <s v="Student Activities office at the Madera Center only has one staff member and no support staff.  Student volunteers and student workers are needed to assist with the planning and execution of various student events throughout the year."/>
    <m/>
    <m/>
    <m/>
    <m/>
    <m/>
    <m/>
    <x v="89"/>
    <x v="2"/>
  </r>
  <r>
    <x v="14"/>
    <s v="Other Supplies"/>
    <m/>
    <n v="1"/>
    <m/>
    <m/>
    <n v="1192"/>
    <m/>
    <n v="601"/>
    <n v="500"/>
    <n v="500"/>
    <n v="0"/>
    <n v="0"/>
    <n v="500"/>
    <n v="500"/>
    <m/>
    <m/>
    <m/>
    <m/>
    <s v="Need program reivew goal to fund request"/>
    <m/>
    <m/>
    <s v="Other supplies that are not covered under office supplies.  This usually consists of items purchased at Smart &amp; Final such as table covers, water and ice that is used at events for volunteers.  Other items purchased are paper supplies needed for various events on campus such cups for Inramural sport events.  "/>
    <m/>
    <m/>
    <m/>
    <m/>
    <m/>
    <m/>
    <x v="89"/>
    <x v="2"/>
  </r>
  <r>
    <x v="47"/>
    <s v="Equipment Rental"/>
    <m/>
    <n v="1"/>
    <m/>
    <m/>
    <n v="207"/>
    <n v="207"/>
    <n v="212"/>
    <n v="500"/>
    <n v="500"/>
    <n v="0"/>
    <n v="0"/>
    <n v="500"/>
    <n v="500"/>
    <m/>
    <m/>
    <m/>
    <m/>
    <s v="Need program reivew goal to fund request"/>
    <m/>
    <m/>
    <s v="Equipment rentals for special events throughout the year.  "/>
    <m/>
    <m/>
    <m/>
    <m/>
    <m/>
    <m/>
    <x v="89"/>
    <x v="2"/>
  </r>
  <r>
    <x v="26"/>
    <s v="Royalties"/>
    <m/>
    <n v="1"/>
    <m/>
    <m/>
    <n v="1115"/>
    <n v="1211"/>
    <n v="1249"/>
    <n v="1200"/>
    <n v="1200"/>
    <n v="0"/>
    <n v="0"/>
    <n v="1200"/>
    <n v="1200"/>
    <m/>
    <m/>
    <m/>
    <m/>
    <s v="Need program reivew goal to fund request"/>
    <m/>
    <m/>
    <s v="Standard yearly expense in order to play music at events."/>
    <m/>
    <m/>
    <m/>
    <m/>
    <m/>
    <m/>
    <x v="89"/>
    <x v="2"/>
  </r>
  <r>
    <x v="1"/>
    <s v="Office Supplies"/>
    <m/>
    <n v="1"/>
    <m/>
    <m/>
    <n v="104"/>
    <n v="85"/>
    <n v="454"/>
    <n v="2500"/>
    <n v="2500"/>
    <n v="0"/>
    <n v="0"/>
    <n v="2500"/>
    <n v="2500"/>
    <m/>
    <m/>
    <m/>
    <m/>
    <s v="This request needs a better justification for the expense.  Please include a better more complete justification for future requests.  Need Program Review goals in order to fund."/>
    <m/>
    <m/>
    <s v="General office supplies needed for office and for events.  Due an increase in events, more office supplies are needed throughout the year.  These supplies are used for marketing events and student engagement activities. "/>
    <m/>
    <m/>
    <m/>
    <m/>
    <m/>
    <m/>
    <x v="89"/>
    <x v="2"/>
  </r>
  <r>
    <x v="1"/>
    <s v="Office Supplies"/>
    <m/>
    <n v="1"/>
    <m/>
    <m/>
    <n v="4108"/>
    <n v="2628"/>
    <n v="2604"/>
    <n v="7500"/>
    <n v="8000"/>
    <n v="500"/>
    <n v="6.6666666666666666E-2"/>
    <n v="5000"/>
    <n v="5000"/>
    <m/>
    <m/>
    <m/>
    <m/>
    <s v="if more needed come back for one-time funds"/>
    <s v="Program Review Goal #2"/>
    <s v="Strategic Plan 1.3"/>
    <s v="The Student Activities Office strives to provide an atmosphere that fosters respect, values all individuals, appreciates diversity, and celebrates the contribution of all. We emphasize the need to recognize that the College community is diverse in age, culture, and ethnicity, and that all members contribute to the advancement of society. We promote the idea that student interaction through clubs and social gatherings, student government and participation in College governance, community service activities, and intermural sports is essential to the learning process and creates well-rounded citizens. 1) Advise and support the Associated Student Government so that students participate in and contribute to the College-wide shared governance process.In order to carry out these goals and mission, the SAO requires a variety of office supplies, decoration supplies and events supplies throughout the year._x000a_2) Plan and execute a variety of events and activities that enhance the educational experience for students. _x000a_3) Provide support and guidance to student clubs. _x000a_4) Support efforts of all campus departments to engage students outside of the traditional classroom.Host Tiger Awards which is an event that recognizes the academic and athletic efforts of oustanding students nominated by each college department.  This expense covers the cost of the plaques awarded to each recipient."/>
    <m/>
    <m/>
    <m/>
    <m/>
    <m/>
    <m/>
    <x v="89"/>
    <x v="0"/>
  </r>
  <r>
    <x v="3"/>
    <s v="Hosting Events"/>
    <m/>
    <n v="1"/>
    <m/>
    <m/>
    <n v="863"/>
    <n v="5488"/>
    <n v="879"/>
    <n v="5000"/>
    <n v="7500"/>
    <n v="2500"/>
    <n v="0.5"/>
    <n v="7500"/>
    <m/>
    <n v="7500"/>
    <m/>
    <m/>
    <m/>
    <s v="This is not a zero priority.  This is really a 1."/>
    <s v="Program Review Goal #2"/>
    <s v="Strategic Plan 1.3"/>
    <s v="The SAO promotes and holds events at various times throughout the year to encourage cultural awareness and understanding.  Some of these events might include: Guest speakers for such times as Women's History Month, Hispanic Heritage Month, Native American Heritage Month and Black History Month.  Depending on the availability entertainment and educational productions, and on the desire of the student body, various musical, theatrical or performance groups may be contracted to provide their services in the name of promoting cultural awareness."/>
    <m/>
    <m/>
    <m/>
    <m/>
    <m/>
    <m/>
    <x v="89"/>
    <x v="0"/>
  </r>
  <r>
    <x v="26"/>
    <s v="Royalities"/>
    <m/>
    <n v="2"/>
    <m/>
    <s v="Royalties"/>
    <n v="256"/>
    <n v="270"/>
    <n v="147"/>
    <n v="256"/>
    <n v="256"/>
    <n v="0"/>
    <n v="0"/>
    <m/>
    <m/>
    <m/>
    <m/>
    <m/>
    <m/>
    <m/>
    <m/>
    <m/>
    <s v="Royalty charges from DO"/>
    <m/>
    <m/>
    <m/>
    <m/>
    <m/>
    <m/>
    <x v="89"/>
    <x v="1"/>
  </r>
  <r>
    <x v="2"/>
    <s v="Consultant Services"/>
    <m/>
    <n v="1"/>
    <m/>
    <m/>
    <n v="200"/>
    <m/>
    <n v="100"/>
    <n v="500"/>
    <n v="1500"/>
    <n v="1000"/>
    <n v="2"/>
    <m/>
    <m/>
    <m/>
    <m/>
    <m/>
    <m/>
    <m/>
    <m/>
    <m/>
    <s v="I would like to increase my contractual services to $1500.00 in order to have more talent come to the campus to engage students in regards to dance groups, musicians, poets and or other artists"/>
    <m/>
    <m/>
    <m/>
    <m/>
    <m/>
    <m/>
    <x v="89"/>
    <x v="2"/>
  </r>
  <r>
    <x v="17"/>
    <s v="Furniture/Equipment"/>
    <m/>
    <n v="2"/>
    <m/>
    <m/>
    <m/>
    <m/>
    <m/>
    <m/>
    <n v="10000"/>
    <n v="10000"/>
    <e v="#DIV/0!"/>
    <m/>
    <m/>
    <m/>
    <m/>
    <m/>
    <m/>
    <s v="This  is not a 1 priority, this is really a 2."/>
    <s v="Program Review Goal #3"/>
    <s v="Strategic Plan 2.4"/>
    <s v="Replacement couches in the Student Center. Students use this area on a daily basis and the current couches are ripped. This funding would start the Program Review goal of Student Activities to replace furniture in Student Center due to use of facility."/>
    <m/>
    <m/>
    <m/>
    <m/>
    <m/>
    <m/>
    <x v="89"/>
    <x v="0"/>
  </r>
  <r>
    <x v="17"/>
    <s v="Equip LT 5K"/>
    <m/>
    <n v="2"/>
    <m/>
    <m/>
    <m/>
    <m/>
    <m/>
    <m/>
    <n v="5300"/>
    <n v="5300"/>
    <e v="#DIV/0!"/>
    <m/>
    <m/>
    <m/>
    <m/>
    <m/>
    <m/>
    <m/>
    <m/>
    <m/>
    <s v="We do not have enough tables, chairs or canopies for larger events or for multiple events to be taking place on campus.  In order to start working on this I would like to purchase the following items for the next fiscal year:  1 pack of 22 tables that comes with a cart (Currently the list price at Costco is $1649.99 plus tax), 4- 10x10 canopies (Current list price at Costco is $299.00 each for a total of $1199.96 plus tax)  and 3 packs of 40  black folding chairs (Current price at Sams Club is $1992.00 plus tax)  All shipping is included. "/>
    <m/>
    <m/>
    <m/>
    <m/>
    <m/>
    <m/>
    <x v="89"/>
    <x v="2"/>
  </r>
  <r>
    <x v="7"/>
    <s v="Student Employees"/>
    <m/>
    <n v="1"/>
    <m/>
    <m/>
    <m/>
    <m/>
    <n v="3465"/>
    <n v="6707"/>
    <n v="7000"/>
    <n v="293"/>
    <n v="4.3685701505889372E-2"/>
    <n v="0"/>
    <m/>
    <m/>
    <m/>
    <m/>
    <m/>
    <s v="There is no justification for the increase.  Please include justification for any increases in future requests.  Need Program Review goals in order to fund."/>
    <m/>
    <m/>
    <s v="COLA"/>
    <m/>
    <m/>
    <m/>
    <m/>
    <m/>
    <m/>
    <x v="90"/>
    <x v="2"/>
  </r>
  <r>
    <x v="0"/>
    <s v="Printing &amp; Binding"/>
    <m/>
    <n v="1"/>
    <m/>
    <m/>
    <m/>
    <m/>
    <m/>
    <n v="1500"/>
    <n v="1500"/>
    <n v="0"/>
    <n v="0"/>
    <n v="0"/>
    <m/>
    <m/>
    <m/>
    <m/>
    <m/>
    <s v="There is no justification for the increase.  Please include justification for any increases in future requests.  Need Program Review goals in order to fund."/>
    <m/>
    <m/>
    <s v="Starting new programs in ag business and manufacturing.  Need to be able to develop promotional materials for these programs and update brochures from other programs."/>
    <m/>
    <m/>
    <m/>
    <m/>
    <m/>
    <m/>
    <x v="90"/>
    <x v="2"/>
  </r>
  <r>
    <x v="11"/>
    <s v="Postage/Shipping"/>
    <m/>
    <n v="1"/>
    <m/>
    <m/>
    <m/>
    <m/>
    <m/>
    <n v="100"/>
    <n v="100"/>
    <n v="0"/>
    <n v="0"/>
    <n v="0"/>
    <m/>
    <m/>
    <m/>
    <m/>
    <m/>
    <s v="There is no justification for the increase.  Please include justification for any increases in future requests.  Need Program Review goals in order to fund."/>
    <m/>
    <m/>
    <m/>
    <m/>
    <m/>
    <m/>
    <m/>
    <n v="-100"/>
    <s v="Not needed"/>
    <x v="90"/>
    <x v="2"/>
  </r>
  <r>
    <x v="1"/>
    <s v="Office Supplies"/>
    <m/>
    <n v="1"/>
    <m/>
    <m/>
    <m/>
    <n v="0"/>
    <n v="276"/>
    <n v="300"/>
    <n v="750"/>
    <n v="450"/>
    <n v="1.5"/>
    <n v="750"/>
    <n v="750"/>
    <m/>
    <m/>
    <m/>
    <m/>
    <s v="There is no justification for the increase.  Please include justification for any increases in future requests.  Need Program Review goals in order to fund."/>
    <m/>
    <m/>
    <s v="Combining Business Office Unit code 411000 into this budget.  Necesssary to conduct business, purchase paper, pens, filing supplies. Copier supplies"/>
    <m/>
    <m/>
    <m/>
    <m/>
    <m/>
    <s v="ok"/>
    <x v="90"/>
    <x v="2"/>
  </r>
  <r>
    <x v="24"/>
    <s v="Bad Debt"/>
    <m/>
    <n v="1"/>
    <m/>
    <m/>
    <n v="1333"/>
    <n v="3018"/>
    <n v="-1333"/>
    <n v="1500"/>
    <n v="1500"/>
    <n v="0"/>
    <n v="0"/>
    <n v="1500"/>
    <n v="1500"/>
    <m/>
    <m/>
    <m/>
    <m/>
    <s v="ok"/>
    <m/>
    <m/>
    <s v="wrtie off of bad debt A/R locally.  Not budgeting for grant overexpenditures or disalloweances.  Using historical amounts for request"/>
    <m/>
    <m/>
    <m/>
    <m/>
    <m/>
    <m/>
    <x v="90"/>
    <x v="0"/>
  </r>
  <r>
    <x v="1"/>
    <s v="Office Supplies"/>
    <m/>
    <n v="1"/>
    <m/>
    <s v="Print cart, pens, paper,misc supplies"/>
    <n v="1454"/>
    <n v="1742"/>
    <n v="2173"/>
    <n v="2000"/>
    <n v="2000"/>
    <n v="0"/>
    <n v="0"/>
    <n v="2000"/>
    <n v="2000"/>
    <m/>
    <m/>
    <m/>
    <m/>
    <s v="ok"/>
    <s v=" IV B3 "/>
    <s v=" 2.4, 5.1, 6.4 "/>
    <s v="Office supplies for entire Admin Services excl BSO"/>
    <m/>
    <m/>
    <m/>
    <m/>
    <m/>
    <m/>
    <x v="90"/>
    <x v="0"/>
  </r>
  <r>
    <x v="5"/>
    <s v="Mileage"/>
    <m/>
    <n v="1"/>
    <m/>
    <m/>
    <m/>
    <m/>
    <n v="1227"/>
    <n v="2000"/>
    <n v="2000"/>
    <n v="0"/>
    <n v="0"/>
    <n v="2000"/>
    <n v="2000"/>
    <m/>
    <m/>
    <m/>
    <m/>
    <s v="There is no justification for the increase.  Please include justification for any increases in future requests.  Need Program Review goals in order to fund."/>
    <m/>
    <m/>
    <s v="Staff needs to travel between locations for meetings.  "/>
    <m/>
    <m/>
    <m/>
    <m/>
    <m/>
    <m/>
    <x v="90"/>
    <x v="2"/>
  </r>
  <r>
    <x v="17"/>
    <s v="Equip GT 5K"/>
    <m/>
    <n v="1"/>
    <m/>
    <s v="Shared HP Laser Printer"/>
    <m/>
    <m/>
    <m/>
    <m/>
    <n v="3000"/>
    <n v="3000"/>
    <e v="#DIV/0!"/>
    <n v="3000"/>
    <n v="3000"/>
    <m/>
    <m/>
    <m/>
    <m/>
    <s v="this is really one time funding"/>
    <m/>
    <s v=" 5.1, 5.5, 6.1, 6.2 "/>
    <s v="To replace 12 yr old Laser printer that is shared between VP, AA &amp; Asst. We have been experienceing more down time with the printer, which is not cost effective to repair. IT has indicated that the printer has a short life now.  We requested this LY but were not funded.  New printer would allow for duplex printing, b/w only  Color copies cop to copier"/>
    <m/>
    <m/>
    <m/>
    <m/>
    <m/>
    <m/>
    <x v="90"/>
    <x v="0"/>
  </r>
  <r>
    <x v="5"/>
    <s v="Mileage"/>
    <m/>
    <n v="1"/>
    <m/>
    <m/>
    <n v="3880"/>
    <n v="3279"/>
    <n v="2287"/>
    <n v="3500"/>
    <n v="3500"/>
    <n v="0"/>
    <n v="0"/>
    <n v="3500"/>
    <n v="3500"/>
    <m/>
    <m/>
    <m/>
    <m/>
    <s v="ok"/>
    <m/>
    <s v=" 5.1, 5.5, 6.1, 6.2 "/>
    <s v="Mileage to District Meetings, Madera &amp; Oakhurst - VP, AA, Asst."/>
    <m/>
    <m/>
    <m/>
    <m/>
    <m/>
    <m/>
    <x v="90"/>
    <x v="0"/>
  </r>
  <r>
    <x v="21"/>
    <s v="Equipment Repair &amp; Maint"/>
    <m/>
    <n v="1"/>
    <m/>
    <m/>
    <m/>
    <m/>
    <m/>
    <n v="6870"/>
    <n v="6870"/>
    <n v="0"/>
    <n v="0"/>
    <n v="6870"/>
    <n v="6870"/>
    <m/>
    <m/>
    <m/>
    <m/>
    <s v="Budget Committees requesting you supply a justification for your request.  Without a valid justification the budget committee will not be able to fund your request.  Please also include program review and strategic plan goals."/>
    <m/>
    <m/>
    <s v="Copier services for the year"/>
    <m/>
    <m/>
    <m/>
    <m/>
    <m/>
    <m/>
    <x v="90"/>
    <x v="2"/>
  </r>
  <r>
    <x v="8"/>
    <s v="Conference"/>
    <m/>
    <n v="1"/>
    <m/>
    <m/>
    <n v="3381"/>
    <n v="3358"/>
    <n v="4019"/>
    <n v="6500"/>
    <n v="7000"/>
    <n v="500"/>
    <n v="7.6923076923076927E-2"/>
    <n v="7000"/>
    <n v="7000"/>
    <m/>
    <m/>
    <m/>
    <m/>
    <s v="ok"/>
    <s v=" IV B3 "/>
    <s v=" 1.4, 2.4, 3.4,5.1, 5.2,5.5 "/>
    <s v="Fall &amp; Spring ACBO Conference to stay up to date on State funding issues $3K; State Budget Workshops $.5K; ACCCA Mentor Program to develop cross functional methods for moving the college forward and meeting goals$ 1.5K  Federal compliance conference for Acct/Auditor $1.5; additional request for Edgar Training for Rene $.5K who is new to Admin Serv"/>
    <m/>
    <m/>
    <m/>
    <m/>
    <m/>
    <m/>
    <x v="90"/>
    <x v="0"/>
  </r>
  <r>
    <x v="8"/>
    <s v="Conference"/>
    <m/>
    <n v="1"/>
    <m/>
    <m/>
    <m/>
    <m/>
    <n v="4233"/>
    <n v="5400"/>
    <n v="7400"/>
    <n v="2000"/>
    <n v="0.37037037037037035"/>
    <n v="7400"/>
    <n v="7400"/>
    <m/>
    <m/>
    <m/>
    <m/>
    <s v="There is no justification for the increase.  Please include justification for any increases in future requests.  Need Program Review goals in order to fund."/>
    <m/>
    <m/>
    <s v="Accounting Tech to attend EDGAR Training  VP will attend statewide meetings and Manufacturing and Agricultural Meetings"/>
    <m/>
    <m/>
    <m/>
    <m/>
    <m/>
    <m/>
    <x v="90"/>
    <x v="2"/>
  </r>
  <r>
    <x v="6"/>
    <s v="Miscellaneouse"/>
    <m/>
    <n v="1"/>
    <m/>
    <m/>
    <m/>
    <m/>
    <m/>
    <n v="10000"/>
    <n v="10000"/>
    <n v="0"/>
    <n v="0"/>
    <n v="10000"/>
    <n v="10000"/>
    <m/>
    <m/>
    <m/>
    <m/>
    <s v="There is no justification for the increase.  Please include justification for any increases in future requests.  Need Program Review goals in order to fund."/>
    <m/>
    <m/>
    <s v="Use for contingencies"/>
    <m/>
    <m/>
    <m/>
    <m/>
    <m/>
    <m/>
    <x v="90"/>
    <x v="2"/>
  </r>
  <r>
    <x v="17"/>
    <s v="Budget Committee Contingency "/>
    <m/>
    <n v="1"/>
    <m/>
    <s v="Emergency funding source for Programs"/>
    <m/>
    <m/>
    <m/>
    <n v="300000"/>
    <n v="300000"/>
    <n v="0"/>
    <n v="0"/>
    <n v="100000"/>
    <n v="100000"/>
    <m/>
    <m/>
    <m/>
    <m/>
    <s v="keep the same"/>
    <m/>
    <s v=" 1,2,3,4,5,6 "/>
    <s v="Funds set aside by budget committee to help programs who encounter unforseen expenses that were not budgeted for.  This allows programs to submit one-time funding requests to the budget committee to agument their current budget for these unforseen emergency expenses."/>
    <m/>
    <m/>
    <m/>
    <m/>
    <m/>
    <m/>
    <x v="90"/>
    <x v="0"/>
  </r>
  <r>
    <x v="14"/>
    <s v="Other Supplies"/>
    <m/>
    <n v="1"/>
    <m/>
    <s v="Headsets/Check writing machine signature plate"/>
    <n v="266"/>
    <n v="0"/>
    <n v="2204"/>
    <n v="200"/>
    <n v="300"/>
    <n v="100"/>
    <n v="0.5"/>
    <n v="300"/>
    <n v="300"/>
    <m/>
    <m/>
    <m/>
    <m/>
    <s v="ok"/>
    <s v="#9"/>
    <n v="5.6"/>
    <s v=" Headsets for front counter staff for more ergonimically correct. ($300)  This account also funds signature plates should there be change in Administrators"/>
    <m/>
    <m/>
    <m/>
    <m/>
    <m/>
    <m/>
    <x v="91"/>
    <x v="0"/>
  </r>
  <r>
    <x v="5"/>
    <s v="Mileage"/>
    <m/>
    <n v="1"/>
    <m/>
    <s v="Manager Meetings, Madera support"/>
    <m/>
    <n v="856"/>
    <n v="292"/>
    <n v="400"/>
    <n v="600"/>
    <n v="200"/>
    <n v="0.5"/>
    <n v="400"/>
    <n v="400"/>
    <m/>
    <m/>
    <m/>
    <m/>
    <s v="professional development is included in 95310"/>
    <s v="#9"/>
    <s v="5.1,6.2,6.4"/>
    <s v="Increase college's effectiveness &amp; professional development. Mileage to Madera twice a month. Plus professional development opportunities for staff"/>
    <m/>
    <m/>
    <m/>
    <m/>
    <m/>
    <m/>
    <x v="91"/>
    <x v="0"/>
  </r>
  <r>
    <x v="8"/>
    <s v="Conference"/>
    <m/>
    <n v="1"/>
    <m/>
    <s v="3CDUG conference, Prof Dev"/>
    <m/>
    <n v="1348"/>
    <n v="462"/>
    <n v="1500"/>
    <n v="2000"/>
    <n v="500"/>
    <n v="0.33333333333333331"/>
    <n v="2000"/>
    <n v="2000"/>
    <m/>
    <m/>
    <m/>
    <m/>
    <s v="ok"/>
    <s v="#9"/>
    <s v="2.2,5.6"/>
    <s v="3CDug conferences ($800), professional development opportunities for the staff 4@$300 encouraged by manager"/>
    <m/>
    <m/>
    <m/>
    <m/>
    <m/>
    <s v="used staff development funds in the past for staff workshops; 3CDUG is necessary for Linda"/>
    <x v="91"/>
    <x v="0"/>
  </r>
  <r>
    <x v="1"/>
    <s v="Office Supplies"/>
    <m/>
    <n v="1"/>
    <m/>
    <s v="Printing cartidges, Staff Tiger One Cards"/>
    <n v="1446"/>
    <n v="1100"/>
    <n v="1874"/>
    <n v="2050"/>
    <n v="2050"/>
    <n v="0"/>
    <n v="0"/>
    <n v="2050"/>
    <n v="2050"/>
    <m/>
    <m/>
    <m/>
    <m/>
    <s v="ok"/>
    <m/>
    <n v="2.2000000000000002"/>
    <s v="Office Depot - printing cartridges (check writing to pay students and campus activities)and operating office supplies"/>
    <m/>
    <m/>
    <m/>
    <m/>
    <m/>
    <s v="printing of Fin Aid checks, cost of tiger one cards for staff"/>
    <x v="91"/>
    <x v="0"/>
  </r>
  <r>
    <x v="21"/>
    <s v="Equipment Repair &amp; Maint"/>
    <m/>
    <n v="1"/>
    <m/>
    <s v="Maintenance Agreements"/>
    <n v="3276"/>
    <n v="3319"/>
    <n v="3136"/>
    <n v="3500"/>
    <n v="4000"/>
    <n v="500"/>
    <n v="0.14285714285714285"/>
    <n v="4000"/>
    <n v="4000"/>
    <m/>
    <m/>
    <m/>
    <m/>
    <s v="ok"/>
    <m/>
    <n v="5.6"/>
    <s v="Maintenance Agreement for check writer and folding machine. $1500 Copier/printer charges(Ray Morgan) $2500  Increased cost due to new copier contract"/>
    <m/>
    <m/>
    <m/>
    <m/>
    <m/>
    <s v="New contract with Copiers"/>
    <x v="91"/>
    <x v="0"/>
  </r>
  <r>
    <x v="0"/>
    <s v="Printing &amp; Binding"/>
    <m/>
    <n v="1"/>
    <m/>
    <s v="Purchase checks"/>
    <n v="2810"/>
    <n v="5341"/>
    <n v="3728"/>
    <n v="3500"/>
    <n v="4500"/>
    <n v="1000"/>
    <n v="0.2857142857142857"/>
    <n v="4500"/>
    <n v="4500"/>
    <m/>
    <m/>
    <m/>
    <m/>
    <s v="ok"/>
    <m/>
    <n v="2.2000000000000002"/>
    <s v="Printing for checks (Fin Aid, ASB, Co-Curricular, Refunds) provides students with necessary tools, books. Federal Regulations state that the students' authoriation is required to issue debit cards, thus it will still be necessary to print checks for students. Purchase Fin aid &amp; Co-Curr cks (22,500cks*$200/1000) enrollment is up, so the number of checks has increased over prior year.  also the cost of checks increased as we changed vendors"/>
    <m/>
    <m/>
    <m/>
    <m/>
    <m/>
    <s v="Still working with DO to convert on a Debit Card for Fin Aide, but we would still cost of Co-curricular checks"/>
    <x v="91"/>
    <x v="0"/>
  </r>
  <r>
    <x v="49"/>
    <s v="Armored Car"/>
    <m/>
    <n v="1"/>
    <m/>
    <s v="Bank Deposit"/>
    <n v="4662"/>
    <n v="5254"/>
    <n v="5671"/>
    <n v="5250"/>
    <n v="5775"/>
    <n v="525"/>
    <n v="0.1"/>
    <n v="5775"/>
    <n v="5775"/>
    <m/>
    <m/>
    <m/>
    <m/>
    <s v="ok"/>
    <m/>
    <n v="2.4"/>
    <s v="Deposits to Bank for BSO and Food Service (safe campus environment &amp; safety of facility) $437.51x12+10% anticipated cost increase"/>
    <m/>
    <m/>
    <m/>
    <m/>
    <m/>
    <m/>
    <x v="91"/>
    <x v="0"/>
  </r>
  <r>
    <x v="7"/>
    <s v="Student Employees"/>
    <m/>
    <n v="1"/>
    <m/>
    <s v="Student workers"/>
    <n v="8804"/>
    <n v="6040"/>
    <n v="6632"/>
    <n v="11198"/>
    <n v="11780"/>
    <n v="582"/>
    <n v="5.1973566708340774E-2"/>
    <n v="11780"/>
    <n v="11780"/>
    <m/>
    <m/>
    <m/>
    <m/>
    <s v="This request needs a better justification for the expense.  Please include a better more complete justification for future requests."/>
    <s v="#1"/>
    <n v="2.2000000000000002"/>
    <s v="Provide services and activities that create opportunities for educational and personal growth.  (19x$10/hrx38)+(19x$10/hrx12)+(19x$10x12)=$11,780"/>
    <m/>
    <m/>
    <m/>
    <m/>
    <m/>
    <s v="Students work at the window to assist other students.  This is good experience for the students to put on their resumes and stuents relate well with other students' needs at the window.  They also learn office skills within the BSO"/>
    <x v="91"/>
    <x v="0"/>
  </r>
  <r>
    <x v="50"/>
    <s v="Bank Fees (Rabobank)"/>
    <m/>
    <n v="1"/>
    <m/>
    <s v="Acct analysis"/>
    <n v="46454"/>
    <n v="40206"/>
    <n v="25760"/>
    <n v="15000"/>
    <n v="15000"/>
    <n v="0"/>
    <n v="0"/>
    <n v="15000"/>
    <n v="15000"/>
    <m/>
    <m/>
    <m/>
    <m/>
    <s v="if more is needed "/>
    <m/>
    <n v="2.2000000000000002"/>
    <s v="Rabobank is now charging for services. We are trying to mitigate the fees but there will still be charges. $1,250/mox12. Students with bad addresses cost $25 for stop payments"/>
    <m/>
    <m/>
    <m/>
    <m/>
    <m/>
    <s v="Unsuccessful in negotiating rate decrease, but we will continue these efforts. "/>
    <x v="91"/>
    <x v="0"/>
  </r>
  <r>
    <x v="15"/>
    <s v="Computer HW Maint &amp; Lic"/>
    <m/>
    <n v="1"/>
    <m/>
    <s v="TigerOne License"/>
    <n v="28297"/>
    <n v="7740"/>
    <n v="15480"/>
    <n v="17000"/>
    <n v="19000"/>
    <n v="2000"/>
    <n v="0.11764705882352941"/>
    <n v="19000"/>
    <n v="19000"/>
    <m/>
    <m/>
    <m/>
    <m/>
    <s v="ok"/>
    <m/>
    <n v="5.6"/>
    <s v="Used for Meal Plan, Library copies, Computer Lab printing, student and staff ids. Provide access to current technology, provide efficient work environments- purchased add'l equipment, Quote from vendor is $19,000"/>
    <m/>
    <m/>
    <m/>
    <m/>
    <m/>
    <s v="Vendor charges % of cost of equipment"/>
    <x v="91"/>
    <x v="0"/>
  </r>
  <r>
    <x v="1"/>
    <s v="Office Supplies"/>
    <s v="X"/>
    <n v="2"/>
    <m/>
    <s v="Security camera"/>
    <m/>
    <m/>
    <m/>
    <m/>
    <n v="1000"/>
    <n v="1000"/>
    <e v="#DIV/0!"/>
    <m/>
    <m/>
    <m/>
    <m/>
    <m/>
    <m/>
    <m/>
    <s v="#7"/>
    <n v="2.4"/>
    <s v="Security camera for front counters (security, campus safety). Campus police recommends security camera to discourage theft in the Business Services Office"/>
    <m/>
    <m/>
    <m/>
    <m/>
    <m/>
    <m/>
    <x v="91"/>
    <x v="0"/>
  </r>
  <r>
    <x v="7"/>
    <s v="Student Employees"/>
    <m/>
    <n v="1"/>
    <m/>
    <m/>
    <n v="6158"/>
    <n v="6974"/>
    <n v="7009"/>
    <n v="7200"/>
    <n v="7800"/>
    <n v="600"/>
    <n v="8.3333333333333329E-2"/>
    <n v="7800"/>
    <n v="7800"/>
    <m/>
    <m/>
    <m/>
    <m/>
    <s v="ok"/>
    <m/>
    <s v="2.2, 5.1, 6.1, 6.4"/>
    <s v="Student worker to cover phones during lunch, meetings &amp; absences.  Use of FWS students whenever possible but needed for specific times. Also includes rate increase to $10 1/1/16, (Avg 65 hrs/mo * 12*$10=$7.8)"/>
    <m/>
    <m/>
    <m/>
    <m/>
    <m/>
    <m/>
    <x v="92"/>
    <x v="0"/>
  </r>
  <r>
    <x v="23"/>
    <s v="Telephone"/>
    <m/>
    <n v="1"/>
    <m/>
    <s v="Sierra Telephone"/>
    <n v="12837"/>
    <n v="22999"/>
    <n v="21628"/>
    <n v="25000"/>
    <n v="25000"/>
    <n v="0"/>
    <n v="0"/>
    <n v="25000"/>
    <n v="25000"/>
    <m/>
    <m/>
    <m/>
    <m/>
    <s v="this is a zero priority.  "/>
    <m/>
    <s v="1.2,2.2,2.3,4.2,5.6"/>
    <s v="Funds the bandwidth required for distance learning, wireless network for classes, computer lab access, and general connectivity to SCCCD for staff, faculty and students."/>
    <m/>
    <m/>
    <m/>
    <m/>
    <m/>
    <m/>
    <x v="92"/>
    <x v="1"/>
  </r>
  <r>
    <x v="23"/>
    <s v="Telephone"/>
    <m/>
    <n v="1"/>
    <m/>
    <m/>
    <n v="20299"/>
    <n v="27899"/>
    <n v="24527"/>
    <n v="27000"/>
    <n v="29700"/>
    <n v="2700"/>
    <n v="0.1"/>
    <n v="29700"/>
    <n v="29700"/>
    <m/>
    <m/>
    <m/>
    <m/>
    <s v="this is a zero priority.  "/>
    <m/>
    <m/>
    <s v="Increase 10%. "/>
    <m/>
    <m/>
    <m/>
    <m/>
    <m/>
    <m/>
    <x v="92"/>
    <x v="2"/>
  </r>
  <r>
    <x v="23"/>
    <s v="Phone"/>
    <m/>
    <n v="1"/>
    <m/>
    <s v="Phones and cell phones for entire RC campus"/>
    <n v="106824"/>
    <n v="96466"/>
    <n v="96466"/>
    <n v="106000"/>
    <n v="119000"/>
    <n v="13000"/>
    <n v="0.12264150943396226"/>
    <n v="119000"/>
    <n v="109000"/>
    <m/>
    <m/>
    <m/>
    <m/>
    <s v="ok"/>
    <m/>
    <s v=" 2.2, 5.1, 5.6, 6.1, 6.4 "/>
    <s v="AT&amp;T @ $4k + $1k/mo, Verizon @$1.3k/mo telephone cost for the entire college, including Vast Networks Data lines for networking @ $3k/mo and Pacific Telemanage Serv @$.2k/mo +$5k repair.  Cost per month based on July-Oct actual billings"/>
    <m/>
    <m/>
    <m/>
    <m/>
    <m/>
    <m/>
    <x v="92"/>
    <x v="0"/>
  </r>
  <r>
    <x v="21"/>
    <s v="Equipment Repair &amp; Maint"/>
    <m/>
    <n v="1"/>
    <m/>
    <s v="Chargeback to Bookstore"/>
    <m/>
    <m/>
    <m/>
    <n v="-15000"/>
    <n v="-16000"/>
    <n v="-1000"/>
    <n v="6.6666666666666666E-2"/>
    <n v="-16000"/>
    <n v="-16000"/>
    <m/>
    <m/>
    <m/>
    <m/>
    <s v="ok"/>
    <m/>
    <m/>
    <s v="Copies created to be sold in bookstore to students - charges to offset total production costs    "/>
    <m/>
    <m/>
    <m/>
    <m/>
    <m/>
    <s v="evaluate more to be sold in bookstore"/>
    <x v="93"/>
    <x v="0"/>
  </r>
  <r>
    <x v="51"/>
    <s v="Equip GT 5K"/>
    <m/>
    <n v="1"/>
    <m/>
    <s v="Baumcut 31.5 Paper Cutter"/>
    <m/>
    <m/>
    <m/>
    <m/>
    <n v="35000"/>
    <n v="35000"/>
    <e v="#DIV/0!"/>
    <n v="0"/>
    <m/>
    <m/>
    <m/>
    <m/>
    <m/>
    <s v="funded in 15-16"/>
    <s v=" VB 6 "/>
    <s v="1, 3, 6.1"/>
    <s v="The paper cutter that is currently being utilized in the print shop is over 30 years of age and has been experiencing inconsistent and inaccurate cuts.  The costs to repair the machine have been covered by the annual maintenance agreement, but causes down time and inefficiencies in production times.  This paper cutter is used daily for such tasks as triming brochures, cutting tickets, preparing notepads, cards, and cutting off book bindings so they can be 3 hole punched for faculty.  We currrently have no alternatives except to use the small manual paper cutter, which only allows for 10 sheets at a time as compared to 500 sheets utilizing the automatic paper cutter.  A new paper cutter would be more precise and set ups could store multiple sizes of cuts resulting in greater efficencies and quality.  Although the cost of a new paper cutter is very expensive, it would most likely last another 30+ years.  That would equate to only $1,000 per year cost. Submitted for special one-time funding in 15-16"/>
    <m/>
    <m/>
    <m/>
    <m/>
    <m/>
    <s v="A priortiy in one time requests.  Denied funding in LY budget worksheets.  Need for this department to remain effiecient"/>
    <x v="93"/>
    <x v="0"/>
  </r>
  <r>
    <x v="0"/>
    <s v="Printing &amp; Binding"/>
    <m/>
    <n v="1"/>
    <m/>
    <s v="Campus letterhead and envelopes"/>
    <n v="2845"/>
    <n v="251"/>
    <n v="3100"/>
    <n v="3000"/>
    <n v="3000"/>
    <n v="0"/>
    <n v="0"/>
    <n v="3000"/>
    <n v="3000"/>
    <m/>
    <m/>
    <m/>
    <m/>
    <m/>
    <s v=" V B3 "/>
    <s v=" 1, 3, 6.1 "/>
    <s v="Campus letterhead and envelopes - Standard Register.  "/>
    <m/>
    <m/>
    <m/>
    <m/>
    <m/>
    <s v="print more inhouse"/>
    <x v="93"/>
    <x v="0"/>
  </r>
  <r>
    <x v="1"/>
    <s v="Office Supplies"/>
    <m/>
    <n v="1"/>
    <m/>
    <s v="binding, plastic wrap"/>
    <n v="3915"/>
    <n v="11447"/>
    <n v="6444"/>
    <n v="5000"/>
    <n v="9600"/>
    <n v="4600"/>
    <n v="0.92"/>
    <n v="9600"/>
    <n v="9600"/>
    <m/>
    <m/>
    <m/>
    <m/>
    <s v="ok"/>
    <s v=" V B3, B4 "/>
    <s v=" 1, 3, 6.1 "/>
    <s v="Cost of Supplies to bind and wrap printing orders as requested.  Increase due to increased sections and students.  Currently actual expenses are $3.6 through Oct (3mos).  16-17 request base on current expenditures for 8mos (Dec &amp; May 1/2 mos)  (3.6/3mos)*8=9.6k"/>
    <m/>
    <m/>
    <m/>
    <m/>
    <m/>
    <s v="currently tracking $3.6k spent through October"/>
    <x v="93"/>
    <x v="0"/>
  </r>
  <r>
    <x v="25"/>
    <s v="Instr Supplies"/>
    <m/>
    <n v="1"/>
    <m/>
    <s v="copier paper for entire campus"/>
    <n v="25536"/>
    <n v="24286"/>
    <n v="27790"/>
    <n v="35000"/>
    <n v="35000"/>
    <n v="0"/>
    <n v="0"/>
    <n v="35000"/>
    <n v="35000"/>
    <m/>
    <m/>
    <m/>
    <m/>
    <s v="ok"/>
    <s v=" V B3, B4 "/>
    <s v=" 1, 3, 6.1 "/>
    <s v="Campus wide paper to support instruction.  Currently tracking $2.7/mo * 12=$32.4K  Increase students and sections in 16-17"/>
    <m/>
    <m/>
    <m/>
    <m/>
    <m/>
    <s v="Limiting colored paper choices to keep costs down"/>
    <x v="93"/>
    <x v="0"/>
  </r>
  <r>
    <x v="21"/>
    <s v="Equipment Repair &amp; Maint"/>
    <m/>
    <n v="1"/>
    <m/>
    <s v="Ricoh copier lease / repair costs for cutter &amp; sealer"/>
    <n v="7535"/>
    <n v="11605"/>
    <n v="17878"/>
    <n v="47000"/>
    <n v="49000"/>
    <n v="2000"/>
    <n v="4.2553191489361701E-2"/>
    <n v="49000"/>
    <n v="49000"/>
    <m/>
    <m/>
    <m/>
    <m/>
    <s v="ok"/>
    <s v=" V B3 "/>
    <s v=" 1, 3, 6.1 "/>
    <s v="Copier lease from Ricoh currently $4K/mo + copy charge for the 2 production printers. Production copiers are coordinated with FCC to go out for an RFP in Spring semester for 2016-17.  Anticipating 10% increase per DO.  We were also notified that the lease payment would no longer cover the cost of staples for this unit.  We have increased the request by $1,000 to cover the cost of staples."/>
    <m/>
    <m/>
    <m/>
    <m/>
    <m/>
    <m/>
    <x v="93"/>
    <x v="0"/>
  </r>
  <r>
    <x v="51"/>
    <s v="Equip GT 5K"/>
    <m/>
    <n v="2"/>
    <m/>
    <s v="Baum UltraFold 714XA Autofold"/>
    <m/>
    <m/>
    <m/>
    <m/>
    <n v="15000"/>
    <n v="15000"/>
    <e v="#DIV/0!"/>
    <m/>
    <m/>
    <m/>
    <m/>
    <m/>
    <m/>
    <m/>
    <s v=" VB 6 "/>
    <s v=" 1, 3, 6.1 "/>
    <s v="The existing folder is 20+ years old and is all manual in set up and has no jam notification which causes waste.  A new folder would reduce static on paper, has an auto stop and jam detection notification and locator, includes all touch screen settings as opposed to mannually moving guides, and would increase accuracies and improve efficencies.  The folder is used bi-weekly for such items as brocuhures and letters. Submitted for special one-time funding in 15-16"/>
    <m/>
    <m/>
    <m/>
    <m/>
    <m/>
    <s v="B priortiy in one time requests.  Denied funding in LY budget worksheets.  Need for this department now or in the near future"/>
    <x v="93"/>
    <x v="0"/>
  </r>
  <r>
    <x v="38"/>
    <s v="Fuel"/>
    <m/>
    <n v="1"/>
    <m/>
    <s v="Fuel for Biulding Services Van"/>
    <m/>
    <n v="148"/>
    <m/>
    <n v="300"/>
    <n v="300"/>
    <n v="0"/>
    <n v="0"/>
    <n v="300"/>
    <n v="300"/>
    <m/>
    <m/>
    <m/>
    <m/>
    <s v="ok"/>
    <m/>
    <m/>
    <s v="we utilize the building service van to transport bulk mail to the post office, pick-up emergency supply orders and a back up for food service, and athletics to transport athletes to doctors appointments. Athletics pays for their own fuel."/>
    <m/>
    <m/>
    <m/>
    <m/>
    <m/>
    <s v="LY fuel was paid by areas who borrowed the van.  Mail services was able to use the excess"/>
    <x v="94"/>
    <x v="0"/>
  </r>
  <r>
    <x v="1"/>
    <s v="Office Supplies"/>
    <m/>
    <n v="1"/>
    <m/>
    <m/>
    <m/>
    <n v="264"/>
    <m/>
    <n v="300"/>
    <n v="300"/>
    <n v="0"/>
    <n v="0"/>
    <n v="300"/>
    <n v="300"/>
    <m/>
    <m/>
    <m/>
    <m/>
    <s v="Budget Committees requesting you supply a justification for your request.  Without a valid justification the budget committee will not be able to fund your request.  Please also include program review and strategic plan goals."/>
    <m/>
    <m/>
    <s v="Needed to support the plans of the center, college, and district. Pens, paper supplies, organizational supplies"/>
    <m/>
    <m/>
    <m/>
    <m/>
    <m/>
    <m/>
    <x v="94"/>
    <x v="2"/>
  </r>
  <r>
    <x v="1"/>
    <s v="Office Supplies"/>
    <m/>
    <n v="1"/>
    <m/>
    <s v="Postage machine ink,  sealing tape misc office suppies such as pens, pencils, note books, file folders"/>
    <n v="286"/>
    <n v="309"/>
    <n v="192"/>
    <n v="500"/>
    <n v="600"/>
    <n v="100"/>
    <n v="0.2"/>
    <n v="600"/>
    <n v="600"/>
    <m/>
    <m/>
    <m/>
    <m/>
    <s v="ok"/>
    <n v="1"/>
    <s v="2.4, 5, 6"/>
    <s v="Lease of a new postage machine in August, 2015.  No purchses of ink this year to date as machine came fully filled, however, we will need to fill later in the year.  We do not currently know what the yield per impression w/I the cartirage will be.  This cartariage has a larger capacity and the cost of the ink is higher.  Additionally, the college is scheduling more outreach postcards sent to students for the 16-17 year  which is the justification for the increase"/>
    <m/>
    <m/>
    <m/>
    <m/>
    <m/>
    <s v="We will evaluate the costs and adjusts as needed.  "/>
    <x v="94"/>
    <x v="0"/>
  </r>
  <r>
    <x v="21"/>
    <s v="Equipment Repair &amp; Maint"/>
    <m/>
    <n v="1"/>
    <m/>
    <m/>
    <n v="1093"/>
    <n v="1089"/>
    <n v="1077"/>
    <n v="1100"/>
    <n v="1200"/>
    <n v="100"/>
    <n v="9.0909090909090912E-2"/>
    <n v="1200"/>
    <n v="1200"/>
    <m/>
    <m/>
    <m/>
    <m/>
    <s v="Budget Committees requesting you supply a justification for your request.  Without a valid justification the budget committee will not be able to fund your request.  Please also include program review and strategic plan goals."/>
    <m/>
    <m/>
    <s v="lease mail machine"/>
    <m/>
    <m/>
    <m/>
    <m/>
    <m/>
    <m/>
    <x v="94"/>
    <x v="2"/>
  </r>
  <r>
    <x v="21"/>
    <s v="Equipment Repair &amp; Maint"/>
    <m/>
    <n v="1"/>
    <m/>
    <s v="Fork lifts, Campus delivery cart, Van Repairs"/>
    <m/>
    <n v="48"/>
    <n v="1533"/>
    <n v="1000"/>
    <n v="1500"/>
    <n v="500"/>
    <n v="0.5"/>
    <n v="1500"/>
    <n v="1500"/>
    <m/>
    <m/>
    <m/>
    <m/>
    <s v="ok"/>
    <n v="4"/>
    <s v="2.4, 5.2, 5.6"/>
    <s v="Our equipment is aging and we need to make determination if it's more feasible to fix or replace, also for golf cart repair carts are used for pulling compactor carts increasing ware and tear. Cart need batteries (6) replaced @ 112.00 ea. x 6 =$672 and forklift annual maintenance cost at approximately $500. $200 for misc repairs"/>
    <m/>
    <m/>
    <m/>
    <m/>
    <m/>
    <s v="We have already exceeded our budget for 2015-16 "/>
    <x v="94"/>
    <x v="0"/>
  </r>
  <r>
    <x v="11"/>
    <s v="Postage/Shipping"/>
    <m/>
    <n v="1"/>
    <m/>
    <m/>
    <n v="80"/>
    <m/>
    <n v="2073"/>
    <n v="2500"/>
    <n v="2500"/>
    <n v="0"/>
    <n v="0"/>
    <n v="2500"/>
    <n v="2500"/>
    <m/>
    <m/>
    <m/>
    <m/>
    <s v="Budget Committees requesting you supply a justification for your request.  Without a valid justification the budget committee will not be able to fund your request.  Please also include program review and strategic plan goals."/>
    <m/>
    <m/>
    <s v="Postage and shipping necessary to conduct business.  Will grow in amount of communication."/>
    <m/>
    <m/>
    <m/>
    <m/>
    <m/>
    <m/>
    <x v="94"/>
    <x v="2"/>
  </r>
  <r>
    <x v="47"/>
    <s v="Equipment Rental"/>
    <m/>
    <n v="1"/>
    <m/>
    <s v="Lease of postage machine"/>
    <n v="2911"/>
    <n v="2911"/>
    <n v="2183"/>
    <n v="3143"/>
    <n v="2850"/>
    <n v="-293"/>
    <n v="-9.3223035316576525E-2"/>
    <n v="2850"/>
    <n v="2850"/>
    <m/>
    <m/>
    <m/>
    <m/>
    <s v="ok"/>
    <n v="2"/>
    <s v="2.4,5.2, 5.6"/>
    <s v="Yearly lease of postage machine, we just resign a new 4 year lease for a new improved machine at a lower lease cost to us. Qtrly rate $712.21 x 4=$2,848.84"/>
    <m/>
    <m/>
    <m/>
    <m/>
    <m/>
    <m/>
    <x v="94"/>
    <x v="0"/>
  </r>
  <r>
    <x v="11"/>
    <s v="Postage/Shipping"/>
    <m/>
    <n v="1"/>
    <m/>
    <s v="Pitney Bowes Postage Reserve Account"/>
    <n v="30190"/>
    <n v="30000"/>
    <n v="17420"/>
    <n v="30000"/>
    <n v="33000"/>
    <n v="3000"/>
    <n v="0.1"/>
    <n v="33000"/>
    <n v="33000"/>
    <m/>
    <m/>
    <m/>
    <m/>
    <s v="ok"/>
    <n v="2"/>
    <s v="2.4, 5.2, 5.6"/>
    <s v="Postage for campus wide maillings, post office has increasing first class postage rate every year, which is usually 1-2%.  More requests for mailings by outreach and PIO office"/>
    <m/>
    <m/>
    <m/>
    <m/>
    <m/>
    <s v="Pending PO to fill the reserve acct"/>
    <x v="94"/>
    <x v="0"/>
  </r>
  <r>
    <x v="22"/>
    <s v="Equip GT 5K"/>
    <s v="X"/>
    <n v="3"/>
    <m/>
    <s v="New Mail Transport Golf Cart"/>
    <m/>
    <m/>
    <m/>
    <m/>
    <n v="14000"/>
    <n v="14000"/>
    <e v="#DIV/0!"/>
    <m/>
    <m/>
    <m/>
    <m/>
    <m/>
    <m/>
    <m/>
    <n v="4"/>
    <s v="2.4, 5.2, 5.6"/>
    <s v="The current mail cart was wrecked over 14 years ago by IT who had the cart originally.  It was pieced back together by Mail Services because IT no longer wanted the cart.  At this time the minimal repaires were made to the cart to make it usuable.  This cart is approx 20+ years old and has exceeded its life expetancy.  Current needed repairs are battery rails, lights, it has an electrical short, brakes, cab is beginning to leak in weather as seal are cracked, and seats are ripped and in need of repalcemnt. A new electric mail cart would allow for more capacity &amp; reliability for deliveries. A rebuilt cart could be purchased for approx $7,000 + cost to convert the back end to a cargo box of $1,000.  However, there woudl not be the warranty and when you purchase new we never know the life expectancy"/>
    <m/>
    <m/>
    <m/>
    <m/>
    <m/>
    <s v="We will also check SJVAPC for possible grants"/>
    <x v="94"/>
    <x v="0"/>
  </r>
  <r>
    <x v="6"/>
    <s v="Miscellaneous"/>
    <m/>
    <n v="0"/>
    <m/>
    <m/>
    <n v="1523"/>
    <n v="1523"/>
    <n v="3064"/>
    <n v="2000"/>
    <n v="2000"/>
    <n v="0"/>
    <n v="0"/>
    <n v="2000"/>
    <n v="2000"/>
    <m/>
    <m/>
    <m/>
    <m/>
    <s v="Budget Committees requesting you supply a justification for your request.  Without a valid justification the budget committee will not be able to fund your request.  Please also include program review and strategic plan goals."/>
    <m/>
    <m/>
    <s v="In case safety needs come up"/>
    <m/>
    <m/>
    <m/>
    <m/>
    <m/>
    <m/>
    <x v="95"/>
    <x v="2"/>
  </r>
  <r>
    <x v="6"/>
    <s v="Misc Other"/>
    <m/>
    <n v="0"/>
    <m/>
    <s v="Hazardous Waste Permits to Operate, and annual fees, containers"/>
    <m/>
    <n v="842"/>
    <n v="1100"/>
    <n v="1950"/>
    <n v="3000"/>
    <n v="1050"/>
    <n v="0.53846153846153844"/>
    <n v="3000"/>
    <n v="3000"/>
    <m/>
    <m/>
    <m/>
    <m/>
    <s v="ok"/>
    <s v=" VB5 "/>
    <n v="2.4"/>
    <s v="Hazardous waste permits and annual fees are required to operate $1,100 for 2015-16. Increase by Fresno County, CA Dept of Public Health and Dept of Toxic Substance Control  Anticiapte increase for 16-17 $1.2      purchse containers for departments as needed $700    (Darren)"/>
    <m/>
    <m/>
    <m/>
    <m/>
    <m/>
    <m/>
    <x v="95"/>
    <x v="0"/>
  </r>
  <r>
    <x v="2"/>
    <s v="Consultant Services"/>
    <m/>
    <n v="0"/>
    <m/>
    <m/>
    <n v="1210"/>
    <n v="2702"/>
    <m/>
    <n v="6000"/>
    <n v="6000"/>
    <n v="0"/>
    <n v="0"/>
    <n v="6000"/>
    <n v="6000"/>
    <m/>
    <m/>
    <m/>
    <m/>
    <s v="Budget Committees requesting you supply a justification for your request.  Without a valid justification the budget committee will not be able to fund your request.  Please also include program review and strategic plan goals."/>
    <m/>
    <m/>
    <s v="In case safety needs come up"/>
    <m/>
    <m/>
    <m/>
    <m/>
    <m/>
    <m/>
    <x v="95"/>
    <x v="2"/>
  </r>
  <r>
    <x v="52"/>
    <s v="Minor Construction"/>
    <m/>
    <n v="1"/>
    <m/>
    <s v="Campus Safety Items"/>
    <n v="3662"/>
    <m/>
    <m/>
    <n v="25000"/>
    <n v="30000"/>
    <n v="5000"/>
    <n v="0.2"/>
    <n v="30000"/>
    <n v="30000"/>
    <m/>
    <m/>
    <m/>
    <m/>
    <s v="ok"/>
    <s v=" VB5 "/>
    <n v="2.4"/>
    <s v="Miscellaneous Safety projects as identified by Safety committee (ie: tree removal, carpet replace, grinding sidewalks, etc) Carpet replacements are on the increase.  Also small remodels may uncover asbestos which requires abatements.  In 2015-16 we have been required to abate two areas (AGR &amp; counseling office)"/>
    <m/>
    <m/>
    <m/>
    <m/>
    <m/>
    <s v="I try to find alternate funding for projects whenever possible"/>
    <x v="95"/>
    <x v="0"/>
  </r>
  <r>
    <x v="2"/>
    <s v="Consultant Services"/>
    <m/>
    <n v="0"/>
    <m/>
    <s v="Campus wide hazardous Waste; biohazardous waste, universal waste, parts cleaner service waste  Disposals"/>
    <n v="13917"/>
    <n v="13044"/>
    <n v="28825"/>
    <n v="55000"/>
    <n v="32000"/>
    <n v="-23000"/>
    <n v="-0.41818181818181815"/>
    <n v="32000"/>
    <n v="32000"/>
    <m/>
    <m/>
    <m/>
    <m/>
    <s v="ok"/>
    <s v=" VB5 "/>
    <n v="2.4"/>
    <s v="Campus wide hazardous waste disposal of medical, lightbulbs, Oils, etc.  Fluxtuates from year to year depending on the departments ability to clean out areas.  Currently actual expenses for 15-16 are tracking at $8k thru Oct, and we found Auto is going to cost an additional $5k to remove oil from that area increaseing the annual costs to $32K  (Darren)  vendors include:  All Valley Disposal, Hot tank Supply, CS &amp; FD Medical Waste"/>
    <m/>
    <m/>
    <m/>
    <m/>
    <m/>
    <s v="2015-16 budget included $28k for Repatrionation costs"/>
    <x v="95"/>
    <x v="0"/>
  </r>
  <r>
    <x v="1"/>
    <s v="Office Supplies"/>
    <m/>
    <n v="1"/>
    <m/>
    <s v="True Value"/>
    <m/>
    <m/>
    <m/>
    <n v="150"/>
    <n v="150"/>
    <n v="0"/>
    <n v="0"/>
    <n v="150"/>
    <n v="150"/>
    <m/>
    <m/>
    <m/>
    <m/>
    <s v="Need Program Review goals in order to fund."/>
    <m/>
    <s v="5.6"/>
    <s v="Open PO with True Value. Because Oakhurst is remote, we sometimes need need an emergency item to help resolve an immediate need."/>
    <m/>
    <m/>
    <m/>
    <m/>
    <m/>
    <m/>
    <x v="96"/>
    <x v="1"/>
  </r>
  <r>
    <x v="5"/>
    <s v="Mileage"/>
    <m/>
    <n v="1"/>
    <m/>
    <s v="Mileage Reimbursement"/>
    <n v="262"/>
    <n v="0"/>
    <n v="201"/>
    <n v="200"/>
    <n v="200"/>
    <n v="0"/>
    <n v="0"/>
    <n v="200"/>
    <n v="200"/>
    <m/>
    <m/>
    <m/>
    <m/>
    <s v="ok"/>
    <n v="4"/>
    <s v="2.4, 6.1"/>
    <s v="Reimbursement for local conference and meeting travel cost."/>
    <m/>
    <m/>
    <m/>
    <m/>
    <m/>
    <s v="I have been sending new manager to more confernces for staff development"/>
    <x v="96"/>
    <x v="0"/>
  </r>
  <r>
    <x v="14"/>
    <s v="Other Supplies"/>
    <m/>
    <n v="1"/>
    <m/>
    <s v="Other supplies as needed"/>
    <n v="400"/>
    <n v="591"/>
    <n v="380"/>
    <n v="400"/>
    <n v="500"/>
    <n v="100"/>
    <n v="0.25"/>
    <n v="400"/>
    <n v="400"/>
    <m/>
    <m/>
    <m/>
    <m/>
    <s v="fund at 400, as there is an increase in supplies"/>
    <n v="2"/>
    <s v="2.4, 5.2, 5.6"/>
    <s v="Purchase of supplies for campus to support the custodial department. GBS, Home Depot, Inrcease in student population by 8%"/>
    <m/>
    <m/>
    <m/>
    <m/>
    <m/>
    <m/>
    <x v="96"/>
    <x v="2"/>
  </r>
  <r>
    <x v="1"/>
    <s v="Office Supplies"/>
    <m/>
    <n v="1"/>
    <m/>
    <s v="Office Depot Supplies"/>
    <n v="593"/>
    <n v="1003"/>
    <n v="208"/>
    <n v="500"/>
    <n v="500"/>
    <n v="0"/>
    <n v="0"/>
    <n v="500"/>
    <n v="500"/>
    <m/>
    <m/>
    <m/>
    <m/>
    <s v="ok"/>
    <n v="2"/>
    <s v="2.4,5.2,5.6"/>
    <s v="Supplies to felicitate the operations of the department, pens, writing tools, file folders, tape for labeler."/>
    <m/>
    <m/>
    <m/>
    <m/>
    <m/>
    <m/>
    <x v="96"/>
    <x v="0"/>
  </r>
  <r>
    <x v="17"/>
    <s v="Equip LT 5K"/>
    <m/>
    <n v="1"/>
    <m/>
    <s v="Vacuum Cleaner"/>
    <m/>
    <m/>
    <m/>
    <n v="1200"/>
    <n v="1400"/>
    <n v="200"/>
    <n v="0.16666666666666666"/>
    <n v="1400"/>
    <n v="1400"/>
    <m/>
    <m/>
    <m/>
    <m/>
    <s v="ok"/>
    <s v="2  4"/>
    <s v="2.4, 5.2, 5.6"/>
    <s v="2 vacuum cleaners are need to replace old and poorly functing vacuum cleaner &amp; purchase addnl vacuum for new staff."/>
    <m/>
    <m/>
    <m/>
    <m/>
    <m/>
    <m/>
    <x v="96"/>
    <x v="2"/>
  </r>
  <r>
    <x v="21"/>
    <s v="Equipment Repair &amp; Maint"/>
    <m/>
    <n v="1"/>
    <m/>
    <s v="Tires, Battries, Repair Equip"/>
    <n v="506"/>
    <n v="1909"/>
    <n v="993"/>
    <n v="3000"/>
    <n v="3000"/>
    <n v="0"/>
    <n v="0"/>
    <n v="1500"/>
    <n v="1500"/>
    <m/>
    <m/>
    <m/>
    <m/>
    <s v="if need more come back for one-time funding"/>
    <n v="2"/>
    <s v="2.4, 5.2, 5.6"/>
    <s v="To repair and maintain current custodial equipment like carts, vacuums, floor scrubbers etc. Increase student population"/>
    <m/>
    <m/>
    <m/>
    <m/>
    <m/>
    <m/>
    <x v="96"/>
    <x v="2"/>
  </r>
  <r>
    <x v="21"/>
    <s v="Equipment Repair &amp; Maint"/>
    <m/>
    <n v="1"/>
    <m/>
    <s v="Equipment Repair and Maintenance"/>
    <n v="18"/>
    <m/>
    <n v="7802"/>
    <n v="0"/>
    <n v="2500"/>
    <n v="2500"/>
    <e v="#DIV/0!"/>
    <n v="2500"/>
    <n v="2500"/>
    <m/>
    <m/>
    <m/>
    <m/>
    <s v="ok"/>
    <s v="2,4"/>
    <s v="2.4, 5.2, 5.6"/>
    <s v="Properly maintained equipment will have a longer functional life span and also be more productive in its operation which includes golf cart repairs.  The department utilizes six cart to accomplish the Building Services activities throughout the campus and with the addition of a trash compactor the use of carts has increased and has more wear and tear on equipment. Currently Jeff is repairing one cart in the current year at an estimated cost of $500.  Other carts are in need of repair by Jeff but we will be charged back for parts.  We would like to repair 4 carts in 16-17 $2000.  Additional funds are for repairs to Bldg Serv repairs such as scrubbers, Kai-Vac, vacuums, etc  Approx $500"/>
    <m/>
    <m/>
    <m/>
    <m/>
    <m/>
    <s v="Budget Com did not fund any $ in 15-16 bc of the pending transportation contract &amp; to have repairs done internally"/>
    <x v="96"/>
    <x v="0"/>
  </r>
  <r>
    <x v="41"/>
    <s v="Custodial Supplies"/>
    <m/>
    <n v="1"/>
    <m/>
    <s v="custodial supplies"/>
    <n v="3237"/>
    <n v="1807"/>
    <n v="1891"/>
    <n v="3000"/>
    <n v="3000"/>
    <n v="0"/>
    <n v="0"/>
    <n v="3000"/>
    <n v="3000"/>
    <m/>
    <m/>
    <m/>
    <m/>
    <s v="Need Program Review goals in order to fund."/>
    <m/>
    <s v="5.6"/>
    <s v="Custodial supplies: floor wax, bathroom supplies, cleaning supplies etc."/>
    <m/>
    <m/>
    <m/>
    <m/>
    <m/>
    <m/>
    <x v="96"/>
    <x v="1"/>
  </r>
  <r>
    <x v="2"/>
    <s v="Consultant Services"/>
    <m/>
    <n v="1"/>
    <m/>
    <s v="Shredding/ Uniforms Cleaning"/>
    <n v="9848"/>
    <n v="2582"/>
    <n v="2574"/>
    <n v="4500"/>
    <n v="4500"/>
    <n v="0"/>
    <n v="0"/>
    <n v="4500"/>
    <n v="4500"/>
    <m/>
    <m/>
    <m/>
    <m/>
    <s v="ok"/>
    <n v="4"/>
    <s v="2.4, 5.6"/>
    <s v="shredding of department files that are stored in the warehouse from all departments. Cleaning of department uniforms per union contract."/>
    <m/>
    <m/>
    <m/>
    <m/>
    <m/>
    <s v="We currently have encumbrances of $4542"/>
    <x v="96"/>
    <x v="0"/>
  </r>
  <r>
    <x v="7"/>
    <s v="Student Employees"/>
    <m/>
    <n v="1"/>
    <m/>
    <s v="Student Help"/>
    <m/>
    <n v="1440"/>
    <n v="7637"/>
    <n v="8384"/>
    <n v="9500"/>
    <n v="1116"/>
    <n v="0.13311068702290077"/>
    <n v="5000"/>
    <n v="5000"/>
    <m/>
    <m/>
    <m/>
    <m/>
    <s v="Please evulate the needs since you have gained an additional FT position"/>
    <s v="1,4"/>
    <s v="2.4, 5.2, 5.6"/>
    <s v="19 hours a week for 50 weeks @ $10 per hour.  Student help is essential to adequately provide coverage for campus during normal operational hours and added events and activities.  CalWorks and FWS can not be relied upon to provide assistance.  "/>
    <m/>
    <m/>
    <m/>
    <m/>
    <m/>
    <s v="Regular student help is required because FWS and CalWorks students have been proven to be unreliable."/>
    <x v="96"/>
    <x v="2"/>
  </r>
  <r>
    <x v="2"/>
    <s v="Consultant Services"/>
    <m/>
    <n v="1"/>
    <m/>
    <s v="Mat and Uniform Service"/>
    <n v="7063"/>
    <n v="5893"/>
    <n v="6013"/>
    <n v="7000"/>
    <n v="11000"/>
    <n v="4000"/>
    <n v="0.5714285714285714"/>
    <n v="7500"/>
    <n v="7500"/>
    <m/>
    <m/>
    <m/>
    <m/>
    <s v="if additional funds are needed come back with onetime funding request"/>
    <s v="2, 4"/>
    <s v="2.4, 5.2, 5.6"/>
    <s v="Floor Mats, mops, towels, and uniforms to maintian a clean safe environment., Replace worn shirts for existing staff, increase mats/towels service  due to student population increase.  New cusotidan uniform needed also."/>
    <m/>
    <m/>
    <m/>
    <m/>
    <m/>
    <m/>
    <x v="96"/>
    <x v="2"/>
  </r>
  <r>
    <x v="41"/>
    <s v="Custodial Supplies"/>
    <m/>
    <n v="1"/>
    <m/>
    <s v="Daily operational supplies"/>
    <n v="16113"/>
    <n v="18363"/>
    <n v="16923"/>
    <n v="18500"/>
    <n v="20000"/>
    <n v="1500"/>
    <n v="8.1081081081081086E-2"/>
    <n v="20000"/>
    <n v="20000"/>
    <m/>
    <m/>
    <m/>
    <m/>
    <s v="ok"/>
    <s v="2, 4"/>
    <s v="2.4, 5.2, 5.6"/>
    <s v="Supplies necessary to maintain a clean and healthy campus  - HEAD COUNT INCREASED 8%"/>
    <m/>
    <m/>
    <m/>
    <m/>
    <m/>
    <m/>
    <x v="96"/>
    <x v="2"/>
  </r>
  <r>
    <x v="41"/>
    <s v="Operation supplies"/>
    <m/>
    <n v="1"/>
    <m/>
    <s v="Dailty Operations Supplies"/>
    <n v="54796"/>
    <n v="59928"/>
    <n v="50102"/>
    <n v="63000"/>
    <n v="70000"/>
    <n v="7000"/>
    <n v="0.1111111111111111"/>
    <n v="70000"/>
    <n v="70000"/>
    <m/>
    <m/>
    <m/>
    <m/>
    <s v="ok"/>
    <n v="2"/>
    <s v="2.4, 5.2, 5.6"/>
    <s v="Cleaning supplies for daily operations of the campus, towels, toilet paper, soap. General custodial supplies will increase as we will be having more students and to cover inflation of $2k. Additional increase to change out of aged equipment/ change over to foam soap dispensers and better hand driers 15 @ $500ea to bring the standard up of $5K"/>
    <m/>
    <m/>
    <m/>
    <m/>
    <m/>
    <s v="14-15 the full budget did not get spent as Mgr did not submit reqs in a timely manner.  We will be needing to spend additional in 2015-16 to &quot;catch up&quot;"/>
    <x v="96"/>
    <x v="0"/>
  </r>
  <r>
    <x v="7"/>
    <s v="Student Employees"/>
    <m/>
    <n v="2"/>
    <m/>
    <s v="student worker"/>
    <m/>
    <m/>
    <m/>
    <n v="3177"/>
    <n v="3200"/>
    <n v="23"/>
    <n v="7.239534151715455E-3"/>
    <m/>
    <m/>
    <m/>
    <m/>
    <m/>
    <m/>
    <m/>
    <m/>
    <s v="5.6"/>
    <s v="Student hours would work with and support the one(1) PT employee that maintains our buildings, grounds and provides janitorial service "/>
    <m/>
    <m/>
    <m/>
    <m/>
    <m/>
    <m/>
    <x v="96"/>
    <x v="1"/>
  </r>
  <r>
    <x v="2"/>
    <s v="Consultant Services"/>
    <m/>
    <n v="2"/>
    <m/>
    <m/>
    <n v="1348"/>
    <n v="1758"/>
    <n v="1993"/>
    <m/>
    <n v="2500"/>
    <n v="2500"/>
    <e v="#DIV/0!"/>
    <m/>
    <m/>
    <m/>
    <m/>
    <m/>
    <m/>
    <m/>
    <m/>
    <s v="2.4,5.6"/>
    <s v="Door mats and mop service for Oakhurst classrooms. This is a very important service with all the rain and snow that Oakhurst receives during Fall, Winter, and Spring months. Safety concern"/>
    <m/>
    <m/>
    <m/>
    <m/>
    <m/>
    <m/>
    <x v="96"/>
    <x v="1"/>
  </r>
  <r>
    <x v="17"/>
    <s v="Equip LT 5K"/>
    <s v="X"/>
    <n v="2"/>
    <m/>
    <s v="2 New Kai-Vac Machines"/>
    <m/>
    <n v="25420"/>
    <n v="0"/>
    <n v="2400"/>
    <n v="5700"/>
    <n v="3300"/>
    <n v="1.375"/>
    <m/>
    <m/>
    <m/>
    <m/>
    <m/>
    <m/>
    <m/>
    <n v="2"/>
    <s v="2.4, 5.6"/>
    <s v="It's imperative to have clean disinfected restrooms on campus, 2 New Kai-Vac no touch restroom cleaning machine will help improve the way restrooms are cleaned and sanitized, as opping just moves the dirt around on the floor.   The Kai-Vac can wash and vacuum all in one unit. This machine also allows the Custodian to be more efficient &amp; effective in their cleaning.  We currently have 3 Kai-vac machines for 12 sets of large RR.  This machine is not able to be loaded &amp; transported across the campus without concern for breakage.   Cost each is $2,850"/>
    <m/>
    <m/>
    <m/>
    <m/>
    <m/>
    <s v="It is important for safety, sanitation, and the overall appearance of our RR for students to have clean RR"/>
    <x v="96"/>
    <x v="0"/>
  </r>
  <r>
    <x v="17"/>
    <s v="Equip LT 5K"/>
    <s v="X"/>
    <n v="2"/>
    <m/>
    <s v="Steel Crowd Barricade"/>
    <m/>
    <m/>
    <m/>
    <m/>
    <n v="2650"/>
    <n v="2650"/>
    <e v="#DIV/0!"/>
    <m/>
    <m/>
    <m/>
    <m/>
    <m/>
    <m/>
    <m/>
    <s v="2,4"/>
    <s v="2.4, 5.6"/>
    <s v="We currently use PVC fencing repurposed from softball several years ago to use with campus events/graduation and signage on campus. They are old and have deteriorated beyond usefulness new steel ones will last a lifetime and have multiple functions for our campus activies. "/>
    <m/>
    <m/>
    <m/>
    <m/>
    <m/>
    <s v="submitted for special one time funding"/>
    <x v="96"/>
    <x v="0"/>
  </r>
  <r>
    <x v="17"/>
    <s v="Equip LT 5K"/>
    <s v="X"/>
    <n v="2"/>
    <m/>
    <s v="New table and chairs for business wing"/>
    <m/>
    <m/>
    <m/>
    <m/>
    <n v="13000"/>
    <n v="13000"/>
    <e v="#DIV/0!"/>
    <m/>
    <m/>
    <m/>
    <m/>
    <m/>
    <m/>
    <m/>
    <n v="4"/>
    <s v="2.4, 5.2, 5.6"/>
    <s v="The business wing has very old tables and chairs, some of the chairs are old wooden chairs and tables are loosing the laminate top. New tables and chairs wood allow a better learning environment and would be easer to clean."/>
    <m/>
    <m/>
    <m/>
    <m/>
    <m/>
    <s v="submitted for special one time funding"/>
    <x v="96"/>
    <x v="0"/>
  </r>
  <r>
    <x v="17"/>
    <s v="Equip LT 5K"/>
    <s v="X"/>
    <n v="2"/>
    <m/>
    <s v="New table and chairs for SOC wing"/>
    <m/>
    <m/>
    <m/>
    <m/>
    <n v="126800"/>
    <n v="126800"/>
    <e v="#DIV/0!"/>
    <m/>
    <m/>
    <m/>
    <m/>
    <m/>
    <m/>
    <m/>
    <n v="4"/>
    <s v="2.4, 5.2, 5.6"/>
    <s v="The SOC wing still has the old tablet are desk/chairs these are out dated, we can get more students per classroom with newer table and chair set-up and bring the campus up to current standards and inprove learning outcomes. "/>
    <m/>
    <m/>
    <m/>
    <m/>
    <m/>
    <s v="submitted for special one time funding"/>
    <x v="96"/>
    <x v="0"/>
  </r>
  <r>
    <x v="17"/>
    <s v="Equip LT 5K"/>
    <s v="X"/>
    <n v="2"/>
    <m/>
    <s v="Black folding chairs for events"/>
    <m/>
    <m/>
    <m/>
    <m/>
    <n v="2650"/>
    <n v="2650"/>
    <e v="#DIV/0!"/>
    <m/>
    <m/>
    <m/>
    <m/>
    <m/>
    <m/>
    <m/>
    <n v="4"/>
    <s v="2.4, 5.2, 5.7"/>
    <s v="Purchase an additional 50 black folding chairs (@ $33, incl tx)  used for events held across the campus.  We have gone from 250 to only now only 200 remaining. Wear and tear throughout the years have caused us to throw some away an dwe have some damaged chairs that need to be disposed of.  As we increase the amount of events on campus we need to have more chairs.  Currently we have been filling in with metal chairs when we have the need for more than we have.  This does not allow for a unifomr look which reflects on our college.  We would also need to purchase 2 bins for storage and mobility @$500 ea"/>
    <m/>
    <m/>
    <m/>
    <m/>
    <m/>
    <s v="Events such as FFA Field Day, STEM green summitt, child Dev dinners, etc"/>
    <x v="96"/>
    <x v="0"/>
  </r>
  <r>
    <x v="17"/>
    <s v="Equip LT 5K"/>
    <s v="X"/>
    <n v="1"/>
    <m/>
    <s v="Furniture, blinds, carpet, &amp; fixtures replacement cycle plan"/>
    <m/>
    <m/>
    <m/>
    <m/>
    <n v="100000"/>
    <n v="100000"/>
    <e v="#DIV/0!"/>
    <n v="100000"/>
    <n v="100000"/>
    <m/>
    <m/>
    <m/>
    <m/>
    <s v="ok"/>
    <s v=" V B5 "/>
    <s v=" 2.4, 5.6 "/>
    <s v="Establish funds to begin the replacement cycle of aging furniture, blinds, carpeting,bathroom fixture projects that has been deferred for years.  Priority list established bu Bldg Serv Mgr  to determine order and condition of areas for replacement.    Our classroom furniture and facilties are in poor shape through-out our campus.  Our classrooms are very dated with old and mismatching furniture. Upgraded Classroom furnishings created an atmosphere of learing for stufent success. requested funding in special one time funds, but this is excluding those funds"/>
    <m/>
    <m/>
    <m/>
    <m/>
    <m/>
    <m/>
    <x v="97"/>
    <x v="0"/>
  </r>
  <r>
    <x v="17"/>
    <s v="Equip LT 5K"/>
    <m/>
    <n v="1"/>
    <m/>
    <s v="Furniture "/>
    <m/>
    <n v="2332"/>
    <m/>
    <n v="30000"/>
    <n v="30000"/>
    <n v="0"/>
    <n v="0"/>
    <n v="30000"/>
    <n v="30000"/>
    <m/>
    <m/>
    <m/>
    <m/>
    <s v="Need program reivew goal to fund request"/>
    <m/>
    <m/>
    <s v="For Equipment (desks, chairs, blinds, carpet, ect) for classrooms and offices as need, based on prioritization of needs assessment by the campus administration."/>
    <m/>
    <m/>
    <m/>
    <m/>
    <m/>
    <m/>
    <x v="98"/>
    <x v="2"/>
  </r>
  <r>
    <x v="17"/>
    <s v="Equip LT 5K"/>
    <s v="X"/>
    <n v="1"/>
    <m/>
    <s v="36&quot; X 36&quot; open flame Char Broiler gas Grill"/>
    <m/>
    <m/>
    <m/>
    <m/>
    <n v="5000"/>
    <n v="5000"/>
    <e v="#DIV/0!"/>
    <n v="0"/>
    <m/>
    <m/>
    <m/>
    <m/>
    <m/>
    <s v="purchased in 15-16"/>
    <n v="2"/>
    <s v=" 2.4; 4.3 "/>
    <s v="Currently, food services utililizes an open grill that is 18&quot; X 24&quot;.  This grill will only allow for 6 pcs of chicken to be grilled at one time.  With a larger grill, the volume of grilling space would allow for 20 pcs to be cooked at a time, which wouldl increase efficiencies, save time with reduced prep time needed.  This would also result in fresher food to the consumer, as it would remain in the warmer trays for less time.  This larger capacity grill is needed as the cafe has an increased volume in students daily and they have been successful in acquiring more catering events which requires larger quantities of food to be prepared. "/>
    <m/>
    <m/>
    <m/>
    <m/>
    <m/>
    <s v=" This is also a high priority for the food services operations.  Requested in special one-time funding requests "/>
    <x v="99"/>
    <x v="0"/>
  </r>
  <r>
    <x v="51"/>
    <s v="Equip GT 5K"/>
    <s v="X"/>
    <n v="1"/>
    <m/>
    <s v="Beverage counters for café serving area plus shipping"/>
    <m/>
    <m/>
    <m/>
    <m/>
    <n v="32000"/>
    <n v="32000"/>
    <e v="#DIV/0!"/>
    <n v="0"/>
    <m/>
    <m/>
    <m/>
    <m/>
    <m/>
    <s v="pruchased in 15-16"/>
    <n v="2"/>
    <n v="2.4"/>
    <s v="Remodel Café serving area to be more flexible to changes in customer tastes. Modular systems allow for moving units about &amp; reconfiguring services area.  Units are constructed with commercial grade stainless steel.  Recently a salad bar unit was added which draws customers into the Cafe.  The current beverage counter was moved during the summer to repair damage in some plumbing in the floor.  Contractors identified rotting wood an a split in the middle of the counter, which will inhibit the counter from being moved again or risk it splitting in half.  Additionally, the proposed beverage couter would allow for storage shelves under the counter for cups, etc. which would provide more efficiency and better customer sevice.  Currently supplies are stored in back room. The new counter would be moved back against the wall to enlarge food service area.  New modular counters units would allow ability to move &amp; replace items as seasons change.  (ie ice cream and iced coffee in warmer seasons, cocoa in cooler seasons)"/>
    <m/>
    <m/>
    <m/>
    <m/>
    <m/>
    <s v="The vision is to change the environment of the old cafeteria style to a more modern and desirable café atmosphere.  Modular counter top units will allow the flexiblilty to adjust food offerings during seasons and modernize to the café environment to increase customer volume and sales.  Requested as an A itme in special one-time funding requiests"/>
    <x v="99"/>
    <x v="0"/>
  </r>
  <r>
    <x v="17"/>
    <s v="Equip LT 5K"/>
    <s v="X"/>
    <n v="1"/>
    <m/>
    <s v="replace Old and failing equipment"/>
    <n v="9738"/>
    <n v="8570"/>
    <n v="1891"/>
    <m/>
    <n v="3000"/>
    <n v="3000"/>
    <e v="#DIV/0!"/>
    <n v="3000"/>
    <n v="3000"/>
    <m/>
    <m/>
    <m/>
    <m/>
    <s v="ok"/>
    <n v="1"/>
    <n v="2.4"/>
    <s v="Coffee Maker needs replaced.  In October the coffee machine was repaired.M&amp;O indicated that the heating elements will need to be replaced at a minimum"/>
    <m/>
    <m/>
    <m/>
    <m/>
    <m/>
    <s v="Will only purchase if needed"/>
    <x v="99"/>
    <x v="0"/>
  </r>
  <r>
    <x v="53"/>
    <s v="Transfer to Cover Loss"/>
    <m/>
    <n v="1"/>
    <m/>
    <s v="Loss of Revenues"/>
    <n v="173932"/>
    <n v="141019"/>
    <n v="137446"/>
    <n v="160000"/>
    <n v="165000"/>
    <n v="5000"/>
    <n v="3.125E-2"/>
    <n v="165000"/>
    <n v="150000"/>
    <m/>
    <m/>
    <m/>
    <m/>
    <m/>
    <s v=" 1,2,3 "/>
    <s v=" 2.4, 5.2 "/>
    <s v="High labor costs, with needing temporary labor to cover employees leaves.  Also included is the 1.5% COLA."/>
    <m/>
    <m/>
    <m/>
    <m/>
    <m/>
    <m/>
    <x v="99"/>
    <x v="0"/>
  </r>
  <r>
    <x v="13"/>
    <s v="Electricity"/>
    <m/>
    <n v="0"/>
    <m/>
    <s v="Charge of Electricity by DO"/>
    <n v="32413"/>
    <n v="30436"/>
    <n v="35707"/>
    <m/>
    <n v="39000"/>
    <n v="39000"/>
    <e v="#DIV/0!"/>
    <m/>
    <m/>
    <m/>
    <m/>
    <m/>
    <m/>
    <s v="Let's move this expense to Fund 32 and consider this in the actual loss for the cafeteria"/>
    <n v="2"/>
    <n v="2.4"/>
    <s v="District charges back %/sq ft of electricity costs forcampus to Food Services.  Currently tracking $13k for 3 mos"/>
    <m/>
    <m/>
    <m/>
    <m/>
    <m/>
    <s v="Need to review to determine if 2015-16 will need a one time request"/>
    <x v="99"/>
    <x v="0"/>
  </r>
  <r>
    <x v="15"/>
    <s v="Computer SW Maint &amp; Lic "/>
    <m/>
    <n v="2"/>
    <m/>
    <m/>
    <m/>
    <m/>
    <m/>
    <n v="6000"/>
    <n v="6000"/>
    <n v="0"/>
    <n v="0"/>
    <m/>
    <m/>
    <m/>
    <m/>
    <m/>
    <m/>
    <m/>
    <n v="4"/>
    <n v="2.4"/>
    <s v="annual Lease cost of Point of Sale Equipment to improve customer wait time and collect better sales data, for future decisions."/>
    <m/>
    <m/>
    <m/>
    <m/>
    <m/>
    <s v="What is the on going lease cost/year?   Should this ongoing cost now go to Fund 32 and adjust the loss to Fund 11"/>
    <x v="99"/>
    <x v="0"/>
  </r>
  <r>
    <x v="22"/>
    <s v="Equipt GT 5K"/>
    <s v="X"/>
    <n v="1"/>
    <m/>
    <s v="Refrigerator under Griddle"/>
    <m/>
    <m/>
    <m/>
    <m/>
    <n v="6000"/>
    <n v="6000"/>
    <e v="#DIV/0!"/>
    <m/>
    <m/>
    <m/>
    <m/>
    <m/>
    <m/>
    <s v="hold off for now"/>
    <n v="6"/>
    <n v="2.4"/>
    <s v="Place a large refrigerated chef counter drawer unit under the griddle in the kitchen to hold burgers in one drawer and condoments (lettuc, onion, tomatoes) in the other drawer.  This would replace an aging amaller refrigerator that currently only holds the burgers. Improved food safety with refrigerated condiments rather than in an ice bin which we currently use.  In the summer the kitchen temperatures avg 90 degrees which contributes to the problem.  This would also allow for faster customer service.  #2"/>
    <m/>
    <m/>
    <m/>
    <m/>
    <m/>
    <m/>
    <x v="99"/>
    <x v="0"/>
  </r>
  <r>
    <x v="22"/>
    <s v="Equipt GT 5K"/>
    <s v="X"/>
    <n v="1"/>
    <m/>
    <s v="Freezer next to Cook Station"/>
    <m/>
    <m/>
    <m/>
    <m/>
    <n v="6000"/>
    <n v="6000"/>
    <e v="#DIV/0!"/>
    <m/>
    <m/>
    <m/>
    <m/>
    <m/>
    <m/>
    <s v="hold off for now"/>
    <n v="1"/>
    <n v="2.4"/>
    <s v=" Freezer next to Cook station we currently use a freezer that belongs to an ice cream company and if they request the freezer back we will not have any thing to use, which will create longer customer wait times as we will have to access frozen items( French Fries, chicken strips, etc) from the freezer outside through 3 doors  #3"/>
    <m/>
    <m/>
    <m/>
    <m/>
    <m/>
    <m/>
    <x v="99"/>
    <x v="0"/>
  </r>
  <r>
    <x v="22"/>
    <s v="Equipt GT 5K"/>
    <s v="X"/>
    <n v="1"/>
    <m/>
    <s v="Remodel Dish Washing Area "/>
    <m/>
    <m/>
    <m/>
    <m/>
    <n v="45000"/>
    <n v="45000"/>
    <e v="#DIV/0!"/>
    <m/>
    <m/>
    <m/>
    <m/>
    <m/>
    <m/>
    <s v="hold off for now"/>
    <n v="3"/>
    <n v="2.4"/>
    <s v="Remodel Dish washing area, currently pots and pans are washed by hand and this is a lot of labor being used (16hrs/wek X$10/hr/46 wks = $6,900) and sanitation of kitchen dishes in manual process vs machine.  Health &amp; Safety requirments are using 120 degree water, which is difficult to do by hand.  Old dish washing machine parts is no longer being used as parts are no longer available.  Dishes have been washed by hand for the past 5 years.  #1                      The lease of a dish machine that does not require a venting system is $525 per month (5 year lease) and they are working on a purchase price but the expected price is $40,000.  either would include an installation cost estimated at $5,000, but an FMR would be prepared for a more precise estimate from M&amp;O"/>
    <m/>
    <m/>
    <m/>
    <m/>
    <m/>
    <s v=" Price of dish washing machine, replacing old plumbing &amp; any construction costs.  Look into leasing the dishwashing machine.  Water conservation as is reuses the hot water.  Energy efficiencies would result as well. "/>
    <x v="99"/>
    <x v="0"/>
  </r>
  <r>
    <x v="22"/>
    <s v="Equipt GT 5K"/>
    <s v="X"/>
    <n v="2"/>
    <m/>
    <s v="Serving Line Wells &amp; Counters      "/>
    <m/>
    <m/>
    <m/>
    <m/>
    <n v="75000"/>
    <n v="75000"/>
    <e v="#DIV/0!"/>
    <m/>
    <m/>
    <m/>
    <m/>
    <m/>
    <m/>
    <m/>
    <n v="2"/>
    <n v="2.4"/>
    <s v="Functionality of current serving line does not allow tor communication with customer through the window.  Replacing the serving line with an updated look and functionality to meet changes in customer preferences and allow for exhibition cooking, to draw in customers. A new line would also allow for better flow of customers resulting in the ability to serve customers faster. 10 hot wells are not accessible for repairs and they are stainless steel, 2 of these wells are no longer working.  Currrent line is approximately 15 years old"/>
    <m/>
    <m/>
    <m/>
    <m/>
    <m/>
    <s v=" Line will eventually rust out as it did at FCC "/>
    <x v="99"/>
    <x v="0"/>
  </r>
  <r>
    <x v="22"/>
    <s v="Equipt GT 5K"/>
    <s v="X"/>
    <n v="2"/>
    <m/>
    <s v="Floor Repair and Replacement "/>
    <m/>
    <m/>
    <m/>
    <m/>
    <n v="30000"/>
    <n v="30000"/>
    <e v="#DIV/0!"/>
    <m/>
    <m/>
    <m/>
    <m/>
    <m/>
    <m/>
    <m/>
    <n v="2"/>
    <n v="2.4"/>
    <s v="Replace flooring and repair where electrical outlets were removed, a safety issue and to improve the overall appearance of the cafe.  Concrete Flooring"/>
    <m/>
    <m/>
    <m/>
    <m/>
    <m/>
    <m/>
    <x v="99"/>
    <x v="0"/>
  </r>
  <r>
    <x v="21"/>
    <s v="Other Supplies"/>
    <m/>
    <n v="2"/>
    <m/>
    <s v="Washer/Dryer maintenance and repairs"/>
    <n v="0"/>
    <n v="0"/>
    <n v="0"/>
    <m/>
    <n v="2500"/>
    <n v="2500"/>
    <e v="#DIV/0!"/>
    <n v="0"/>
    <m/>
    <m/>
    <m/>
    <m/>
    <m/>
    <s v="This is not a zero priority.  This is really a 2.   Also there is no history to support the costs."/>
    <m/>
    <s v="SP 2.3,2.4,3.4, 4.2,5.2, 5.5, 5.6"/>
    <s v="As a result, we need to maintain our  washers and dryers for student uniforms and other on-campus department washing and drying needs; for example, our Athletic Department Equipment manager does the laundry (towels, mop heads, cafeteria table sheets, etc..) for on campus departments. The maintenance and repairs may vary due to the type of repairs needed. "/>
    <m/>
    <m/>
    <m/>
    <m/>
    <m/>
    <m/>
    <x v="100"/>
    <x v="0"/>
  </r>
  <r>
    <x v="21"/>
    <s v="Equipment Repair &amp; Maint"/>
    <m/>
    <n v="1"/>
    <m/>
    <s v="Repairs/Maintenance/Parts for all intercollegiate sports equipment and trainer equipment."/>
    <n v="0"/>
    <n v="0"/>
    <n v="0"/>
    <n v="2400"/>
    <n v="4000"/>
    <n v="1600"/>
    <n v="0.66666666666666663"/>
    <n v="0"/>
    <m/>
    <m/>
    <m/>
    <m/>
    <m/>
    <s v="This is not a zero priority, this is a 1.  There is no justification for the increase.  Please include justification for any increases infuture requests.  Need Program Review Goals.  Each program should request in their own sports."/>
    <m/>
    <s v="SP 2.3,2.4,3.4, 4.2,5.5,5.6"/>
    <s v="Athletic equipment for all intercollegiate sports programs malfunction or breakdown due to the use of the equipment during practices and/or games. Athletic field equipment is used daily. We need to purchase parts and repair these types of items in maintaining a safe environment and/or replace parts for game-managment operating systems and or field equipment. "/>
    <m/>
    <m/>
    <m/>
    <m/>
    <m/>
    <m/>
    <x v="100"/>
    <x v="0"/>
  </r>
  <r>
    <x v="15"/>
    <s v="Computer SW Maint &amp; Lic "/>
    <m/>
    <n v="1"/>
    <m/>
    <s v="Update all game management laptops"/>
    <m/>
    <m/>
    <m/>
    <m/>
    <n v="2000"/>
    <n v="2000"/>
    <e v="#DIV/0!"/>
    <n v="0"/>
    <m/>
    <m/>
    <m/>
    <m/>
    <m/>
    <s v="This  is not a 1 priority, this is really a 2.  The should be requested through IS."/>
    <m/>
    <s v="SP 2.3,2.4,3.4, 4.2,5.2, 5.5, 5.6"/>
    <s v="Purchase of 5 new laptops for Stat Crew programs (football, softball, baseball), laptop -webcast with video streaming for football, laptop - PA/event music."/>
    <m/>
    <m/>
    <m/>
    <m/>
    <m/>
    <m/>
    <x v="100"/>
    <x v="0"/>
  </r>
  <r>
    <x v="27"/>
    <s v="Charter Service"/>
    <m/>
    <n v="1"/>
    <m/>
    <s v="Van or  car"/>
    <n v="1418"/>
    <m/>
    <n v="1429"/>
    <m/>
    <n v="800"/>
    <n v="800"/>
    <e v="#DIV/0!"/>
    <n v="0"/>
    <m/>
    <m/>
    <m/>
    <m/>
    <m/>
    <s v="This is included in the travel 95310"/>
    <m/>
    <s v="SP 4.2,5.5,6.1"/>
    <s v="Rental vehicle funding in the event the Athletic Director is required to attend an away event and attend CVC/Big 8/NCFC meetings. "/>
    <m/>
    <m/>
    <m/>
    <m/>
    <m/>
    <m/>
    <x v="100"/>
    <x v="0"/>
  </r>
  <r>
    <x v="2"/>
    <s v="Consultant Services"/>
    <m/>
    <n v="1"/>
    <m/>
    <s v="Contract for using portable restrooms around the outdoor athletic facilities for student athletes and the public during practices or events."/>
    <m/>
    <m/>
    <m/>
    <m/>
    <n v="7000"/>
    <n v="7000"/>
    <e v="#DIV/0!"/>
    <n v="6000"/>
    <n v="6000"/>
    <m/>
    <m/>
    <m/>
    <m/>
    <s v="This is included in the Fees requet (20K)  Please include this in that line next year"/>
    <m/>
    <s v="SP 2.4,4.2,5.2, 5.5,5.6"/>
    <s v="This budget will be used for contracting and renting with a local company to provide us with portable restrooms during the fall and spring semesters. The contract includes weekly cleaning of the portable restrooms due to high use throughout the week of softball/baseball practices and games. The Athletic Director has taken on this responsibility due to the sport program events. In order to be ADA compliant and provide sanitation to the public, the budget needs to be added for compliance at our home contests. "/>
    <m/>
    <m/>
    <m/>
    <m/>
    <m/>
    <m/>
    <x v="100"/>
    <x v="0"/>
  </r>
  <r>
    <x v="10"/>
    <s v="Memeberships"/>
    <m/>
    <n v="1"/>
    <m/>
    <s v="Athletic Director Association"/>
    <m/>
    <m/>
    <m/>
    <m/>
    <n v="150"/>
    <n v="150"/>
    <e v="#DIV/0!"/>
    <n v="150"/>
    <n v="150"/>
    <m/>
    <m/>
    <m/>
    <m/>
    <s v="Is this a college membership or an individual membership? "/>
    <s v="AD PR Goal #19"/>
    <s v="SP 1.2,2.4,3.3,4.2,5.2, 5.5,5.6,6.4"/>
    <s v="As per the CCCAA, each college will have a representive with the appropriate associations and to provide input and vote on behalf of the colleges district and institution. As a result, the RC Athletic Director is required to pay the association fee to participate and represent the district and college as a voting member regarding new/changes with legislation impacting athletics eligibility and/or playing rules.ANSWER: This is an additional membership to the college. The Athletic Director is required to pay the AD Association membership in order to represent the College as a voting delegate for CCCAA legislation. As a result, the AD membership is not for the purpose of personal membership.  "/>
    <m/>
    <m/>
    <m/>
    <m/>
    <m/>
    <m/>
    <x v="100"/>
    <x v="0"/>
  </r>
  <r>
    <x v="3"/>
    <s v="Hosting Events"/>
    <m/>
    <n v="1"/>
    <m/>
    <s v="Hosting officials/Game-Management"/>
    <m/>
    <n v="650"/>
    <m/>
    <n v="400"/>
    <n v="400"/>
    <n v="0"/>
    <n v="0"/>
    <n v="400"/>
    <n v="400"/>
    <m/>
    <m/>
    <m/>
    <m/>
    <m/>
    <m/>
    <s v="SP 4.2,5.5,6.1"/>
    <s v="Request funding for hosting officials at all home football games. "/>
    <m/>
    <m/>
    <m/>
    <m/>
    <m/>
    <m/>
    <x v="100"/>
    <x v="0"/>
  </r>
  <r>
    <x v="5"/>
    <s v="Mileage"/>
    <m/>
    <n v="1"/>
    <m/>
    <s v="Athletic Director, Game Management staff"/>
    <n v="356"/>
    <n v="917"/>
    <n v="735"/>
    <m/>
    <n v="2000"/>
    <n v="2000"/>
    <e v="#DIV/0!"/>
    <n v="700"/>
    <n v="700"/>
    <m/>
    <m/>
    <m/>
    <m/>
    <s v="There is no justification for the increase.  Please include justification for any increases in future requests.  This request needs a better justification for the expense.  Please include a better more complete justification for future requests."/>
    <m/>
    <s v="SP 4.2,5.5,6.1"/>
    <s v="Reimburse Game Management Special Event workers for traveling to"/>
    <m/>
    <m/>
    <m/>
    <m/>
    <m/>
    <m/>
    <x v="100"/>
    <x v="0"/>
  </r>
  <r>
    <x v="1"/>
    <s v="Office Supplies"/>
    <m/>
    <n v="1"/>
    <m/>
    <s v="General Department Office supplies"/>
    <n v="908"/>
    <n v="917"/>
    <n v="475"/>
    <m/>
    <n v="5000"/>
    <n v="5000"/>
    <e v="#DIV/0!"/>
    <n v="750"/>
    <n v="750"/>
    <m/>
    <m/>
    <m/>
    <m/>
    <s v="This request needs a better justification for the expense.  Please include a better more complete justification for future requests.  The actual history does not justify the increase."/>
    <m/>
    <s v="SP 2.3,2.4,3.4, 4.2,5.2, 5.5,5.6"/>
    <s v="This request is for the Athletic Department general office supplies; ink for printers, folders, pens/pencils, markers, post notes, binders, poster board paper, labels for mailing, label maker, dry-erase pens, white out, tape, etc..All items are used for game-management personnel, AD personnel, and coaches. Funding for office and event supplies. All shipping and mailings for the Athletic Department to include all intercollegiate sport programs. Maintenance/Repairs on copier to include toner/ink."/>
    <m/>
    <m/>
    <m/>
    <m/>
    <m/>
    <m/>
    <x v="100"/>
    <x v="0"/>
  </r>
  <r>
    <x v="8"/>
    <s v="Conference"/>
    <m/>
    <n v="0"/>
    <m/>
    <s v="CCCAA/CVC R1/R2 Compliance training (Fall semester)"/>
    <m/>
    <m/>
    <n v="771"/>
    <n v="1200"/>
    <n v="2500"/>
    <n v="1300"/>
    <n v="1.0833333333333333"/>
    <n v="1200"/>
    <n v="1200"/>
    <m/>
    <m/>
    <m/>
    <m/>
    <s v="There is no justification for the increase.  Please include justification for any increases in future requests."/>
    <m/>
    <s v="SP Goal 1.4, 2.2, 2.4, 3.3, 5.2, 5.5, 5.6, 6.1, 6.4"/>
    <s v="According to the CCCAA it is mandated that all personnel associated with Athletics must pass the CCCAA Compliance Exam and receive compliance training. As a result, each college within the CVC has agreed to host a CCCAA/CVC Compliance Summit. Each college is responsible for paying the fees associated with the training. "/>
    <m/>
    <m/>
    <m/>
    <m/>
    <m/>
    <m/>
    <x v="100"/>
    <x v="0"/>
  </r>
  <r>
    <x v="25"/>
    <s v="Instr Supplies"/>
    <m/>
    <n v="1"/>
    <m/>
    <s v="Uniform Repairs"/>
    <m/>
    <m/>
    <m/>
    <n v="1500"/>
    <n v="1500"/>
    <n v="0"/>
    <n v="0"/>
    <n v="1500"/>
    <n v="1500"/>
    <m/>
    <m/>
    <m/>
    <m/>
    <s v="Ok to fund here but not in each individual sport"/>
    <m/>
    <s v="SP 2.3,2.4,3.4, 4.2,4.3 5.2, 5.5"/>
    <s v="Uniforms for all intercollegiate sport programs are used up to student athletes for competition up to 1 to 3 times per week. The uniforms provided for student athletes need to be repaired when torn, ripped, loss of buttons, etc…We currently work with a local vendor that will immediately attend to these types of repairs. The repairs for uniforms in a variety of sports programs may vary by type of repair. "/>
    <m/>
    <m/>
    <m/>
    <m/>
    <m/>
    <m/>
    <x v="100"/>
    <x v="0"/>
  </r>
  <r>
    <x v="14"/>
    <s v="Other Supplies"/>
    <m/>
    <n v="1"/>
    <m/>
    <s v="Laundry Supplies and Repairs"/>
    <n v="23077"/>
    <n v="11830"/>
    <n v="12007"/>
    <n v="1500"/>
    <n v="2500"/>
    <n v="1000"/>
    <n v="0.66666666666666663"/>
    <n v="1500"/>
    <n v="1500"/>
    <m/>
    <m/>
    <m/>
    <m/>
    <s v="This is not a zero priority.  This is really a 1.  There is no justification for the increase.  Please include justification for any increases in future requests."/>
    <m/>
    <s v="SP 2.4,3.4, 4.2,5.2, 5.5,5.6"/>
    <s v="This will be an ANNUAL request. According to our CCCAA/CVC and NCAA, students enrolled in Intercollegiate programs and competition must comply with the uniform guidelines. Uniforms can range from $8,000 to $15000, and  require specific liquids to maintain the longevity of the uniforms. Additionally, the industrial washers and dryers are being used by other on departments. This increases the maintenance of the washers/dryers and the use of soap products from other on-campus departments. "/>
    <m/>
    <m/>
    <m/>
    <m/>
    <m/>
    <m/>
    <x v="100"/>
    <x v="0"/>
  </r>
  <r>
    <x v="8"/>
    <s v="Conference"/>
    <m/>
    <n v="0"/>
    <m/>
    <s v="Annual CCCAA conference meetings - Voting rep. for RC regarding new/upcoming legistlation - Additional compliance training for AD's and colleges. (Spring semester)"/>
    <m/>
    <m/>
    <m/>
    <m/>
    <n v="2000"/>
    <n v="2000"/>
    <e v="#DIV/0!"/>
    <n v="1500"/>
    <n v="1500"/>
    <m/>
    <m/>
    <m/>
    <m/>
    <s v="CCCAA funded here"/>
    <m/>
    <s v="SP Goal 1.4, 2.2, 2.3, 2.4, 3.3, 4.2, 5.2, 5.6, 6.1, 6.4"/>
    <s v="As the Athletic Director and game manager, it is required to participant on the CCCAA, CVC planning committees to network and stay up to date with on going regulations. This requires attendance at conferences and to provide training for instructors/coaches and any RC faculty/staff working with students participating in athletics. "/>
    <m/>
    <m/>
    <m/>
    <m/>
    <m/>
    <m/>
    <x v="100"/>
    <x v="0"/>
  </r>
  <r>
    <x v="17"/>
    <s v="Equip LT 5K"/>
    <m/>
    <n v="1"/>
    <m/>
    <s v="waterproof Two way radios - game mangement"/>
    <m/>
    <m/>
    <n v="10443"/>
    <m/>
    <n v="1500"/>
    <n v="1500"/>
    <e v="#DIV/0!"/>
    <n v="1500"/>
    <n v="1500"/>
    <m/>
    <m/>
    <m/>
    <m/>
    <s v="ok"/>
    <m/>
    <s v="SP 1.3, 2.3,2.4,3.4, 4.2,5.5,5.6"/>
    <s v="Purchase of Two-Way Radios for Game Management events to increase security and will allow for quick responses between event staff, Athletic Trainer, Athletic Director, campus police, and coaches.  "/>
    <m/>
    <m/>
    <m/>
    <m/>
    <m/>
    <m/>
    <x v="100"/>
    <x v="0"/>
  </r>
  <r>
    <x v="10"/>
    <s v="Memeberships"/>
    <m/>
    <n v="1"/>
    <m/>
    <s v="California Community College Athletic Association "/>
    <n v="5890"/>
    <n v="6000"/>
    <n v="8475"/>
    <n v="6000"/>
    <n v="7000"/>
    <n v="1000"/>
    <n v="0.16666666666666666"/>
    <n v="7000"/>
    <n v="7000"/>
    <m/>
    <m/>
    <m/>
    <m/>
    <s v="how do we know this is $7,000?  Please justify the increase"/>
    <m/>
    <s v="SP 1.1,1.4, 2.1, 2.3,2.4,3.3, 3.4, 4.2,5.2, 5.5, 5.6,6.1"/>
    <s v="According to our CCCAA/CVC guidelines, RC is required to annually pay $7000 to the California Community College Athletic Association to be participate under the urisdiction for the California Community College Athletic Association (CCCAA).The CCCAA governs and oversees all CA colleges with intercollegiate sport programs."/>
    <m/>
    <m/>
    <m/>
    <m/>
    <m/>
    <m/>
    <x v="100"/>
    <x v="0"/>
  </r>
  <r>
    <x v="7"/>
    <s v="Student Employees"/>
    <m/>
    <n v="1"/>
    <m/>
    <s v="                                          Game Management and maintenance of Physical Education/Athletic Event Facilities - Student Employees"/>
    <n v="18886"/>
    <n v="25606"/>
    <n v="34438"/>
    <n v="18435"/>
    <n v="30000"/>
    <n v="11565"/>
    <n v="0.62733930024410089"/>
    <n v="20000"/>
    <n v="20000"/>
    <m/>
    <m/>
    <m/>
    <m/>
    <s v="This is not a zero priority, this is a 1.  There is not a clear justificationf or the increase. Also access  federal work-study students to help with costs"/>
    <m/>
    <s v="SP 1.4, 2.4, 4.2 ,4.3, 6"/>
    <s v="The Athletic Director is the game manager for all hosted events and is responsible for all game day operations. The Athletic Director is requesting funding for hiring student employees for pre/post game-day operations for home athletic events. This includes pre-game/match set-up and post-game/match clean up for men's and women's Reedley College Intercollegiate programs. Student employees and other game-management non-student employees play an important role in carrying out our game day functions. Additionally, student employees are hired, trained, and supervised by faculty in maintaining our physical education and intercollegiate event facilities. The Athletic Department also gives student employees an opportunity to learn different job skills; communication, responsibility, time management, working with others, following instructions, and organization. Our game-management operations for men's and women's Intercollegiate programs are the follwoing:                                                                                              •Football - 12 student employees (2 student workers at the south admission gate, 2 student workers at the north admission gate, 4 student workers for chain crew. The budget would include the non-student employees (Public Announcer (PA), PA spotter, 1 scoreboard operator, 1 main clock operator, 1 play clock operator, 1 Statistician-Stat Crew required by CCCAA and 1 stat crew spotter, 2 student workers for filming the game-required by CCCAA) as per the CCCAA-Northern California Football Conference Football game day operations. The game management student workers work up 6 hours per 5 scheduled home games and training for student workers takes place during 1 scrimmage (before 1st official game).                                                                                             •Women's/Men's Basketball requires set up/post game clean up, 1 scoreboard operator, 1 main clock operator, 1 shot clock operator, 1 PA/official scorekeeper-PA spotter, 1 Statistician-required by CCCAA, 2 workers at the admission table. Student workers are needed for up to 3-5 hours per home basketball game and 4-6 hours when we have double header games for women's and men's basketball home games - up to 13 home scheduled games for both W/M Basketball games.                                                                                                  •Women's Volleyball requires student employees to set up, 1 scoreboard operator, 1 main clock operator, 1 official scorekeeper, 1 Libero score keeper, 1 Public Announcer-1 Public Announcer spotter, 1 statistician, 2 workers at the admission table, 2 lines student workers, 3 shaggers.  Student workers are needed for up to 3-5 hours per home volleyball match - up to 8 home scheduled matches.                                                                                               •Baseball requires student employees to set up/post clean up, 1 scoreboard operator, 1 official scorekeeper, 1 scorekeeper, 1 PA-PA spotter, 1 Statistician-Stat Crew-required by CCCAA, 2 workers at the admission table. Student workers are needed for set-up and post clean up to 3-5 hours per home baseball game - up to 20 home scheduled games.                                                                                                  •Softball requires student employees to set up/post clean up, 1 scoreboard operator, 1 official scorekeeper,1 Public Announcer, 1 Statistician-Stat Crew-required by CCCAA, Student workers are needed for set-up and post clean up to 3-5 hours per home softball game - up to 20 home scheduled games.                                                                                                       •Women's/Men's Tennis requires student employees to set up/post clean up, clean facilities prior to the scheduled matches for safety guidelines., 2 Student workers are needed for set-up and post clean up to 3-4 hours per scheduled match - up to 8 home scheduled matches.                                                                                                      Student employees are essential to our game management operations for 10 sports. Student workers for all other sports can work between 3-7 hours per home game or home match. Reedley College is required by the CCCAA and conferences to have a process to our game-management operations; stats, PA, scoreboard operators, set-up/post-game-match clean up duties, football chain crew, and gate or table admissions.  "/>
    <m/>
    <m/>
    <m/>
    <m/>
    <m/>
    <m/>
    <x v="100"/>
    <x v="0"/>
  </r>
  <r>
    <x v="2"/>
    <s v="Consultant Services"/>
    <m/>
    <n v="0"/>
    <m/>
    <s v="Commissioner Contracts for CVC and Big Conference. CVC Commissioner - $7600"/>
    <n v="25920"/>
    <n v="35195"/>
    <n v="40753"/>
    <n v="19450"/>
    <n v="21300"/>
    <n v="1850"/>
    <n v="9.5115681233933158E-2"/>
    <m/>
    <m/>
    <m/>
    <m/>
    <m/>
    <m/>
    <s v="Assignor/Official Fees are budgeted in each sport and should be paid by that sport."/>
    <m/>
    <s v="SP 1.1,1.4, 2.1, 2.3,2.4,3.3, 3.4, 4.2,5.2, 5.5, 5.6,6.1"/>
    <s v="RC is mandated to operate under the direction of conference commissioners - Central Valley Commissioner ($7000 + $600 commissioner fees/insurance) who hires assignors/officials for all CVC participating sport programs: Softball, Volleyball, Men's Basketball, Women's Basketball, Baseball. Big 8  Conference Fees/Commisioner ($2000-fees) for hosting M/W Tennis and Golf, NCFA ($3,000) -football commissioner/conference dues) and football assignor/Game officials and responsible for ensuring that all students and instructors/coaches comply with competitive sport related rules imposed by the CCCAA/CVC and sport specific NCAA rules.                                                                                            "/>
    <m/>
    <m/>
    <m/>
    <m/>
    <m/>
    <m/>
    <x v="100"/>
    <x v="0"/>
  </r>
  <r>
    <x v="54"/>
    <s v="Student-Athletic Insurance"/>
    <m/>
    <n v="0"/>
    <m/>
    <s v="Student Athlete Insurance"/>
    <n v="49069"/>
    <n v="35496"/>
    <n v="40045"/>
    <n v="39974"/>
    <n v="45000"/>
    <n v="5026"/>
    <n v="0.12573172562165408"/>
    <n v="40000"/>
    <n v="40000"/>
    <m/>
    <m/>
    <m/>
    <m/>
    <s v="Need program reivew goal to fund request"/>
    <m/>
    <s v="SP 1.3, 2.3,2.4,3.4, 4.2,5.5,5.6"/>
    <s v="According to our institutional and CCCAA guidelines, colleges are required to have insurance coverage for students participating in Intercollegieate programs. Insurance rates can remain or increase to due the uncertainty of student athlete injuries per year in our 11 intercollegiate sport programs and up to 300 student athletes participating in RC intercollegiate sport programs. The cost for student insurance varies each year depending on the previous injury claims and may increase, staty the same, or decrease. "/>
    <m/>
    <m/>
    <m/>
    <m/>
    <m/>
    <m/>
    <x v="100"/>
    <x v="0"/>
  </r>
  <r>
    <x v="2"/>
    <s v="Consultant Services"/>
    <m/>
    <n v="3"/>
    <m/>
    <s v="Contract for athletic website management software that includes technology for delivering intergrating schedules, stats, event/facility management, public relations"/>
    <m/>
    <m/>
    <m/>
    <m/>
    <n v="3000"/>
    <n v="3000"/>
    <e v="#DIV/0!"/>
    <m/>
    <m/>
    <m/>
    <m/>
    <m/>
    <m/>
    <s v="This is not a 1 prioirty but a 3.   The campus is hiring a webmaster, this should not be an outside service"/>
    <m/>
    <s v="SP 2.4,4.2,5.2, 5.5,5.6"/>
    <s v="Currently, Reedley College is behind with utilizing technology for recruiting prospective student athletes, updating our community, and stay abreast as a competitive college within the CCCAA organization. Many colleges are turning to Prestosports for recruiting and networking within their community. &quot;Prestosports is the leading provider of athletic content management software to universities and colleges&quot;. Prestosports is a userfriendly software program and designed for colleges to work with a userfriendly website to enhance recruiting efforts and inform the surrounding communities with athletic updates. Additionally, it allows adversiting on the website so colleges benefit a return and can eventually pay for itself with advertisment. Clovis Community College, FCC are open to share the cost for the first year."/>
    <m/>
    <m/>
    <m/>
    <m/>
    <m/>
    <m/>
    <x v="100"/>
    <x v="0"/>
  </r>
  <r>
    <x v="6"/>
    <s v="Miscellaneous"/>
    <m/>
    <n v="2"/>
    <m/>
    <s v="Event Staff Uniforms"/>
    <n v="6309"/>
    <n v="3517"/>
    <n v="8587"/>
    <m/>
    <n v="800"/>
    <n v="800"/>
    <e v="#DIV/0!"/>
    <m/>
    <m/>
    <m/>
    <m/>
    <m/>
    <m/>
    <s v="This  is not a 1 priority, this is really a 2."/>
    <m/>
    <s v="SP 1.3, 2.3,2.4,3.4, 4.2,5.5,5.6"/>
    <s v="Purchase of Game Management Event Staff T-shirts to be used on game-day events only. Event staff can be immediately identified to handle any game related specific issues. "/>
    <m/>
    <m/>
    <m/>
    <m/>
    <m/>
    <m/>
    <x v="100"/>
    <x v="0"/>
  </r>
  <r>
    <x v="17"/>
    <s v="Equipment Repair &amp; Maint"/>
    <m/>
    <n v="2"/>
    <m/>
    <s v="Purchase an updated industrial washer/dryer for equipment room"/>
    <m/>
    <m/>
    <m/>
    <m/>
    <n v="20000"/>
    <n v="20000"/>
    <e v="#DIV/0!"/>
    <m/>
    <m/>
    <m/>
    <m/>
    <m/>
    <m/>
    <s v="This not a 1 priority, this is really a 2."/>
    <m/>
    <s v="SP 2.3,2.4,3.4, 4.2,5.2, 5.5, 5.6"/>
    <s v="This is a One-Time request for purchaseing an industrial washer and dryer. According to our CCCAA/CVC and NCAA, students enrolled in Intercollegiate programs and competition must comply with the uniform guidelines. Uniforms can range from $8,000 to $15000, and  require specific liquids and have special intructions for washing and drying for the uniforms  to for several years. The current washers/dryers are used on daily basis for the intercollegiate sport teams and the repairs are costly for these old washers and dryers. The washers/dryers are about 15 years old and need to be replaced in meeting the Athletic Department program needs. Additionally, this a health and safety issue as it pertains to the sanitation of uniforms assigned to students and other uses for sanitation for the athletic trainer. "/>
    <m/>
    <m/>
    <m/>
    <m/>
    <m/>
    <m/>
    <x v="100"/>
    <x v="0"/>
  </r>
  <r>
    <x v="22"/>
    <s v="Equip GT 5K"/>
    <m/>
    <n v="2"/>
    <m/>
    <s v="Replace PA speakers in the gym"/>
    <m/>
    <m/>
    <m/>
    <m/>
    <n v="10000"/>
    <n v="10000"/>
    <e v="#DIV/0!"/>
    <m/>
    <m/>
    <m/>
    <m/>
    <m/>
    <m/>
    <s v="This  is not a 1 priority, this is really a 2."/>
    <m/>
    <s v="SP 1.3, 2.3,2.4,3.4, 4.2,5.5,5.6"/>
    <s v="Purchase of a new speaker system to include the mounts and cable. They Public Announcer (Speakers) in the gym is used campus wide for events. The current system is old and the sound is unclear. The IT department has minor repairs and adjusted as musch as possible. IT's recommendation to replace."/>
    <m/>
    <m/>
    <m/>
    <m/>
    <m/>
    <m/>
    <x v="100"/>
    <x v="0"/>
  </r>
  <r>
    <x v="1"/>
    <s v="Office Supplies"/>
    <m/>
    <n v="1"/>
    <m/>
    <s v="Printer/scanner/copier, ink, paper, various types of pens, etc."/>
    <m/>
    <m/>
    <m/>
    <m/>
    <n v="400"/>
    <n v="400"/>
    <e v="#DIV/0!"/>
    <n v="0"/>
    <m/>
    <m/>
    <m/>
    <m/>
    <m/>
    <s v="Please use department copiers"/>
    <m/>
    <s v="SP 2.4, 4.2, 5.6"/>
    <s v="The printer for the Assistant Athletic Trainer is very old and does not have many necessary capabilities for aspects of the job that need to be done in a timely manner. The other option for this is to get wi-fi access in the athletic training facility. The other supplies are necessary for daily use."/>
    <m/>
    <m/>
    <m/>
    <m/>
    <m/>
    <m/>
    <x v="101"/>
    <x v="0"/>
  </r>
  <r>
    <x v="55"/>
    <s v="Medical Services"/>
    <m/>
    <n v="1"/>
    <m/>
    <s v="Team Physician for Football Games and Ambulance Services"/>
    <m/>
    <m/>
    <m/>
    <m/>
    <n v="2700"/>
    <n v="2700"/>
    <e v="#DIV/0!"/>
    <n v="0"/>
    <m/>
    <m/>
    <m/>
    <m/>
    <m/>
    <s v="This is not a zero priority.  This is really a 1. Need Program Review goals in order to fund. This was already requeted under football and equestrian.  This is a duplication"/>
    <m/>
    <s v="SP 1.4, 2.4, 4.2"/>
    <s v="The CCCAA requires that the home football team provide a Team Physician and ambulance due to the high risk for emergency situations associated with the sport. It is also required that there is an ambulance on site for all Equestrian Shows due to it being a high risk sport."/>
    <m/>
    <m/>
    <m/>
    <m/>
    <m/>
    <m/>
    <x v="101"/>
    <x v="0"/>
  </r>
  <r>
    <x v="0"/>
    <s v="Printing &amp; Binding"/>
    <m/>
    <n v="1"/>
    <m/>
    <s v="Printing services involving multiple copies"/>
    <m/>
    <m/>
    <m/>
    <m/>
    <n v="250"/>
    <n v="250"/>
    <e v="#DIV/0!"/>
    <n v="0"/>
    <m/>
    <m/>
    <m/>
    <m/>
    <m/>
    <s v="no charge for using Print Services"/>
    <m/>
    <s v="SP 1.2, 1.4, 5.2"/>
    <s v="We use the on campus printing services to make copies of physical forms and other medical papers for 250-300 athletes to fill out."/>
    <m/>
    <m/>
    <m/>
    <m/>
    <m/>
    <m/>
    <x v="101"/>
    <x v="0"/>
  </r>
  <r>
    <x v="56"/>
    <s v="Liab &amp; Prop Damage"/>
    <m/>
    <n v="0"/>
    <m/>
    <s v="AED liability coverage"/>
    <m/>
    <m/>
    <m/>
    <m/>
    <n v="240"/>
    <n v="240"/>
    <e v="#DIV/0!"/>
    <n v="240"/>
    <n v="240"/>
    <m/>
    <m/>
    <m/>
    <m/>
    <s v="this is really a 95225 object code"/>
    <m/>
    <s v="SP 1.2, 2.4, 4.2"/>
    <s v="The Athletic Training Room has 2 Automatic External Defibrillators (AED) as it is the central location for sports. Typically, one AED stays in the Athletic Training Room while the other is sent out to the home competition site or away football game. Liability coverage is necessary to keep record of all maintenence checks, facilitate training, and provide coverage in case an AED malfunctions during an emergency situation. It is required by law to have this for all AEDs. It is $120/year for each AED unless longer terms are bought (for example, the 8-year is $640 at one time, but ends up as $80/year)."/>
    <m/>
    <m/>
    <m/>
    <m/>
    <m/>
    <m/>
    <x v="101"/>
    <x v="0"/>
  </r>
  <r>
    <x v="10"/>
    <s v="Dues/Memberships"/>
    <m/>
    <n v="1"/>
    <m/>
    <s v="CCCAA annual Athletic Trainer dues &amp; NATA dues/BOC recertification"/>
    <m/>
    <m/>
    <m/>
    <m/>
    <n v="588"/>
    <n v="588"/>
    <e v="#DIV/0!"/>
    <n v="269"/>
    <n v="269"/>
    <m/>
    <m/>
    <m/>
    <m/>
    <s v="if more needed come back for one-time funds"/>
    <m/>
    <s v="SP 3.3, 4.2"/>
    <s v="The CCCAA annual Athletic Trainer dues is $25 and the NATA (National Athletic Trainers' Association) dues/BOC (Board of Certification) recertification fee is $269. Both of these provide some free CEU opportunities the ."/>
    <m/>
    <m/>
    <m/>
    <m/>
    <m/>
    <m/>
    <x v="101"/>
    <x v="0"/>
  </r>
  <r>
    <x v="1"/>
    <s v="Office Supplies"/>
    <m/>
    <n v="1"/>
    <m/>
    <s v="Medical file folders"/>
    <m/>
    <m/>
    <m/>
    <m/>
    <n v="300"/>
    <n v="300"/>
    <e v="#DIV/0!"/>
    <n v="300"/>
    <n v="300"/>
    <m/>
    <m/>
    <m/>
    <m/>
    <s v="This is not a zero priority.  This is really a 1.  Need Program Review goals in order to fund."/>
    <m/>
    <s v="SP 2.4, 4.2, 5.6"/>
    <s v="It is legally required for accurate medical records to be kept for 7 years. The best way to keep these files organized is in a file folder per athlete. In 6 years, the amount of folders needed will decrease because as the 7 years ends, some of the folders can be reused. We currently are using this type of folder system."/>
    <m/>
    <m/>
    <m/>
    <m/>
    <m/>
    <m/>
    <x v="101"/>
    <x v="0"/>
  </r>
  <r>
    <x v="21"/>
    <s v="Equip Repr &amp; Maint"/>
    <m/>
    <n v="0"/>
    <m/>
    <s v="Calibration/Repair of E-Stim Machines"/>
    <m/>
    <m/>
    <m/>
    <m/>
    <n v="400"/>
    <n v="400"/>
    <e v="#DIV/0!"/>
    <n v="400"/>
    <n v="400"/>
    <m/>
    <m/>
    <m/>
    <m/>
    <m/>
    <m/>
    <s v="SP 1.2, 4.2, 5.2"/>
    <s v="According to the FDA's Quality System Regulation, it is required to calibrate medical equipment according to the guidelines from the manufacturer. The manufacturer for the electrical stim machine requires that they are calibrated annually. The Athletic Training Facility has 2 machines."/>
    <m/>
    <m/>
    <m/>
    <m/>
    <m/>
    <m/>
    <x v="101"/>
    <x v="0"/>
  </r>
  <r>
    <x v="8"/>
    <s v="Conference"/>
    <m/>
    <n v="1"/>
    <m/>
    <s v="Meal stipend, hotel expenses, etc… for Away Football Games and travel for CVC meeting/Conferences"/>
    <m/>
    <m/>
    <m/>
    <n v="1300"/>
    <n v="2200"/>
    <n v="900"/>
    <n v="0.69230769230769229"/>
    <n v="500"/>
    <n v="500"/>
    <m/>
    <m/>
    <m/>
    <m/>
    <s v="The travel for each sport will be charged for the sports"/>
    <m/>
    <s v="SP 3.3, 4.3, 5.6"/>
    <s v="The RC Athletic Trainer/Seasonal Athletic Trainer/Student Athletic Trainers travel to the scheduled away football games. As per T &amp; C District meal expenses when traveling: Meal Money/Travel Away Game to Football - In season competitions - 2 Certified Athletic Trainers &amp; 2 student  = 4 lunch @ $15 + 4 dinner @ $30 for 5 away football games = $900. •  Athletic Trainer Conference expenses - $1300. Conference travel expenses for the CCCAA Athletic Trainer additional training and/or other conference training workshops.                                  "/>
    <m/>
    <m/>
    <m/>
    <m/>
    <m/>
    <m/>
    <x v="101"/>
    <x v="0"/>
  </r>
  <r>
    <x v="27"/>
    <s v="Charter Service"/>
    <m/>
    <n v="1"/>
    <m/>
    <s v="Vans  "/>
    <m/>
    <m/>
    <m/>
    <n v="3500"/>
    <n v="5000"/>
    <n v="1500"/>
    <n v="0.42857142857142855"/>
    <n v="500"/>
    <n v="500"/>
    <m/>
    <m/>
    <m/>
    <m/>
    <m/>
    <m/>
    <s v="SP 1.4, 2.3,2.4"/>
    <s v="The CCCAA mandates that each college with intercollegiate programs has a certified Athletic Trainer (AT). Due to having football, the CCCAA/NCFA bylaws require the colleges to have their own Athletic Trainer/Seasonal Traniner/additional student trainers travel to and be at all scheduled games (home/away). In order to care for the safety and health of our student athletes participating in football which is a &quot;high risk&quot; sport, Certified Athletic Trainers travel with their needed equipment to attend to student athletes competiting at the football games. As a result, RC Athletic Trainers need to have their own transportation (vans) to transport their equipment (tables, table, water bottles, cruches/splint supplies, AED, etc... ). Additionally, AT's assist with transporting injured student athletes to and from specialized doctor appointments in Fresno.                                                                        "/>
    <m/>
    <m/>
    <m/>
    <m/>
    <m/>
    <m/>
    <x v="101"/>
    <x v="0"/>
  </r>
  <r>
    <x v="41"/>
    <s v="Grounds/Building Supplies"/>
    <m/>
    <n v="1"/>
    <m/>
    <s v="Filters for ice machines"/>
    <m/>
    <m/>
    <m/>
    <m/>
    <n v="650"/>
    <n v="650"/>
    <e v="#DIV/0!"/>
    <n v="650"/>
    <n v="650"/>
    <m/>
    <m/>
    <m/>
    <m/>
    <m/>
    <m/>
    <s v="SP 1.2, 4.2, 5.2"/>
    <s v="In order for the ice machines to work properly, the filters should be changed annually. More than just the athletic population uses ice from our machines so it is difficult when they stop producing ice due to a build-up of debris."/>
    <m/>
    <m/>
    <m/>
    <m/>
    <m/>
    <m/>
    <x v="101"/>
    <x v="0"/>
  </r>
  <r>
    <x v="20"/>
    <s v="Software Non-Instructional"/>
    <m/>
    <n v="1"/>
    <m/>
    <s v="Sportsware, ImPACT"/>
    <m/>
    <m/>
    <m/>
    <m/>
    <n v="850"/>
    <n v="850"/>
    <e v="#DIV/0!"/>
    <n v="850"/>
    <n v="850"/>
    <m/>
    <m/>
    <m/>
    <m/>
    <s v="Please work with other campuses to DW pricing"/>
    <m/>
    <s v="SP 2.4, 4.2, 5.6"/>
    <s v="Sportsware is necessary for heath and safety purposes so that injuries can be tracked through the process of return to play. We currently use this system. This is a yearly fee of $250. • We would like to begin using ImPACT for baseline and post concussion assessments since it is the standard that doctors use to assess concussions. This would create less transportation between Reedley and Fresno for athletes with a concussion, which would help decrease the travel for an Athletic Trainer to transport the athlete since those with concussions are not allowed to drive until cleared by a doctor because it is very dangerous to drive with a concussion. This is a yearly fee of $600 unless as a district we can join together to get the district pricing."/>
    <m/>
    <m/>
    <m/>
    <m/>
    <m/>
    <m/>
    <x v="101"/>
    <x v="0"/>
  </r>
  <r>
    <x v="17"/>
    <s v="Office Supplies"/>
    <m/>
    <n v="2"/>
    <m/>
    <s v="Locking file cabinets and ergonomic desk chair"/>
    <m/>
    <m/>
    <m/>
    <m/>
    <n v="900"/>
    <n v="900"/>
    <e v="#DIV/0!"/>
    <n v="900"/>
    <n v="900"/>
    <m/>
    <m/>
    <m/>
    <m/>
    <s v="This is not a zero priority.  This is really a 1. Need Program Review goals in order to fund. The correct code is 96510"/>
    <s v="AT PR Goal # 3"/>
    <s v="SP 2.4, 4.2, 5.6"/>
    <s v="According to HIPPA regulations, medical files should be kept confidential. This means that they should be locked up unless they are being used. Many people have access to the Athletic Training Room Office, which means that having file cabinets that lock would decrease liability. • According to the IIPP training, the current desk chair for the Assistant Athletic Trainer is not ergonomically sound. The back falls off easily, there are no arm rests, it is difficult to adjust to the appropriate height, etc."/>
    <m/>
    <m/>
    <m/>
    <m/>
    <m/>
    <m/>
    <x v="101"/>
    <x v="0"/>
  </r>
  <r>
    <x v="7"/>
    <s v="General Student Workers"/>
    <m/>
    <n v="1"/>
    <m/>
    <s v="Athletic Training room and Athletic_x000a_event - Student Employees_x000a_"/>
    <m/>
    <m/>
    <m/>
    <m/>
    <n v="10800"/>
    <n v="10800"/>
    <e v="#DIV/0!"/>
    <n v="3000"/>
    <n v="3000"/>
    <m/>
    <m/>
    <m/>
    <m/>
    <s v="will fund 1 student with contigency of FWS for additional"/>
    <m/>
    <s v="SP 2.4, 4.2, 4.3"/>
    <s v="4 student workers @ $9.00/hr for 10 hr/week with 15 weeks/semester  and 2 semesters (Fall &amp; Spring) = $2,700/student worker._x000a_The Athletic Trainer manages all practices, hosted athletic events, and away football games in terms of health and safety. The Athletic Trainer is requesting funding for hiring student employees for assistance in maintaining a healthy and safe environment. This involves set-up and clean-up as well as other health and safety activities involving sanitation of equipment and facilities while under the supervision of the Athletic Trainers. The student employees are given opportunities to learn communication, time management, responsibility, organization, etc._x000a_"/>
    <m/>
    <m/>
    <m/>
    <m/>
    <m/>
    <m/>
    <x v="101"/>
    <x v="0"/>
  </r>
  <r>
    <x v="14"/>
    <s v="Other Supplies"/>
    <m/>
    <n v="1"/>
    <m/>
    <s v="Trainer Supplies; tape, wraps, etc…"/>
    <n v="3624"/>
    <n v="3685"/>
    <n v="2428"/>
    <n v="7000"/>
    <n v="7000"/>
    <n v="0"/>
    <n v="0"/>
    <n v="7000"/>
    <n v="7000"/>
    <m/>
    <m/>
    <m/>
    <m/>
    <m/>
    <m/>
    <s v="SP 1.2, 4.2, 5.2"/>
    <s v="The CCCAA mandates that each college with intercollegiate programs has a certified Athletic Trainer (AT). All 11 Intercollegiate programs at Reedley College have access to our certified Athletic Trainer. In order to care for the safety and health of our student athletes participating in our Athletic Programs, the Athletic Trainer has annually received an operating budget to purchase prevention injury supplies; first aid, injury recovery treatment resources, tape, pre-wrap, athletic trainer equipment, etc..for all student athletes participating in athletics                                                                                  • Athletic Trainer Supplies - $7,000. As per CCCAA/CVC Bylaws, it is mandatory for Athletic Trainers to have the appropriate resources/equipment/supplies (wrapping tape/pre-wrap, etc.. for inury prevention and assist students with sport related injuries.These supplies are mandatory for our Athletic Trainer to care for student athletes each year.              "/>
    <m/>
    <m/>
    <m/>
    <m/>
    <m/>
    <m/>
    <x v="101"/>
    <x v="0"/>
  </r>
  <r>
    <x v="25"/>
    <s v="Instr Supplies"/>
    <m/>
    <n v="3"/>
    <m/>
    <s v="Anatomy models, Posters"/>
    <m/>
    <m/>
    <m/>
    <m/>
    <n v="1350"/>
    <n v="1350"/>
    <e v="#DIV/0!"/>
    <m/>
    <m/>
    <m/>
    <m/>
    <m/>
    <m/>
    <m/>
    <m/>
    <s v="SP 2.3, 2.4, 5.2"/>
    <s v="For Student Athletic Trainer and Athlete education about injuries, it is easiest to understand if a model/poster combination is used because many students learn visually."/>
    <m/>
    <m/>
    <m/>
    <m/>
    <m/>
    <m/>
    <x v="101"/>
    <x v="0"/>
  </r>
  <r>
    <x v="17"/>
    <s v="Equip LT 5K"/>
    <m/>
    <n v="2"/>
    <m/>
    <s v="Game Ready Unit &amp; attachments"/>
    <m/>
    <m/>
    <m/>
    <m/>
    <n v="5000"/>
    <n v="5000"/>
    <e v="#DIV/0!"/>
    <m/>
    <m/>
    <m/>
    <m/>
    <m/>
    <m/>
    <m/>
    <m/>
    <s v="SP 1.2, 2.4, 4.2"/>
    <s v="The Game Ready unit provides ice and compression for many athletic injuries. It reduces recovery time and increases long-term patient outcomes."/>
    <m/>
    <m/>
    <m/>
    <m/>
    <m/>
    <m/>
    <x v="101"/>
    <x v="0"/>
  </r>
  <r>
    <x v="40"/>
    <s v="Repl-Equip LT 5K"/>
    <m/>
    <n v="2"/>
    <m/>
    <s v="Ultra Sound Attachments for Modality machines"/>
    <m/>
    <m/>
    <m/>
    <m/>
    <n v="2000"/>
    <n v="2000"/>
    <e v="#DIV/0!"/>
    <m/>
    <m/>
    <m/>
    <m/>
    <m/>
    <m/>
    <m/>
    <m/>
    <s v="SP 1.2, 2.4, 4.2"/>
    <s v="Ultra Sound provides deep heat to muscles and helps to break up scar tissue. It aids in faster return to play."/>
    <m/>
    <m/>
    <m/>
    <m/>
    <m/>
    <m/>
    <x v="101"/>
    <x v="0"/>
  </r>
  <r>
    <x v="7"/>
    <s v="Student Employees"/>
    <m/>
    <n v="1"/>
    <m/>
    <s v="Game Management and maintenance of Physical Education/Athletic Event Facilities - Student Employees and Non Student employees (PA, Stats, etc..). In the event any one intercollegiate program earns a playoff and RC is selected to host a Regional Playoff game/match."/>
    <m/>
    <m/>
    <m/>
    <m/>
    <n v="10000"/>
    <n v="10000"/>
    <e v="#DIV/0!"/>
    <n v="0"/>
    <m/>
    <m/>
    <m/>
    <m/>
    <m/>
    <s v="This is not a zero priority.  This is really a 1.  Need Program Review goals in order to fund.- This is to be requested under the AD budget?  Is this a duplicate?"/>
    <s v="AD PR Goal # 11"/>
    <s v="SP 2.3, 2.4, 3.4, 4.2, 4.35,5.2,5.5,6.1"/>
    <s v="ANSWER: This request is not a duplicate. We are making this request in the event that one or more teams earn a playoff spot and need to fund the hosted playoff event at Reedley College.                                                                                                       The Athletic Director is the game manager for all hosted post season event operations. The Athletic Director is requesting funding for hiring student employees for CCCAA post conference (playoffs and/or hosting championships) game-day operations.This includes pre-game/match set-up and post-game/match clean up for men's and women's Reedley College Intercollegiate programs. Student employees and other game-management non-student employees play an important role in carrying out our game day functions. Our game-management operations for men's and women's Intercollegiate programs are the following:                                                                                              •Football (Bowl Game) - 12 student employees (2 student workers at the south admission gate, 2 student workers at the north admission gate, 4 student workers for chain crew. The budget would include the non-student employees (Public Announcer (PA), PA spotter, 1 scoreboard operator, 1 main clock operator, 1 play clock operator, 1 Statistician-Stat Crew required by CCCAA and 1 stat crew spotter, 2 student workers for filming the game-required by CCCAA) as per the CCCAA-Northern California Football Conference Football game day operations. The game management student workers needed for up to 6 hours for post season home game.                                                                                           •Women's/Men's Basketball requires set up/post game clean up, 1 scoreboard operator, 1 main clock operator, 1 shot clock operator, 1 PA/official scorekeeper-PA spotter, 1 Statistician-required by CCCAA, 2 workers at the admission table. Student workers are needed for up to 3-5 hours per home basketball game and 4-6 hours when we have double header games for women's and men's basketball home games - up to 2 home post season games for both W/M Basketball games.                                                                                                  •Women's Volleyball requires student employees to set up, 1 scoreboard operator, 1 main clock operator, 1 official scorekeeper, 1 Libero score keeper, 1 Public Announcer-1 Public Announcer spotter, 1 statistician, 2 workers at the admission table, 2 lines student workers, 3 shaggers.  Student workers are needed for up to 3-5 hours per home volleyball match - up to 3 home post season scheduled matches.                                                                                               •Baseball requires student employees to set up/post clean up, 1 scoreboard operator, 1 official scorekeeper, 1 scorekeeper, 1 PA-PA spotter, 1 Statistician-Stat Crew-required by CCCAA, 2 workers at the admission table. Student workers are needed for set-up and post clean up to 3-5 hours per home baseball game - up to  2 post season home scheduled games.                                                                                                  •Softball requires student employees to set up/post clean up, 1 scoreboard operator, 1 official scorekeeper,1 Public Announcer, 1 Statistician-Stat Crew-required by CCCAA, Student workers are needed for set-up and post clean up to 3-5 hours per home softball game - up to 2 home post season scheduled games.                                                                  "/>
    <m/>
    <m/>
    <m/>
    <m/>
    <m/>
    <m/>
    <x v="102"/>
    <x v="0"/>
  </r>
  <r>
    <x v="8"/>
    <s v="Conference"/>
    <m/>
    <n v="1"/>
    <m/>
    <s v="Post-season competition in any one of the 11 intercollegiate programs. "/>
    <m/>
    <m/>
    <n v="12034"/>
    <m/>
    <n v="30000"/>
    <n v="30000"/>
    <e v="#DIV/0!"/>
    <n v="0"/>
    <m/>
    <m/>
    <m/>
    <m/>
    <m/>
    <s v="This is not a zero priority.  This is really a 1.  Need Program Review goals in order to fund. This needs to be done on a one time request for the sports that make playoff"/>
    <s v="Athletic Director PR Goal # 11"/>
    <s v="SP 2.3, 2.4, 3.4, 4.2, 4.35,5.2,5.5,6.1"/>
    <s v="ANSWER: This request is made due to the time constraints and quick turn around for the One-Time budget request process. As a result, teams making the playoffs are notified within a week of their last match/game.                            CCCAA, NCFA, Big 8 Post-season expenses. Includes all intercollegiate teams earning playoff of championship play. Expenses include hotels, meal expenses. "/>
    <m/>
    <m/>
    <m/>
    <m/>
    <m/>
    <m/>
    <x v="102"/>
    <x v="0"/>
  </r>
  <r>
    <x v="27"/>
    <s v="Charter Service"/>
    <m/>
    <n v="1"/>
    <m/>
    <s v="Post-season competition in any one of the 11 intercollegiate programs. "/>
    <m/>
    <m/>
    <m/>
    <m/>
    <n v="30000"/>
    <n v="30000"/>
    <e v="#DIV/0!"/>
    <n v="0"/>
    <m/>
    <m/>
    <m/>
    <m/>
    <m/>
    <s v="This is not a zero priority.  This is really a 1.  Need Program Review goals in order to fund. This needs to be done on a one time request for the sports that make playoff"/>
    <m/>
    <s v="SP 2.3, 2.4, 3.4, 4.2, 4.35,5.2,5.5,6.1"/>
    <s v="Based on transportation for post season travel for RC's 11 intercollegiate programs transport student athletes and staff to regional/state playoffs/tournaments. "/>
    <m/>
    <m/>
    <m/>
    <m/>
    <m/>
    <m/>
    <x v="102"/>
    <x v="0"/>
  </r>
  <r>
    <x v="10"/>
    <s v="Memebership"/>
    <m/>
    <n v="1"/>
    <m/>
    <s v="CCCAA Baseball Association"/>
    <m/>
    <m/>
    <m/>
    <n v="115"/>
    <n v="115"/>
    <n v="0"/>
    <n v="0"/>
    <n v="115"/>
    <n v="115"/>
    <m/>
    <m/>
    <m/>
    <m/>
    <m/>
    <m/>
    <s v="SP 2.3, 2.4, 5.2,5.5, 6.1 "/>
    <s v="This is mandatory for all coaches in the CCCAA as representation for Reedley College to be a voting member on behalf of the Central Valley Conference."/>
    <m/>
    <m/>
    <m/>
    <m/>
    <m/>
    <m/>
    <x v="103"/>
    <x v="0"/>
  </r>
  <r>
    <x v="14"/>
    <s v="Other Supplies"/>
    <m/>
    <n v="1"/>
    <m/>
    <s v="Field Paint"/>
    <n v="10579"/>
    <n v="7980"/>
    <n v="13385"/>
    <n v="700"/>
    <n v="800"/>
    <n v="100"/>
    <n v="0.14285714285714285"/>
    <n v="700"/>
    <n v="700"/>
    <m/>
    <m/>
    <m/>
    <m/>
    <s v="There is no justification for the increase.  Please include justification for any increases in future requests."/>
    <m/>
    <s v="SP 2.4, 3.4,4.2,5.2,5.5,5.6"/>
    <s v="As per the CCCAA/CVC baseball playing field guidelines, the field is required to prepared and lined for competition. We have an average of 15-18 home games in a given season and it is the host schools responsibility to provide preparation for home contests per CCCAA/NCAA playing guidelines."/>
    <m/>
    <m/>
    <m/>
    <m/>
    <m/>
    <m/>
    <x v="103"/>
    <x v="0"/>
  </r>
  <r>
    <x v="22"/>
    <s v="Equip GT 5K"/>
    <m/>
    <n v="1"/>
    <m/>
    <s v="pitching machine balls, team bats"/>
    <m/>
    <m/>
    <m/>
    <m/>
    <n v="2000"/>
    <n v="2000"/>
    <e v="#DIV/0!"/>
    <n v="1800"/>
    <n v="1800"/>
    <m/>
    <m/>
    <m/>
    <m/>
    <s v="this is a 94310 object"/>
    <m/>
    <s v="2.4,"/>
    <s v="Purchase of &quot;pitching machine baseballs&quot; for baseball pitching machine. These baseballs are used on a daily basis during the fall and spring semester. As a result, new machine baseballs need to be replaced for safety purposes. The baseball program must comply with NCAA bats during in-season competition. "/>
    <m/>
    <m/>
    <m/>
    <m/>
    <m/>
    <m/>
    <x v="103"/>
    <x v="0"/>
  </r>
  <r>
    <x v="21"/>
    <s v="Equipment Repair &amp; Maint"/>
    <m/>
    <n v="1"/>
    <m/>
    <s v="Equipment repair as needed"/>
    <m/>
    <m/>
    <m/>
    <m/>
    <n v="2000"/>
    <n v="2000"/>
    <e v="#DIV/0!"/>
    <n v="2000"/>
    <n v="2000"/>
    <m/>
    <m/>
    <m/>
    <m/>
    <m/>
    <m/>
    <s v="SP 2.4, 3.4,4.2,5.2,5.5,5.6"/>
    <s v="General maintenance is needed for all equipment used for maintaining safe practice and playing environment and is required by the CCCAA/CVC guidenlines.The 4 wheeler (quad) is used on a daily basis througout the year for maitaining a safe plalying surface and needs to be serviced 2X's per year. that we use to drag our field needs to be serviced twice a year so we avoid the cost of purchasing a new one. All safety screens need to be inspected and replaced as needed to avoid injury. Pitching machines need to be serviced and repaired as needed in order to be used and remain safe."/>
    <m/>
    <m/>
    <m/>
    <m/>
    <m/>
    <m/>
    <x v="103"/>
    <x v="0"/>
  </r>
  <r>
    <x v="17"/>
    <s v="Equip LT 5K"/>
    <m/>
    <n v="1"/>
    <m/>
    <s v="Game/Practice Equipment/Helmets etc…"/>
    <m/>
    <m/>
    <m/>
    <n v="3885"/>
    <n v="10000"/>
    <n v="6115"/>
    <n v="1.574002574002574"/>
    <n v="3885"/>
    <n v="3885"/>
    <m/>
    <m/>
    <m/>
    <m/>
    <s v="will monitor what is used"/>
    <m/>
    <s v="SP 2.3 , 2.4"/>
    <s v="The need for protective , safety gear is essential for the overall safety , health and welfare of our student athletes. It is also required and athletes can not practice or play without it per NCAA rules that govern our sport. This includes individual ( sanitary) protective batting  helmets and catchers gear ( full sets - mask , chest protector, shin guards ). "/>
    <m/>
    <m/>
    <m/>
    <m/>
    <m/>
    <m/>
    <x v="103"/>
    <x v="0"/>
  </r>
  <r>
    <x v="25"/>
    <s v="Instr Supplies"/>
    <m/>
    <n v="1"/>
    <m/>
    <s v="Baseballs"/>
    <m/>
    <m/>
    <m/>
    <n v="5800"/>
    <n v="4000"/>
    <n v="-1800"/>
    <n v="-0.31034482758620691"/>
    <n v="4000"/>
    <n v="4000"/>
    <m/>
    <m/>
    <m/>
    <m/>
    <m/>
    <m/>
    <s v="SP 2.4, 3.4,4.2,5.2,5.5"/>
    <s v="The CCCAA ( NCAA)/CVC requires the use and provision of certified baseballs for each home contest.  Baseballs are used for many instructional drills on a daily basis and need to be replaced on regular basis for safety concerns. 45 dozen baseballs are needed each year for the off-season and in-season program. "/>
    <m/>
    <m/>
    <m/>
    <m/>
    <m/>
    <m/>
    <x v="103"/>
    <x v="0"/>
  </r>
  <r>
    <x v="2"/>
    <s v="Consultant Services"/>
    <m/>
    <n v="0"/>
    <m/>
    <s v="CVC-Assignor/Officials/Umpires"/>
    <m/>
    <m/>
    <m/>
    <n v="4600"/>
    <n v="6400"/>
    <n v="1800"/>
    <n v="0.39130434782608697"/>
    <n v="4600"/>
    <n v="4600"/>
    <m/>
    <m/>
    <m/>
    <m/>
    <s v="There is no justification for the increase.  Please include justification for any increases in future requests."/>
    <m/>
    <s v="SP 2.3, 2.4, 5.2,5.5, 6.1 "/>
    <s v="As per the CCCAA/CVC guidelines, the host college is responsible for paying for the assignor/officials: two or three officiating crew for home contests. "/>
    <m/>
    <m/>
    <m/>
    <m/>
    <m/>
    <m/>
    <x v="103"/>
    <x v="0"/>
  </r>
  <r>
    <x v="41"/>
    <s v="Gound Supplies"/>
    <m/>
    <n v="0"/>
    <m/>
    <s v="Re-Seed/Turface/mound clay"/>
    <m/>
    <m/>
    <m/>
    <n v="8000"/>
    <n v="10000"/>
    <n v="2000"/>
    <n v="0.25"/>
    <n v="7000"/>
    <n v="7000"/>
    <m/>
    <m/>
    <m/>
    <m/>
    <m/>
    <m/>
    <s v="SP 2.4, 3.4,4.2,5.2,5.5,5.6"/>
    <s v="As per the CCCAA, the baseball playing surface is required to comply with the safety standards. The purchase of seed/Turface/mound clay is used in maintaining a safe  playing environment for instruction (practice ) and contests. Our playing surface and surrounding instructional areas( bull pens , hitting area) takes ongoing work and supplies  to keep free from ruts , holes , grass issues etc."/>
    <m/>
    <m/>
    <m/>
    <m/>
    <m/>
    <m/>
    <x v="103"/>
    <x v="0"/>
  </r>
  <r>
    <x v="8"/>
    <s v="Conference"/>
    <m/>
    <n v="1"/>
    <m/>
    <s v="Hotel expenses"/>
    <m/>
    <m/>
    <m/>
    <n v="8300"/>
    <n v="4000"/>
    <n v="-4300"/>
    <n v="-0.51807228915662651"/>
    <n v="10000"/>
    <n v="10000"/>
    <m/>
    <m/>
    <m/>
    <m/>
    <s v="Do you really need to take 30 students on out of town overnights can we limit the number to reduce the costs"/>
    <m/>
    <s v="SP 2.4., 4.2"/>
    <s v="As per the CCCAA/CVC all colleges must comply with agreed schedule. Additionally, Cero Coso is joining conference in 2017 and there will be a hotel stay along with non-conference trip to Bay Area. The two overnights are for 30 student athletes and 4 coaches"/>
    <m/>
    <m/>
    <m/>
    <m/>
    <m/>
    <m/>
    <x v="103"/>
    <x v="0"/>
  </r>
  <r>
    <x v="27"/>
    <s v="Charter Service"/>
    <m/>
    <n v="1"/>
    <m/>
    <s v="Bus/Vans"/>
    <n v="11671"/>
    <n v="11365"/>
    <n v="9846"/>
    <n v="12000"/>
    <n v="30000"/>
    <n v="18000"/>
    <n v="1.5"/>
    <n v="15000"/>
    <n v="15000"/>
    <m/>
    <m/>
    <m/>
    <m/>
    <m/>
    <m/>
    <s v="SP 2.4, 4.2,5.2, 5.5"/>
    <s v="The current costs for transportation have increased due to a change in district procedure. The increase is based on the number of away contests we have on an average basis. The baseball program in a given season usually travels to 15-18 contests that includes one to two overnight stays. We are a very competitive baseballl program and play the top teams in the state on a regular basis."/>
    <m/>
    <m/>
    <m/>
    <m/>
    <m/>
    <m/>
    <x v="103"/>
    <x v="0"/>
  </r>
  <r>
    <x v="41"/>
    <s v="Level and re-sod the Reedley College Baseball Infield and Foul territory, and 10 ft. into the Outfield.  Fix the existing irrigation system."/>
    <m/>
    <n v="3"/>
    <m/>
    <s v="Excavate approximately 21,000 square feet of existing turf. Cut and cap existing irrigation. Survey and set new grade points, rough and finish grade.  Import approximately 100 tons of sand.  Modify and install new lateral lines and rotor heads for irrigation.  Install Tifway overseeded with Rye 42&quot; big roll.  Finish grade, nail drag"/>
    <m/>
    <m/>
    <m/>
    <m/>
    <n v="40000"/>
    <n v="40000"/>
    <e v="#DIV/0!"/>
    <m/>
    <m/>
    <m/>
    <m/>
    <m/>
    <m/>
    <s v="This is not a 1 priority, this is really a 3"/>
    <m/>
    <s v="SP 2.4, 3.4, 4.2, 5.5"/>
    <s v="The NCAA, CCCAA, and CVC require all Baseball fields to meet specific requirements in regards to field dimensions and safety standards. The Baseball field (Infield and Foul territory) needs to be graded and level.  Lips have developed which has made the field not level and at times dangerous. The irrigation system needs to be modified to fit what a standard Baseball field requires.  The infield alone has 48 sprinkler heads when all it needs is 4 rotor heads between home and 1st base, 1st base and 2nd base, 2nd base and 3rd base, and 3rd base and home plate.  According to Glen Foth (Ground Services Manager), he believed the last time the field was graded was in 1992.  He is in agreement along with the Baseball Coach that this project is a top priority.  The Baseball Coach received a quote from Nish-ko Landscape out of Fresno for the project.  After gathering more information, a facility modification form is to be filled out along with getting 3 quotes since it is over $15,000.  The target date to begin this project would be approximately August 1, 2016."/>
    <m/>
    <m/>
    <m/>
    <m/>
    <m/>
    <m/>
    <x v="103"/>
    <x v="0"/>
  </r>
  <r>
    <x v="8"/>
    <s v="Conference"/>
    <m/>
    <n v="1"/>
    <m/>
    <s v="Meal stipend for away games"/>
    <m/>
    <m/>
    <m/>
    <m/>
    <n v="14688"/>
    <n v="14688"/>
    <e v="#DIV/0!"/>
    <m/>
    <m/>
    <m/>
    <m/>
    <m/>
    <m/>
    <s v="Do you really need to take 30 students on out of town overnights can we limit the number to reduce the costs"/>
    <m/>
    <s v="SP 2.3, 4.2, 5.2"/>
    <s v="District meal money allotment has slightly increased but so has cost to provide for meals on away contests, overnights and tournaments. Providing at least one meal for an all day contest is essential for proper energy levels and recovery. For overnight and tournaments it may be necessary to provide for more than one meal per day. The baseball roster consist of 30 student athletes and 4 coaches. 34 dinners at $15 for 18 away games ($9180)/34 lunches at $9 ($5508) for 18 away games."/>
    <m/>
    <m/>
    <m/>
    <m/>
    <m/>
    <m/>
    <x v="103"/>
    <x v="0"/>
  </r>
  <r>
    <x v="6"/>
    <s v="Miscellaneous"/>
    <s v="X"/>
    <n v="2"/>
    <m/>
    <s v="Uniforms/game jackets/bags"/>
    <n v="2921"/>
    <n v="5520"/>
    <n v="115"/>
    <m/>
    <n v="13000"/>
    <n v="13000"/>
    <e v="#DIV/0!"/>
    <m/>
    <m/>
    <m/>
    <m/>
    <m/>
    <m/>
    <s v="Please break down the cost of the uniforms, how many, what the cost per uniform"/>
    <m/>
    <s v="SP 2.3, 2.4, 5.2, 5.5"/>
    <s v="As per the CCCAA/CVC guidelines, each college is required to have uniforms for competition. Uniforms take it's normal wear during the seasons and need to be replaced on a 3 year basis. "/>
    <m/>
    <m/>
    <m/>
    <m/>
    <m/>
    <m/>
    <x v="103"/>
    <x v="0"/>
  </r>
  <r>
    <x v="6"/>
    <s v="Micellaneous"/>
    <m/>
    <n v="2"/>
    <m/>
    <s v="Practice uniforms/shorts/hats"/>
    <m/>
    <m/>
    <m/>
    <m/>
    <n v="4200"/>
    <n v="4200"/>
    <e v="#DIV/0!"/>
    <m/>
    <m/>
    <m/>
    <m/>
    <m/>
    <m/>
    <m/>
    <m/>
    <s v="SP 2.3, 2.4, 5.2, 5.5"/>
    <s v="Annual purchase for practice gear and hats for the fall and spring semesters."/>
    <m/>
    <m/>
    <m/>
    <m/>
    <m/>
    <m/>
    <x v="103"/>
    <x v="0"/>
  </r>
  <r>
    <x v="22"/>
    <s v="Equip GT 5K"/>
    <m/>
    <n v="3"/>
    <m/>
    <s v="Expand the bullpen fencing for the baseball facilities"/>
    <m/>
    <m/>
    <m/>
    <m/>
    <n v="5000"/>
    <n v="5000"/>
    <e v="#DIV/0!"/>
    <m/>
    <m/>
    <m/>
    <m/>
    <m/>
    <m/>
    <s v="This is not a 1 priority but a 3.  This is a one-time request."/>
    <m/>
    <s v="SP 2.4, 3.4, 5.5, 5.6"/>
    <s v="ONE TIME request - Requesting funding to widen the bullpen's for the baseball pitching area and add additional fencing for storage to the baseball facilities. This will give the Intercollegiate course (PE 30B/D) more classroom space while instructing a group of pitchers with the fundamentals of pitching. The additional room will allow a hitter to stand in while pitchers are developing their location of pitches to a stand in batter. The current ballpen area(s) at the baseball facility is a major safety hazzard due to our lack of space for these instructional activities for student athletes. Baseballs are thrown by pitchers as high as 90 mph in a small confined area. Not only are our student athletes and coaches/instructors at risk but also spectators when/if errant balls leave the area. The Athletic Department has submitted a request to expand these designated areas since 2011-2011-2012 and submitted the budget request for this project for 2012-2013/2013-2014/2014-2015/2015-2016. There are also a number of safety concerns on the existing baseball fencing that are in need of repair or replacement since 2014-2015 request so additional funds are being requested to remedy this. Additionally, the baseball program's new portable cages (9,000) can be enclosed and locked. This is a safety issue as the previous portable cage was vandalized with adults and children standing, climbing, or jumping off the Portable Cage. Currently, the Portable Batting Cage is stored outside the baseball field. Additionally, enclosing the facilities keeps vandalism away from the outdoor classroom facility. "/>
    <m/>
    <m/>
    <m/>
    <m/>
    <m/>
    <m/>
    <x v="103"/>
    <x v="0"/>
  </r>
  <r>
    <x v="17"/>
    <s v="Equip LT 5K"/>
    <m/>
    <n v="2"/>
    <m/>
    <s v="Game/practice /helmets/catcher's equipment / bats"/>
    <m/>
    <m/>
    <m/>
    <n v="2200"/>
    <n v="5000"/>
    <n v="2800"/>
    <n v="1.2727272727272727"/>
    <n v="0"/>
    <m/>
    <m/>
    <m/>
    <m/>
    <m/>
    <s v="This is not a zero priority.  This is really a 2.  Need Program Review goals in order to fund."/>
    <s v="SB PR Goal #7"/>
    <s v="2.3 , 2.4"/>
    <s v="The need for protective , safety gear is essential for the overall safety , health and welfare of our student athletes. It is also required and athletes can not practice or play without it per NCAA rules that govern our sport. This includes individual ( sanitary) protective batting  helmets and catchers gear ( 2 full sets - mask , chest protector, knee guards ). We also have a very strict  list of very specific bats that we are allowed to use to comply with updated safety concerns in our sport. These can be and are very expensive. These restrictions are monitored each game and per NCAA rules all teams / players must be in compliance. "/>
    <m/>
    <m/>
    <m/>
    <m/>
    <m/>
    <m/>
    <x v="104"/>
    <x v="0"/>
  </r>
  <r>
    <x v="17"/>
    <s v="Equip LT 5K"/>
    <m/>
    <n v="2"/>
    <m/>
    <s v="Uniforms"/>
    <m/>
    <m/>
    <m/>
    <m/>
    <n v="3500"/>
    <n v="3500"/>
    <e v="#DIV/0!"/>
    <n v="0"/>
    <m/>
    <m/>
    <m/>
    <m/>
    <m/>
    <s v="This is not a zero priority.  This is really a 2.  Need Program Review goals in order to fund."/>
    <s v="SB PR Goal #7"/>
    <s v="2.3 , 2.4 ,5.2"/>
    <s v="The use of a uniform is required for competition. This item was submitted through the one time funding requests. In our sport we are very hard on the clothing that we wear. Uniforms in general usually last 3-5 years at the most - depending on the quality. We have had to use fundraising money in the past to provide for uniforms. Our uniforms are very old and have had to be mended along the way to get longer use out of them. I would like to have something in place in our budget that we can allow for new uniforms on a 3-5 year basis. That way we do not need to go so long trying to make due with what we have as a result of no funding. Our student athletes represent our team , program and school and we want them to look good in that representation and have pride in who/ what  they are playing for ."/>
    <m/>
    <m/>
    <m/>
    <m/>
    <m/>
    <m/>
    <x v="104"/>
    <x v="0"/>
  </r>
  <r>
    <x v="0"/>
    <s v="Printing &amp; Binding"/>
    <m/>
    <n v="1"/>
    <m/>
    <s v="Printing of softball calendar"/>
    <m/>
    <m/>
    <m/>
    <m/>
    <n v="200"/>
    <n v="200"/>
    <e v="#DIV/0!"/>
    <n v="0"/>
    <m/>
    <m/>
    <m/>
    <m/>
    <m/>
    <s v="this should be a fundrasing costs"/>
    <m/>
    <n v="6.4"/>
    <s v="Recruiting is the lifeline for any succesful program. Correspondance and distribution of our yearly calendar acts as a recruiting tool as well as a way to distribute information on our school and program. "/>
    <m/>
    <m/>
    <m/>
    <m/>
    <m/>
    <m/>
    <x v="104"/>
    <x v="0"/>
  </r>
  <r>
    <x v="11"/>
    <s v="Postage/Shipping"/>
    <m/>
    <n v="1"/>
    <m/>
    <s v="Reqruiting information distribution of recruiting material and CCCAA/NCAA correspondance "/>
    <m/>
    <m/>
    <m/>
    <m/>
    <n v="100"/>
    <n v="100"/>
    <e v="#DIV/0!"/>
    <n v="0"/>
    <m/>
    <m/>
    <m/>
    <m/>
    <m/>
    <m/>
    <m/>
    <n v="6.4"/>
    <s v=" Correspondance and distribute information on our school and program. "/>
    <m/>
    <m/>
    <m/>
    <m/>
    <m/>
    <m/>
    <x v="104"/>
    <x v="0"/>
  </r>
  <r>
    <x v="10"/>
    <s v="Membership"/>
    <m/>
    <n v="1"/>
    <m/>
    <s v="CCCAA Softball Association"/>
    <m/>
    <m/>
    <m/>
    <n v="120"/>
    <n v="150"/>
    <n v="30"/>
    <n v="0.25"/>
    <n v="205"/>
    <n v="205"/>
    <m/>
    <m/>
    <m/>
    <m/>
    <m/>
    <m/>
    <m/>
    <s v="This is mandatory for all coaches in the CCCAA as representation for Reedley College to be a voting member on behalf of the Central Valley Conference."/>
    <m/>
    <m/>
    <m/>
    <m/>
    <m/>
    <m/>
    <x v="104"/>
    <x v="0"/>
  </r>
  <r>
    <x v="14"/>
    <s v="Other Supplies"/>
    <m/>
    <n v="1"/>
    <m/>
    <s v="Field Chalk/Field Paint"/>
    <n v="5038"/>
    <n v="2625"/>
    <n v="3378"/>
    <n v="300"/>
    <n v="500"/>
    <n v="200"/>
    <n v="0.66666666666666663"/>
    <n v="300"/>
    <n v="300"/>
    <m/>
    <m/>
    <m/>
    <m/>
    <s v="There is no justification for the increase.  Please include justification for any increases in future requests."/>
    <m/>
    <n v="4.2"/>
    <s v="It is mandatory  our field is prepared and lined for competition. We have an average of 12-15 home games in a given season and it is the host schools responsibility to provide preparation for home contests per CCCAA/NCAA playing guidelines."/>
    <m/>
    <m/>
    <m/>
    <m/>
    <m/>
    <m/>
    <x v="104"/>
    <x v="0"/>
  </r>
  <r>
    <x v="25"/>
    <s v="Instr Supplies"/>
    <m/>
    <n v="1"/>
    <m/>
    <s v="Softballs: game/practice"/>
    <m/>
    <m/>
    <m/>
    <n v="1700"/>
    <n v="2000"/>
    <n v="300"/>
    <n v="0.17647058823529413"/>
    <n v="1500"/>
    <n v="1500"/>
    <m/>
    <m/>
    <m/>
    <m/>
    <m/>
    <m/>
    <s v="5.2,2.4"/>
    <s v=" Our CCCAA ( NCAA) requires the use and provision of softballs for each home contest. We reuse these balls for practice but unfortunately they have a short shelf life. They need to be replaced on regular basis for safety concerns"/>
    <m/>
    <m/>
    <m/>
    <m/>
    <m/>
    <m/>
    <x v="104"/>
    <x v="0"/>
  </r>
  <r>
    <x v="2"/>
    <s v="Consultant Services"/>
    <m/>
    <n v="0"/>
    <m/>
    <s v="Assignor/Officials/Umpires"/>
    <m/>
    <m/>
    <m/>
    <n v="3000"/>
    <n v="4000"/>
    <n v="1000"/>
    <n v="0.33333333333333331"/>
    <n v="3800"/>
    <n v="3800"/>
    <m/>
    <m/>
    <m/>
    <m/>
    <s v="There is no justification for the increase.  Please include justification for any increases in future requests.  Need Program Review goals in order to fund."/>
    <m/>
    <s v="5.2 , 2.3 , 2.4"/>
    <s v="This is a requirement for assignment of officials to home contests"/>
    <m/>
    <m/>
    <m/>
    <m/>
    <m/>
    <m/>
    <x v="104"/>
    <x v="0"/>
  </r>
  <r>
    <x v="57"/>
    <s v="Ground Supplies"/>
    <m/>
    <n v="0"/>
    <m/>
    <s v="Re-seed/Turface/Quick Dry"/>
    <m/>
    <m/>
    <m/>
    <n v="5300"/>
    <n v="10000"/>
    <n v="4700"/>
    <n v="0.8867924528301887"/>
    <n v="5500"/>
    <n v="5500"/>
    <m/>
    <m/>
    <m/>
    <m/>
    <s v="There is no justification for the increase.  Please include justification for any increases in future requests."/>
    <m/>
    <s v="4.2 , 2.4"/>
    <s v="We are an outdoor venue therefore  we have additional requirements to maintain, up keep and provide a safe  playing environment for instruction (practice ) and contests. Our playing surface and surrounding instructional areas( bull pens , hitting area) takes ongoing work and supplies  to keep free from ruts , holes , grass issues etc. If this is not supplied with the adequate type and amount of materials our instructional /contest  area will simply be unsafe."/>
    <m/>
    <m/>
    <m/>
    <m/>
    <m/>
    <m/>
    <x v="104"/>
    <x v="0"/>
  </r>
  <r>
    <x v="8"/>
    <s v="Conference"/>
    <m/>
    <n v="1"/>
    <m/>
    <s v="Meal Stipend"/>
    <m/>
    <m/>
    <n v="4541"/>
    <n v="4500"/>
    <n v="7920"/>
    <n v="3420"/>
    <n v="0.76"/>
    <n v="7920"/>
    <n v="7920"/>
    <m/>
    <m/>
    <m/>
    <m/>
    <m/>
    <m/>
    <n v="5.2"/>
    <s v="District meal money allotment has slightly increased but so has cost to provide for meals on away contests, overnights and tournaments. Providing at least one meal for an all day contest is essential for proper energy levels and recovery. For overnight and tournaments it may be necessary to provide for more than one meal per day. Our traveling party can fluctuate , but it is usually around 20 players /4 coaches. Away game cost for 12 games $15/dinner for 24 = $4320, 12 away games $9/lunch for 24 =$2592, 6 away games including breakfeast at $7/breakfeast = $1008."/>
    <m/>
    <m/>
    <m/>
    <m/>
    <m/>
    <m/>
    <x v="104"/>
    <x v="0"/>
  </r>
  <r>
    <x v="27"/>
    <s v="Charter Service"/>
    <m/>
    <n v="1"/>
    <m/>
    <s v="Bus/Vans"/>
    <n v="7577"/>
    <n v="9699"/>
    <n v="7978"/>
    <n v="10000"/>
    <n v="25000"/>
    <n v="15000"/>
    <n v="1.5"/>
    <n v="12000"/>
    <n v="12000"/>
    <m/>
    <m/>
    <m/>
    <m/>
    <m/>
    <m/>
    <n v="5.2"/>
    <s v="The current costs for transportation have increased due to a change in district procedure. The increase is based on the number of away contests we have on an average basis. The softball program in a given season usually travels to 12- 15 contests that includes one to two overnight stays. We are a very competitive softball program and play the top teams in the state on a regular basis. Our ability to be competitive is a direct result of our schedule and we need to continue to be able to travel where needed to play the best competition."/>
    <m/>
    <m/>
    <m/>
    <m/>
    <m/>
    <m/>
    <x v="104"/>
    <x v="0"/>
  </r>
  <r>
    <x v="7"/>
    <s v="Student Employees"/>
    <m/>
    <n v="1"/>
    <m/>
    <s v="4 Student Employees"/>
    <m/>
    <m/>
    <m/>
    <m/>
    <n v="10000"/>
    <n v="10000"/>
    <e v="#DIV/0!"/>
    <m/>
    <m/>
    <m/>
    <m/>
    <m/>
    <m/>
    <s v="This should be under the AD budget"/>
    <m/>
    <n v="4.3"/>
    <s v="Due to the fact we are an outside venue we have many needs to get our field properly maintained for instruction and  the health and safety of our players and opposing teams.  We are responsible for daily upkeep of the practice/game field and surrounding areas ( bullpens, hitting cages, dugouts etc. ) as well the preparation of the field for practice and contests. Our grounds crew does what it can but by no means is adequate for maintaining a safe environment. They mow and do our receding project, but they are not responsible for general upkeep and maintenance work. We have relied on student workers to assist us but have only been allotted 2 positions. We need more as not all workers schedules can provide help when needed. The NCAA ( our governing body- rules)has strict guidelines as to how a field is prepared for our fall non traditional contests as well as our spring traditional season contests. A lot of work goes into this preparation."/>
    <m/>
    <m/>
    <m/>
    <m/>
    <m/>
    <m/>
    <x v="104"/>
    <x v="0"/>
  </r>
  <r>
    <x v="21"/>
    <s v="Equipment Repair &amp; Maint"/>
    <m/>
    <n v="1"/>
    <m/>
    <s v="Service repair and upkeep of quad and field items"/>
    <m/>
    <m/>
    <m/>
    <m/>
    <n v="15000"/>
    <n v="15000"/>
    <e v="#DIV/0!"/>
    <m/>
    <m/>
    <m/>
    <m/>
    <m/>
    <m/>
    <s v="cover by one time funds and AD"/>
    <m/>
    <s v="2.4 , 4.2"/>
    <s v="The equipment that we use to provide  a safe instructional area is an ongoing process to maintain. The  Quad that we use to drag our field needs to be serviced twice a year so we avoid the cost of purchasing a new one. The protective backstop on the field ( required ) needs to be inspected so  any holes or issues can be repaired or replaced. All safety screens need to be inspected and replaced as needed to avoid injury. Our current pitching machine requires yearly service and repair to remain safe. We also have a number of places on our existing instructional / playing field fencing that are in need of repair. This can be very dangerous as players can get seriously injured (and have been )when  coming in contact with the fence is unavoidable."/>
    <m/>
    <m/>
    <m/>
    <m/>
    <m/>
    <m/>
    <x v="104"/>
    <x v="0"/>
  </r>
  <r>
    <x v="6"/>
    <s v="Miscellaneous"/>
    <m/>
    <n v="1"/>
    <m/>
    <s v="Tourney Entry Fees"/>
    <n v="2962"/>
    <n v="5375"/>
    <n v="120"/>
    <m/>
    <n v="500"/>
    <n v="500"/>
    <e v="#DIV/0!"/>
    <m/>
    <m/>
    <m/>
    <m/>
    <m/>
    <m/>
    <s v="Please list the cost of each tournment"/>
    <m/>
    <s v="2.3, 5.2"/>
    <s v="Included in our schedule are tournaments. This allows us to play teams at a central location to avoid large travel expenses."/>
    <m/>
    <m/>
    <m/>
    <m/>
    <m/>
    <m/>
    <x v="104"/>
    <x v="0"/>
  </r>
  <r>
    <x v="17"/>
    <s v="Equip LT 5K"/>
    <m/>
    <n v="1"/>
    <m/>
    <s v="Game / Practice Gear"/>
    <m/>
    <m/>
    <m/>
    <m/>
    <n v="3000"/>
    <n v="3000"/>
    <e v="#DIV/0!"/>
    <m/>
    <m/>
    <m/>
    <m/>
    <m/>
    <m/>
    <s v="This  is not a 1 priority, this is really a 2.  Can use fundrasing and this is not equipmetn"/>
    <m/>
    <s v="2.3 ,2.4 ,5.2"/>
    <s v="It is imperative in our sport to wear the proper and protective clothing while practicing and playing. In our sport we constantly  run , dive and slide on dirt, grass and synthetic surfaces. In the past we have had to fund raise or have our athletes provide for themselves in this area. We would like to get to the point where we can provide the right attire for our athletes that  work hard and dedicate themselves to represent our team, program and school. These items include cleats, socks , protective sliding shorts, softball pants w/belt, shirt , batting gloves, visor / hat. We also practice and play in cold weather much of our season ( Jan - May) so warmer attire is needed to avoid injury , muscle soreness and fatigue. "/>
    <m/>
    <m/>
    <m/>
    <m/>
    <m/>
    <m/>
    <x v="104"/>
    <x v="0"/>
  </r>
  <r>
    <x v="17"/>
    <s v="Equip LT 5K"/>
    <m/>
    <n v="1"/>
    <m/>
    <s v="Field Supplies"/>
    <m/>
    <m/>
    <m/>
    <m/>
    <n v="3000"/>
    <n v="3000"/>
    <e v="#DIV/0!"/>
    <m/>
    <m/>
    <m/>
    <m/>
    <m/>
    <m/>
    <s v="Please justify the 3000 costs 12"/>
    <m/>
    <s v="4.2, 2.4"/>
    <s v="As an outdoor venue there is a need for supplies that help maintain a safe instructional facility. The need for rakes, hoses , nozzles , drags etc. facilitate and help us keep up with the ongoing needs of  maintaining  the field and provide for a safe environment. We also require 3 bases , home plate, pitching rubber ( mound and bull pens )on our field. Due to wear and tear we need to replace these items yearly. Some of these items have been purchased through other funding sources as well as our fundraising account."/>
    <m/>
    <m/>
    <m/>
    <m/>
    <m/>
    <m/>
    <x v="104"/>
    <x v="0"/>
  </r>
  <r>
    <x v="17"/>
    <s v="Equip LT 5K"/>
    <m/>
    <n v="1"/>
    <m/>
    <s v="Protective Safety Screens"/>
    <m/>
    <m/>
    <m/>
    <m/>
    <n v="2000"/>
    <n v="2000"/>
    <e v="#DIV/0!"/>
    <m/>
    <m/>
    <m/>
    <m/>
    <m/>
    <m/>
    <s v="this is not a 1 "/>
    <m/>
    <s v="2.4, 4.2, 5.2"/>
    <s v="For our sport, protective safety screens are necessary for the health, safety and welfare of our athletes. Without them, needles to say, players can get seriously injured during instruction. While we don't always need to replace the framing, we regularly need to replace the netting to ensure screens remain safe.  These screens are used to protect our players from balls being pitched at them, thrown towards them, or errant balls that happens by the nature of our sport. "/>
    <m/>
    <m/>
    <m/>
    <m/>
    <m/>
    <m/>
    <x v="104"/>
    <x v="0"/>
  </r>
  <r>
    <x v="17"/>
    <s v="Equip LT 5K"/>
    <m/>
    <n v="2"/>
    <m/>
    <s v="Banners, Flag, Field, Misc. "/>
    <m/>
    <m/>
    <m/>
    <m/>
    <n v="2000"/>
    <n v="2000"/>
    <e v="#DIV/0!"/>
    <m/>
    <m/>
    <m/>
    <m/>
    <m/>
    <m/>
    <m/>
    <m/>
    <s v="4.2"/>
    <s v="This was also included as a one time funding request. Our Softball facility is in need of moderation and improvement. A relatively inexpensive way to upgrade and showcase what we do is through improving the existing facility using school colored flags while promoting our programs. We would like to space six flags on poles along the outside of the outfield fence with a flagpole outside of centerfield. The middle flag pole will elevate an American flag, California flag, as well as a Reedley College flag. In addition, attach two Reedley College vertical banners on each side of the backstop. It is important for collegiate athletes to play on a field that exemplifies institutional support and pride. We also want to pay respect and honor to our school, sate and nation during our contests. We want student athletes to be proud of where and who they represent. It also shows potential student athletes and recruits that our program has pride and we are supported by our administration. We want them to come to Reedley College and know they will be supported. "/>
    <m/>
    <m/>
    <m/>
    <m/>
    <m/>
    <m/>
    <x v="104"/>
    <x v="0"/>
  </r>
  <r>
    <x v="17"/>
    <s v="Equip LT 5K"/>
    <m/>
    <n v="2"/>
    <m/>
    <s v="Pitching Machine"/>
    <m/>
    <m/>
    <m/>
    <m/>
    <n v="5000"/>
    <n v="5000"/>
    <e v="#DIV/0!"/>
    <m/>
    <m/>
    <m/>
    <m/>
    <m/>
    <m/>
    <m/>
    <m/>
    <s v="2.4"/>
    <s v="This is also included as a one time funding request. Our softball program currently has one very old pitching machine. It has been repaired several times, but can be unpredictable and is borderline unsafe. It in on its &quot;last leg&quot;. We are in need of a higher caliber machine that is safe to use while providing more advanced pitches and speeds for our hitters to develop As our game grows and advances, we need more instructional resources (pitching machine) to remain competitive. "/>
    <m/>
    <m/>
    <m/>
    <m/>
    <m/>
    <m/>
    <x v="104"/>
    <x v="0"/>
  </r>
  <r>
    <x v="58"/>
    <m/>
    <m/>
    <n v="1"/>
    <m/>
    <s v="Hotels"/>
    <m/>
    <m/>
    <m/>
    <m/>
    <n v="2500"/>
    <n v="2500"/>
    <e v="#DIV/0!"/>
    <m/>
    <m/>
    <m/>
    <m/>
    <m/>
    <m/>
    <s v="this is inlcuded above in the 95310"/>
    <m/>
    <s v="5.2 "/>
    <s v="When it is necessary in our schedule to stay overnight ( including driver safety laws ) , there is a  need to provide hotel accommodations for driver , players and coaches . We have had to restrict the number of overnight stays due to budget constraints in the past. It would benefit our program to be able to add another overnight. We could play a double header contest on one day , stay overnight ( decrease our travel) so we could play another double header the following day. This  is a big factor when it comes to proper rest and fatigue when our athletes are in the midst of a taxing 40 game collegiate softball schedule. The cost for travel on two separate trips would be higher than the overnight scenario so it would also help cut costs due to transportation."/>
    <m/>
    <m/>
    <m/>
    <m/>
    <m/>
    <m/>
    <x v="104"/>
    <x v="0"/>
  </r>
  <r>
    <x v="10"/>
    <s v="Memberships"/>
    <m/>
    <n v="1"/>
    <m/>
    <m/>
    <m/>
    <m/>
    <m/>
    <n v="300"/>
    <n v="325"/>
    <n v="25"/>
    <n v="8.3333333333333329E-2"/>
    <n v="325"/>
    <n v="325"/>
    <m/>
    <m/>
    <m/>
    <m/>
    <m/>
    <m/>
    <s v="SP 1.3, 2.3,2.4,4.2,5.5,6.1"/>
    <s v="CCCMBA Membership fees have been increased to $325 each year and _x000a_are manditory for every school in the state."/>
    <m/>
    <m/>
    <m/>
    <m/>
    <m/>
    <m/>
    <x v="105"/>
    <x v="0"/>
  </r>
  <r>
    <x v="6"/>
    <s v="Miscellaneous"/>
    <m/>
    <n v="1"/>
    <m/>
    <s v="Tournament Entry Fees"/>
    <n v="2977"/>
    <n v="4795"/>
    <n v="956"/>
    <m/>
    <n v="2500"/>
    <n v="2500"/>
    <e v="#DIV/0!"/>
    <n v="1500"/>
    <n v="1500"/>
    <m/>
    <m/>
    <m/>
    <m/>
    <m/>
    <m/>
    <s v="SP 1.3, 2.3,2.4,4.2,5.5,6.1"/>
    <s v="Each year we are allotted 24 contacts (games). 12 of those contact games are used in league from January to March. Our preseason schedule can then be filled up with single games, which serve as one contact or with tournaments. If we play in a tournament we are allowed to possibly get three games, but they only count as two contacts. More games over the season maximizes the recruiting exposer for the student-athletes, as well as gives us a better power ranking based off of who we play, which is used to determine who goes to make the playoffs at the end of the season.  _x000a__x000a_I expect we will commit to 5 total tournaments total (10 contacts), all of which will require us to pay entry fees which range from 300 to 500 dollars.The tournament fees for 2015-16 totalled $2,500.00._x000a_"/>
    <m/>
    <m/>
    <m/>
    <m/>
    <m/>
    <m/>
    <x v="105"/>
    <x v="0"/>
  </r>
  <r>
    <x v="25"/>
    <s v="Instr Supplies"/>
    <m/>
    <n v="1"/>
    <m/>
    <s v="Basketballs/game-practice gear, etc."/>
    <m/>
    <m/>
    <m/>
    <n v="3050"/>
    <n v="6000"/>
    <n v="2950"/>
    <n v="0.96721311475409832"/>
    <n v="3050"/>
    <n v="3050"/>
    <m/>
    <m/>
    <m/>
    <m/>
    <s v="There is no justification for the increase.  Please include justification for any increases in future requests."/>
    <m/>
    <s v="SP 1.3, 2.3,2.4,4.2,5.5,6.1"/>
    <s v="There are a total of 15 basketballs we used daily each year that need to be replaced every 12 months due to the wear and tear of practice and games._x000a__x000a_Travel gear is generally purchased each year for unity and college recognition while travelling. Each student-athlete receives their gear and gets to keep them after the season if over as they have worn before and after games while travelling for 6 months. Travel bags purchased are collected and reused for 2-3 years.   "/>
    <m/>
    <m/>
    <m/>
    <m/>
    <m/>
    <m/>
    <x v="105"/>
    <x v="0"/>
  </r>
  <r>
    <x v="2"/>
    <s v="Consultant Services"/>
    <m/>
    <n v="0"/>
    <m/>
    <s v="Assignor/Officials"/>
    <m/>
    <m/>
    <m/>
    <n v="3000"/>
    <n v="4000"/>
    <n v="1000"/>
    <n v="0.33333333333333331"/>
    <n v="3200"/>
    <n v="3200"/>
    <m/>
    <m/>
    <m/>
    <m/>
    <s v="based on actuals"/>
    <m/>
    <s v="SP 2.3,2.4,3.4, 4.2,5.5 "/>
    <s v="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Men's basketball assignor/officials is $4,000 for 2016-2017 season. "/>
    <m/>
    <m/>
    <m/>
    <m/>
    <m/>
    <m/>
    <x v="105"/>
    <x v="0"/>
  </r>
  <r>
    <x v="8"/>
    <s v="Conference"/>
    <m/>
    <n v="1"/>
    <m/>
    <s v="Meal stipend, Hotel expenses, etc.."/>
    <n v="-343"/>
    <n v="946"/>
    <n v="7100"/>
    <n v="5370"/>
    <n v="13220"/>
    <n v="7850"/>
    <n v="1.4618249534450651"/>
    <n v="7100"/>
    <n v="7100"/>
    <m/>
    <m/>
    <m/>
    <m/>
    <s v="Please reduce the travel team size and the number of tournaments"/>
    <m/>
    <s v="SP 1.3, 2.3,2.4,4.2,5.5,6.1"/>
    <s v="The 2016-17 Season schedule is projected to have 5 tournaments, and _x000a_6 conference away games. Each tournament is generally 2-3 days and the price of rooms will vary depending on the area of the school's tournament. This is a total of 22 travel days. Estimated food and hotel costs include 18 student-athletes, 4 coaches, and one bus driver. Each tournament we give $7/breakfast ($770), $9/lunch ($990) and $15/ dinner($7260). Hotel expenses = $4200. _x000a__x000a__x000a_"/>
    <m/>
    <m/>
    <m/>
    <m/>
    <m/>
    <m/>
    <x v="105"/>
    <x v="0"/>
  </r>
  <r>
    <x v="27"/>
    <s v="Charter Service"/>
    <m/>
    <n v="1"/>
    <m/>
    <s v="Bus/Vans"/>
    <n v="8929"/>
    <n v="10684"/>
    <n v="7177"/>
    <n v="11000"/>
    <n v="20000"/>
    <n v="9000"/>
    <n v="0.81818181818181823"/>
    <n v="13000"/>
    <n v="13000"/>
    <m/>
    <m/>
    <m/>
    <m/>
    <m/>
    <m/>
    <s v="SP 2.3, 2.4, 3.4, 4.3"/>
    <s v="Based on transportation for athletes and staff to single games and tournaments.Please see attachment for actual costs given through State Center Community College District transportation Services Department."/>
    <m/>
    <m/>
    <m/>
    <m/>
    <m/>
    <m/>
    <x v="105"/>
    <x v="0"/>
  </r>
  <r>
    <x v="25"/>
    <s v="Instr Supplies"/>
    <m/>
    <n v="1"/>
    <m/>
    <s v="Uniforms - One time expense every 2-3 years"/>
    <m/>
    <m/>
    <m/>
    <m/>
    <n v="2982"/>
    <n v="2982"/>
    <e v="#DIV/0!"/>
    <m/>
    <m/>
    <m/>
    <m/>
    <m/>
    <m/>
    <s v="fund raise"/>
    <m/>
    <s v="SP 1.3, 2.3,2.4,4.2,5.5,6.1"/>
    <s v="Every 2-3 years we will need to replace one set of uniforms. Uniforms are generally kept in great condition but do show signs of wear and tear from seaonal "/>
    <m/>
    <m/>
    <m/>
    <m/>
    <m/>
    <m/>
    <x v="105"/>
    <x v="0"/>
  </r>
  <r>
    <x v="25"/>
    <s v="Instr Supplies"/>
    <m/>
    <n v="1"/>
    <m/>
    <s v="Cones, Ladders, agility and _x000a_basketball training equiptment"/>
    <m/>
    <m/>
    <m/>
    <m/>
    <n v="1800"/>
    <n v="1800"/>
    <e v="#DIV/0!"/>
    <m/>
    <m/>
    <m/>
    <m/>
    <m/>
    <m/>
    <s v="included in the 3050"/>
    <m/>
    <s v="SP 1.3, 2.3,2.4,4.2,5.5,6.1"/>
    <s v="Instructional materials like heavy duty cones, ladders, agility and basketball related equiptment is needed to help improve speed, strength, agility for indiviual player and collective team improvement. Basketball related equiptment includes a basket blocker for the purpose of rebounding drills (this product blocks the ball from going in the basket during specific drills focused on boxing out, rebounding, and outleting the basketball), heavy weighted basketballs (this product strengthens wrists, fingers and forarms, while helping each player improve on dribbling, passing and rebonding), and stationary D-Man people (this item creates a simulated defender which players can shoot over or drive past)     "/>
    <m/>
    <m/>
    <m/>
    <m/>
    <m/>
    <m/>
    <x v="105"/>
    <x v="0"/>
  </r>
  <r>
    <x v="1"/>
    <s v="Office Supplies"/>
    <m/>
    <n v="1"/>
    <m/>
    <m/>
    <m/>
    <m/>
    <m/>
    <m/>
    <n v="200"/>
    <n v="200"/>
    <e v="#DIV/0!"/>
    <n v="200"/>
    <n v="200"/>
    <m/>
    <m/>
    <m/>
    <m/>
    <m/>
    <m/>
    <s v="SP 2.3, 2.4, 3.4, 4.3"/>
    <s v="Materials to use in office."/>
    <m/>
    <m/>
    <m/>
    <m/>
    <m/>
    <m/>
    <x v="106"/>
    <x v="0"/>
  </r>
  <r>
    <x v="10"/>
    <s v="Membership"/>
    <m/>
    <n v="0"/>
    <m/>
    <s v="CCCAA W/Basketball Association "/>
    <m/>
    <m/>
    <m/>
    <n v="120"/>
    <n v="200"/>
    <n v="80"/>
    <n v="0.66666666666666663"/>
    <n v="200"/>
    <n v="200"/>
    <m/>
    <m/>
    <m/>
    <m/>
    <m/>
    <m/>
    <s v="SP 2.3, 2.4, 3.4, 4.3"/>
    <s v="Cost of being a member with the Caliornia Junior College Women's Baketball Association. "/>
    <m/>
    <m/>
    <m/>
    <m/>
    <m/>
    <m/>
    <x v="106"/>
    <x v="0"/>
  </r>
  <r>
    <x v="25"/>
    <s v="Instr Supplies"/>
    <m/>
    <n v="1"/>
    <m/>
    <s v="Baskeballs"/>
    <m/>
    <m/>
    <m/>
    <n v="800"/>
    <n v="800"/>
    <n v="0"/>
    <n v="0"/>
    <n v="800"/>
    <n v="800"/>
    <m/>
    <m/>
    <m/>
    <m/>
    <m/>
    <m/>
    <s v="SP 2.3, 2.4, 3.4, 4.2"/>
    <s v="Game balls and practice basketballs. Old basketballs are donated to PE classes."/>
    <m/>
    <m/>
    <m/>
    <m/>
    <m/>
    <m/>
    <x v="106"/>
    <x v="0"/>
  </r>
  <r>
    <x v="6"/>
    <s v="Miscellaneous"/>
    <m/>
    <n v="1"/>
    <m/>
    <s v="Tourney Entry Fees"/>
    <n v="7635"/>
    <n v="7860"/>
    <n v="798"/>
    <m/>
    <n v="1200"/>
    <n v="1200"/>
    <e v="#DIV/0!"/>
    <n v="800"/>
    <n v="800"/>
    <m/>
    <m/>
    <m/>
    <m/>
    <s v="fundraise for additional"/>
    <m/>
    <m/>
    <s v="3 tournaments at $400 per tournament for entry fees in 2016-2017 year."/>
    <m/>
    <m/>
    <m/>
    <m/>
    <m/>
    <m/>
    <x v="106"/>
    <x v="0"/>
  </r>
  <r>
    <x v="8"/>
    <s v="Conference"/>
    <m/>
    <n v="1"/>
    <m/>
    <s v="Hotel Expenses"/>
    <m/>
    <m/>
    <m/>
    <m/>
    <n v="4000"/>
    <n v="4000"/>
    <e v="#DIV/0!"/>
    <n v="2000"/>
    <n v="2000"/>
    <m/>
    <m/>
    <m/>
    <m/>
    <s v="only scheudle 1 or fundraise for second"/>
    <m/>
    <s v="SP 2.3, 2.4, 3.4, 4.3"/>
    <s v="Actual cost for our tournament overnight this year at San Mateo College Tournament is $1,970. Next year we are scheduled for two out of town tournaments. "/>
    <m/>
    <m/>
    <m/>
    <m/>
    <m/>
    <m/>
    <x v="106"/>
    <x v="0"/>
  </r>
  <r>
    <x v="2"/>
    <s v="Consultant Services"/>
    <m/>
    <n v="0"/>
    <m/>
    <s v="Assignor/Officials"/>
    <m/>
    <m/>
    <m/>
    <n v="3000"/>
    <n v="4000"/>
    <n v="1000"/>
    <n v="0.33333333333333331"/>
    <n v="3790"/>
    <n v="3790"/>
    <m/>
    <m/>
    <m/>
    <m/>
    <s v="based on actuals"/>
    <m/>
    <s v="SP 2.3,2.4,3.4, 4.2,5.5 "/>
    <s v="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women’s basketball assignor/officials is $4,000 for 2016-2017 season. "/>
    <m/>
    <m/>
    <m/>
    <m/>
    <m/>
    <m/>
    <x v="106"/>
    <x v="0"/>
  </r>
  <r>
    <x v="8"/>
    <s v="Conference"/>
    <m/>
    <n v="1"/>
    <m/>
    <s v="Meal stipend"/>
    <m/>
    <m/>
    <n v="7202"/>
    <n v="3150"/>
    <n v="7680"/>
    <n v="4530"/>
    <n v="1.4380952380952381"/>
    <n v="4500"/>
    <n v="4500"/>
    <m/>
    <m/>
    <m/>
    <m/>
    <m/>
    <m/>
    <s v="SP 2.3, 2.4, 3.4, 4.3"/>
    <s v="We have 22 Dinners and 6 lunches. We will have 17 players and 3 coaches @ the district stipend of $15/dinner ($6600) and $9/lunch ($1080)."/>
    <m/>
    <m/>
    <m/>
    <m/>
    <m/>
    <m/>
    <x v="106"/>
    <x v="0"/>
  </r>
  <r>
    <x v="27"/>
    <s v="Charter Service"/>
    <m/>
    <n v="1"/>
    <m/>
    <s v="Bus/Vans"/>
    <n v="8662"/>
    <n v="8408"/>
    <n v="7968"/>
    <n v="8500"/>
    <n v="19300"/>
    <n v="10800"/>
    <n v="1.2705882352941176"/>
    <n v="11000"/>
    <n v="11000"/>
    <m/>
    <m/>
    <m/>
    <m/>
    <m/>
    <m/>
    <s v="SP 2.3, 2.4, 3.4, 4.3"/>
    <s v="Based on transportation for athletes and staff to single games and tournaments.Please see attachment for actual costs given through State Center Community College District transportation Services Department."/>
    <m/>
    <m/>
    <m/>
    <m/>
    <m/>
    <m/>
    <x v="106"/>
    <x v="0"/>
  </r>
  <r>
    <x v="25"/>
    <s v="Instr Supplies"/>
    <m/>
    <n v="1"/>
    <m/>
    <s v="Game, Practice &amp; Travel attire"/>
    <m/>
    <m/>
    <m/>
    <n v="4500"/>
    <n v="5000"/>
    <n v="500"/>
    <n v="0.1111111111111111"/>
    <m/>
    <m/>
    <m/>
    <m/>
    <m/>
    <m/>
    <s v="fundraise"/>
    <m/>
    <s v="SP 2.3, 2.4, 3.4, 4.2"/>
    <s v="Uniforms, travel gear and Practice gear."/>
    <m/>
    <m/>
    <m/>
    <m/>
    <m/>
    <m/>
    <x v="106"/>
    <x v="0"/>
  </r>
  <r>
    <x v="25"/>
    <s v="Instr Supplies"/>
    <m/>
    <n v="2"/>
    <m/>
    <s v="College Coaches on-line and HUDL computer programs"/>
    <m/>
    <m/>
    <m/>
    <m/>
    <n v="500"/>
    <n v="500"/>
    <e v="#DIV/0!"/>
    <m/>
    <m/>
    <m/>
    <m/>
    <m/>
    <m/>
    <s v="This not a 1 priority but a 2.  And the correct object code is 91415"/>
    <m/>
    <s v="SP 2.3, 2.4, 3.4, 4.2"/>
    <s v="This is computer software and data base we use to market our current players to 4 year universities to play basketball. Last year 5 of our players received athletic scholarships to play at 4 year schools. HUDL is $400 and College Coaches On-line is $100."/>
    <m/>
    <m/>
    <m/>
    <m/>
    <m/>
    <m/>
    <x v="106"/>
    <x v="0"/>
  </r>
  <r>
    <x v="25"/>
    <s v="Instr Supplies"/>
    <m/>
    <n v="1"/>
    <m/>
    <s v="Plaques/awards/ Trophies"/>
    <m/>
    <m/>
    <n v="375"/>
    <m/>
    <n v="300"/>
    <n v="300"/>
    <e v="#DIV/0!"/>
    <n v="0"/>
    <m/>
    <m/>
    <m/>
    <m/>
    <m/>
    <m/>
    <m/>
    <n v="1.4"/>
    <s v="Tournament and end of season Team awards and plaques"/>
    <m/>
    <m/>
    <m/>
    <m/>
    <m/>
    <m/>
    <x v="107"/>
    <x v="0"/>
  </r>
  <r>
    <x v="25"/>
    <s v="Instr Supplies"/>
    <m/>
    <n v="1"/>
    <m/>
    <s v="Coach's gear"/>
    <m/>
    <m/>
    <n v="675"/>
    <m/>
    <n v="700"/>
    <n v="700"/>
    <e v="#DIV/0!"/>
    <n v="0"/>
    <m/>
    <m/>
    <m/>
    <m/>
    <m/>
    <s v="fundraise"/>
    <m/>
    <s v="SP 1.4, 3.3, 4.2"/>
    <s v="Purchased every other year for positive institutional image when representing at tournaments and matches "/>
    <m/>
    <m/>
    <m/>
    <m/>
    <m/>
    <m/>
    <x v="107"/>
    <x v="0"/>
  </r>
  <r>
    <x v="1"/>
    <s v="Office Supplies"/>
    <m/>
    <n v="1"/>
    <m/>
    <s v="Calenders, Kleenex, miscellenous items "/>
    <m/>
    <m/>
    <n v="600"/>
    <m/>
    <n v="650"/>
    <n v="650"/>
    <e v="#DIV/0!"/>
    <n v="0"/>
    <m/>
    <m/>
    <m/>
    <m/>
    <m/>
    <m/>
    <m/>
    <s v="SP 1.4, 2.3"/>
    <s v="Maintain functionality for student, athlete and parent conferences"/>
    <m/>
    <m/>
    <m/>
    <m/>
    <m/>
    <m/>
    <x v="107"/>
    <x v="0"/>
  </r>
  <r>
    <x v="15"/>
    <s v="Computer SW Maint &amp; Lic "/>
    <m/>
    <n v="1"/>
    <m/>
    <s v="Huddl video sharing membership"/>
    <m/>
    <m/>
    <m/>
    <m/>
    <n v="800"/>
    <n v="800"/>
    <e v="#DIV/0!"/>
    <n v="0"/>
    <m/>
    <m/>
    <m/>
    <m/>
    <m/>
    <s v="can we purchase one subscription for all sports, or fundraise.  How much would this be for ALL sports to purchase??"/>
    <s v="VB PR Goal #7"/>
    <s v="SP 1.3, 1.4, 4.1, 4.2, 5.1, 6.1"/>
    <s v="ANSWER: We can get a discount for all sports to use Huddle, however, this will need to be approved through the Budget Allocation Process. This resource is student engagement/recruiting/and marketing our student athletes to 4 year colleges. Therefore, my question is why should this be a fundraising item?                                                                                 Video editing/sharing software  Huddle ($800/yr), for player skill development, scouting of opponents, recruiting, placement of student-athletes at the next level. Currently the RC volleyball program's membership has been donated."/>
    <m/>
    <m/>
    <m/>
    <m/>
    <m/>
    <m/>
    <x v="107"/>
    <x v="0"/>
  </r>
  <r>
    <x v="17"/>
    <s v="Equip LT 5K"/>
    <m/>
    <n v="1"/>
    <m/>
    <s v="Volleyballs - 18 ct"/>
    <m/>
    <m/>
    <n v="857"/>
    <m/>
    <n v="857"/>
    <n v="857"/>
    <e v="#DIV/0!"/>
    <n v="0"/>
    <m/>
    <m/>
    <m/>
    <m/>
    <m/>
    <s v="included in the 1500"/>
    <m/>
    <s v="5.1,  5.6"/>
    <s v="Old balls passed down to the PE classes"/>
    <m/>
    <m/>
    <m/>
    <m/>
    <m/>
    <m/>
    <x v="107"/>
    <x v="0"/>
  </r>
  <r>
    <x v="10"/>
    <s v="Membership"/>
    <m/>
    <n v="1"/>
    <m/>
    <s v="CCCWVCA Volleyball Association/ AVCA"/>
    <m/>
    <m/>
    <n v="415"/>
    <n v="120"/>
    <n v="415"/>
    <n v="295"/>
    <n v="2.4583333333333335"/>
    <n v="315"/>
    <n v="315"/>
    <m/>
    <m/>
    <m/>
    <m/>
    <s v="based on actuals"/>
    <m/>
    <s v="1.1, 4.2"/>
    <s v="CCCWVCA and AVCA membership fee for voting priviledges at the end of the season and All american eligibility"/>
    <m/>
    <m/>
    <m/>
    <m/>
    <m/>
    <m/>
    <x v="107"/>
    <x v="0"/>
  </r>
  <r>
    <x v="1"/>
    <s v="Equipment"/>
    <s v="X"/>
    <n v="1"/>
    <m/>
    <s v="Volleyball Nets"/>
    <m/>
    <m/>
    <m/>
    <m/>
    <n v="475"/>
    <n v="475"/>
    <e v="#DIV/0!"/>
    <n v="475"/>
    <n v="475"/>
    <m/>
    <m/>
    <m/>
    <m/>
    <m/>
    <m/>
    <s v="5.1, 5.6"/>
    <s v="Replaced every 8 years"/>
    <m/>
    <m/>
    <m/>
    <m/>
    <m/>
    <m/>
    <x v="107"/>
    <x v="0"/>
  </r>
  <r>
    <x v="6"/>
    <s v="Miscellaneous"/>
    <m/>
    <n v="1"/>
    <m/>
    <s v="Tourney Entry Fees"/>
    <n v="4037"/>
    <n v="7275"/>
    <n v="1075"/>
    <n v="850"/>
    <n v="1200"/>
    <n v="350"/>
    <n v="0.41176470588235292"/>
    <n v="500"/>
    <n v="500"/>
    <m/>
    <m/>
    <m/>
    <m/>
    <s v="based on actuals"/>
    <m/>
    <s v="2.1, 2.3, 3.4, 4.2"/>
    <s v="Entrance fees to compete in 4 Away Tournaments every season against Northern Cal community colleges. "/>
    <m/>
    <m/>
    <m/>
    <m/>
    <m/>
    <m/>
    <x v="107"/>
    <x v="0"/>
  </r>
  <r>
    <x v="25"/>
    <s v="Instr Supplies"/>
    <m/>
    <n v="1"/>
    <m/>
    <s v="Volleyballs/Practice-Game Gear"/>
    <m/>
    <m/>
    <n v="6026.78"/>
    <n v="2400"/>
    <n v="6000"/>
    <n v="3600"/>
    <n v="1.5"/>
    <n v="1500"/>
    <n v="1500"/>
    <m/>
    <m/>
    <m/>
    <m/>
    <s v="based on actuals"/>
    <m/>
    <s v="SP 1.3, 2.3,2.4,4.2,5.5,6.1"/>
    <s v="Purchase of practice and certified game volleyballs as mandated by the CCCAA.The volleyballs are used daily each year that need to be replaced every 12 months due to the wear and tear of practice and games._x000a__x000a_Travel gear is generally purchased each year for unity and college recognition while travelling. Each student-athlete receives their gear and gets to keep them after the season if over as they have worn before and after games while travelling for 4 months. Travel bags purchased are collected and reused for 2-3 years.   "/>
    <m/>
    <m/>
    <m/>
    <m/>
    <m/>
    <m/>
    <x v="107"/>
    <x v="0"/>
  </r>
  <r>
    <x v="2"/>
    <s v="Consultant Services"/>
    <m/>
    <n v="0"/>
    <m/>
    <s v="Assignor/Officials"/>
    <m/>
    <m/>
    <n v="4800"/>
    <n v="2005"/>
    <n v="4800"/>
    <n v="2795"/>
    <n v="1.3940149625935163"/>
    <n v="2635"/>
    <n v="2635"/>
    <m/>
    <m/>
    <m/>
    <m/>
    <s v="based on actuals"/>
    <m/>
    <s v="SP 2.3,2.4,3.4, 4.2,5.5, 5.6 "/>
    <s v="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women’s vollyeballl assignor/officials is $4,800 for 2016-2017 season. "/>
    <m/>
    <m/>
    <m/>
    <m/>
    <m/>
    <m/>
    <x v="107"/>
    <x v="0"/>
  </r>
  <r>
    <x v="8"/>
    <s v="Conference"/>
    <m/>
    <n v="1"/>
    <m/>
    <s v="Meal stipend"/>
    <m/>
    <m/>
    <n v="3948"/>
    <m/>
    <n v="4658"/>
    <n v="4658"/>
    <e v="#DIV/0!"/>
    <n v="5500"/>
    <n v="5500"/>
    <m/>
    <m/>
    <m/>
    <m/>
    <m/>
    <m/>
    <s v="SP 1.3, 2.3,2.4,4.2,5.5,6.1"/>
    <s v="The 2016-17 Season schedule is projected to have 4 tournaments, and _x000a_10 conference away games. Each tournament is generally 2 days and the price of rooms will vary depending on the area of the school's tournament. This is a total of 14 travel days. Estimated food and hotel costs include 17 student-athletes, 3 coaches, and one bus driver. $15(dinner)$9(lunch)$7(Brkfst) for 14 players + 3 coaches for at least 4 tournament matches = $2108 and 10 away conf. matches $15 dinner only = $2550._x000a__x000a__x000a_"/>
    <m/>
    <m/>
    <m/>
    <m/>
    <m/>
    <m/>
    <x v="107"/>
    <x v="0"/>
  </r>
  <r>
    <x v="27"/>
    <s v="Charter Service"/>
    <m/>
    <n v="1"/>
    <m/>
    <s v="Bus/Vans"/>
    <n v="8119"/>
    <n v="8797"/>
    <n v="16000"/>
    <n v="9000"/>
    <n v="17000"/>
    <n v="8000"/>
    <n v="0.88888888888888884"/>
    <n v="11000"/>
    <n v="11000"/>
    <m/>
    <m/>
    <m/>
    <m/>
    <s v="please use vans or look at reducing the number of team members.  Look at most economical menas"/>
    <m/>
    <s v=" SP 2.3, 2.4, 3.4, 4.2,  4.3 "/>
    <s v="Based on transportation for athletes and staff to single games and tournaments."/>
    <m/>
    <m/>
    <m/>
    <m/>
    <m/>
    <m/>
    <x v="107"/>
    <x v="0"/>
  </r>
  <r>
    <x v="7"/>
    <s v="Student Employees"/>
    <m/>
    <n v="1"/>
    <m/>
    <s v="Student workers"/>
    <n v="7500"/>
    <n v="2500"/>
    <n v="5000"/>
    <n v="5000"/>
    <n v="5000"/>
    <n v="0"/>
    <n v="0"/>
    <m/>
    <m/>
    <m/>
    <m/>
    <m/>
    <m/>
    <s v="this should be in the AD budget"/>
    <m/>
    <s v="SP 4.1, 4.2, 4.3, 5.3"/>
    <s v="Maintain the functionality of the volleyball program in terms of office responsibilities, administrative responsibilitites, daily reporting and documentation requirements and use of the gymnasium and training room services. "/>
    <m/>
    <m/>
    <m/>
    <m/>
    <m/>
    <m/>
    <x v="107"/>
    <x v="0"/>
  </r>
  <r>
    <x v="21"/>
    <s v="Equipment Repair &amp; Maint"/>
    <m/>
    <n v="1"/>
    <m/>
    <s v="Maintenance of Athletic golf cart "/>
    <s v="495?"/>
    <s v="500?"/>
    <s v="800?"/>
    <m/>
    <n v="2000"/>
    <n v="2000"/>
    <e v="#DIV/0!"/>
    <m/>
    <m/>
    <m/>
    <m/>
    <m/>
    <m/>
    <s v="please use the VPSS cart when needed"/>
    <m/>
    <s v=" SP 2.3, 2.4, 3.4, 4.2,  4.3 "/>
    <s v="Cart is necessary for transporting potential recruits and parents during campus visits"/>
    <m/>
    <m/>
    <m/>
    <m/>
    <m/>
    <m/>
    <x v="107"/>
    <x v="0"/>
  </r>
  <r>
    <x v="33"/>
    <s v="Computer HW Maint &amp; Lic"/>
    <m/>
    <n v="1"/>
    <m/>
    <s v="Geek Squad Protection warranty"/>
    <m/>
    <m/>
    <n v="50"/>
    <n v="50"/>
    <n v="50"/>
    <n v="0"/>
    <n v="0"/>
    <m/>
    <m/>
    <m/>
    <m/>
    <m/>
    <m/>
    <s v="please utilize campus IT"/>
    <m/>
    <s v="5.1, 5.2, 5.6"/>
    <s v="Insurance full coverage on our video camera"/>
    <m/>
    <m/>
    <m/>
    <m/>
    <m/>
    <m/>
    <x v="107"/>
    <x v="0"/>
  </r>
  <r>
    <x v="8"/>
    <s v="Conference"/>
    <m/>
    <n v="1"/>
    <m/>
    <s v="Hotels"/>
    <n v="2610"/>
    <n v="2800"/>
    <n v="3780"/>
    <n v="3085"/>
    <n v="3200"/>
    <n v="115"/>
    <n v="3.7277147487844407E-2"/>
    <m/>
    <m/>
    <m/>
    <m/>
    <m/>
    <m/>
    <s v="included in the 5500"/>
    <m/>
    <s v="SP 1.3, 1.4, 2.4"/>
    <s v="Over night tournament accomodations for safety, and to ensure the student athletes are reasonably rested prior to away competition for peak performance. (Includes the bus driver)"/>
    <m/>
    <m/>
    <m/>
    <m/>
    <m/>
    <m/>
    <x v="107"/>
    <x v="0"/>
  </r>
  <r>
    <x v="8"/>
    <s v="Conference"/>
    <m/>
    <n v="1"/>
    <m/>
    <s v="Home Tournament Hospitality room"/>
    <n v="250"/>
    <n v="250"/>
    <n v="300"/>
    <n v="300"/>
    <n v="300"/>
    <n v="0"/>
    <n v="0"/>
    <m/>
    <m/>
    <m/>
    <m/>
    <m/>
    <m/>
    <s v="please use fundraising or foundation"/>
    <m/>
    <s v="SP 1.3, 1.4"/>
    <s v="Necessary accommodations for all day events and team chemistry building functions for cohesive operation at home tournaments."/>
    <m/>
    <m/>
    <m/>
    <m/>
    <m/>
    <m/>
    <x v="107"/>
    <x v="0"/>
  </r>
  <r>
    <x v="6"/>
    <s v="Playoff T-shirts"/>
    <m/>
    <n v="2"/>
    <m/>
    <s v="playoff t-shirts"/>
    <m/>
    <m/>
    <n v="300"/>
    <m/>
    <n v="300"/>
    <n v="300"/>
    <e v="#DIV/0!"/>
    <m/>
    <m/>
    <m/>
    <m/>
    <m/>
    <m/>
    <m/>
    <m/>
    <s v="1.3, 2.3"/>
    <s v="In support of the CCCWVCA playoff organization"/>
    <m/>
    <m/>
    <m/>
    <m/>
    <m/>
    <m/>
    <x v="107"/>
    <x v="0"/>
  </r>
  <r>
    <x v="17"/>
    <s v="Equip LT 5K"/>
    <m/>
    <n v="2"/>
    <m/>
    <s v="Aluminum Volleyball poles and sleeves"/>
    <m/>
    <m/>
    <m/>
    <m/>
    <n v="6000"/>
    <n v="6000"/>
    <e v="#DIV/0!"/>
    <m/>
    <m/>
    <m/>
    <m/>
    <m/>
    <m/>
    <s v="This  is not a 1 priority, this is really a 2.  This is really a one-time request."/>
    <m/>
    <s v="5.1, 5.6"/>
    <s v="Safety concern due the outdated steel poles falling apart"/>
    <m/>
    <m/>
    <m/>
    <m/>
    <m/>
    <m/>
    <x v="107"/>
    <x v="0"/>
  </r>
  <r>
    <x v="22"/>
    <s v="Equip GT 5K"/>
    <m/>
    <n v="2"/>
    <m/>
    <s v="Volleyball cart (every 4 years)"/>
    <m/>
    <m/>
    <m/>
    <m/>
    <n v="300"/>
    <n v="300"/>
    <e v="#DIV/0!"/>
    <m/>
    <m/>
    <m/>
    <m/>
    <m/>
    <m/>
    <m/>
    <m/>
    <s v="5.1, 5.6"/>
    <s v="Equipment must be replaced due to wear and tear"/>
    <m/>
    <m/>
    <m/>
    <m/>
    <m/>
    <m/>
    <x v="107"/>
    <x v="0"/>
  </r>
  <r>
    <x v="7"/>
    <s v="Student Employees"/>
    <m/>
    <n v="1"/>
    <m/>
    <s v="Driver "/>
    <n v="0"/>
    <n v="0"/>
    <n v="0"/>
    <n v="0"/>
    <n v="300"/>
    <n v="300"/>
    <e v="#DIV/0!"/>
    <n v="0"/>
    <m/>
    <m/>
    <m/>
    <m/>
    <m/>
    <s v="we cannot hire students to drive"/>
    <m/>
    <s v="SP 2.3, 2.4, 3.4, 4.2,5.5"/>
    <s v="As the team has grown I have had to hire one of the team members to drive the second vehicle. This is more cost effective than hiring charter bus. "/>
    <m/>
    <m/>
    <m/>
    <m/>
    <m/>
    <m/>
    <x v="108"/>
    <x v="0"/>
  </r>
  <r>
    <x v="2"/>
    <s v="Consultant Services"/>
    <m/>
    <n v="0"/>
    <m/>
    <s v="Membership fees, dues, ambulance"/>
    <m/>
    <m/>
    <m/>
    <m/>
    <n v="1500"/>
    <n v="1500"/>
    <e v="#DIV/0!"/>
    <n v="1450"/>
    <n v="1450"/>
    <m/>
    <m/>
    <m/>
    <m/>
    <s v="There is no justification for the increase, please include a justification for any increase in future requests.  Please include Program Review goals so item can be funded."/>
    <m/>
    <s v="SP 2.3, 2.4, 3.4, 4.2,5.5"/>
    <s v="IHSA membership fee per rider $40/year @ 15 max riders. IHSA school membership $250/per year. Ambulance @$600 est. per home show hosted is needed as per IHSA rules. "/>
    <m/>
    <m/>
    <m/>
    <m/>
    <m/>
    <m/>
    <x v="108"/>
    <x v="0"/>
  </r>
  <r>
    <x v="25"/>
    <s v="Instr Supplies"/>
    <m/>
    <n v="1"/>
    <m/>
    <s v="gear equipment, entry fees, etc.."/>
    <m/>
    <m/>
    <m/>
    <n v="3500"/>
    <n v="2500"/>
    <n v="-1000"/>
    <n v="-0.2857142857142857"/>
    <n v="2500"/>
    <n v="2500"/>
    <m/>
    <m/>
    <m/>
    <m/>
    <m/>
    <m/>
    <s v="SP 2.3, 2.4, 3.4, 4.2,5.5"/>
    <s v="All large purchases have been made. There are still small items needed to complete uniforms such as hats, belts, belt buckles, hat cans, and replacement of show clothes as they wear out for the riders. There are also small items that need to be bought for horses when going to away shows, (games,) such as nice blankets, halters, polo wraps, water buckets, etc. As of right now we are using personal or donated items. These are not uniform or new/clean, and thus does not represent the school in a positive manner.  "/>
    <m/>
    <m/>
    <m/>
    <m/>
    <m/>
    <m/>
    <x v="108"/>
    <x v="0"/>
  </r>
  <r>
    <x v="27"/>
    <s v="Charter Service"/>
    <m/>
    <n v="1"/>
    <m/>
    <s v="Bus/Vans"/>
    <m/>
    <m/>
    <m/>
    <n v="7000"/>
    <n v="5000"/>
    <n v="-2000"/>
    <n v="-0.2857142857142857"/>
    <n v="3000"/>
    <n v="3000"/>
    <m/>
    <m/>
    <m/>
    <m/>
    <s v="Please justify the additional costs"/>
    <m/>
    <s v="SP 2.3, 2.4, 3.4, 4.2,5.5"/>
    <s v="With change in district transportation to enterprise rental vans, amount needed has decreased. However 1-2 vans/rental cars are still needed per away show. "/>
    <m/>
    <m/>
    <m/>
    <m/>
    <m/>
    <m/>
    <x v="108"/>
    <x v="0"/>
  </r>
  <r>
    <x v="8"/>
    <s v="Conference"/>
    <m/>
    <n v="1"/>
    <m/>
    <s v="Meal stipdend, hotel expenses, etc.."/>
    <m/>
    <m/>
    <m/>
    <n v="3000"/>
    <n v="4000"/>
    <n v="1000"/>
    <n v="0.33333333333333331"/>
    <n v="3000"/>
    <n v="3000"/>
    <m/>
    <m/>
    <m/>
    <m/>
    <s v="Budget Committees requesting you supply a justification for your request.  Without a valid justification the budget committee will not be able to fund your request.  Please also include program review  goals."/>
    <s v="WE PR Goal #3"/>
    <s v="SP 2.3, 2.4, 3.4, 4.2,5.5"/>
    <s v="As an added Title 9 intercollegiate sport and the enrollment of student athletes has increased from 6 to 10 competitors. As a result, the current funding doesn't match up for the increased enrollment of participants to the increased scheduled of horse show competition events. Our traveling party can fluctuate , but it is usually around 8 riders /1 coach. The cost for 9 events for 8 students/1coach ($15/dinner for 9 = $1215, 9 away shows $9/lunch for 9 =$729, 9 away shows including breakfast for 9 at $7/breakfast = $567.The total for meal stipends for 9 people is $2511. The $1,489 will be the cost of staying at 4 hotels for the scheduled overnight events. "/>
    <m/>
    <m/>
    <m/>
    <m/>
    <m/>
    <m/>
    <x v="108"/>
    <x v="0"/>
  </r>
  <r>
    <x v="14"/>
    <s v="Other Supplies"/>
    <m/>
    <n v="1"/>
    <m/>
    <s v="Tournament supplies, rider replacement equipment"/>
    <m/>
    <m/>
    <n v="8174"/>
    <m/>
    <n v="7000"/>
    <n v="7000"/>
    <e v="#DIV/0!"/>
    <n v="4000"/>
    <n v="4000"/>
    <m/>
    <m/>
    <m/>
    <m/>
    <s v="Please justity the additonal costs"/>
    <m/>
    <s v="SP 2.3, 2.4, 3.4, 4.2,5.5"/>
    <s v="With the growing team we are now hosting a show as per regional rules. We will have to rent a local facility to host at. Average is $500-$1000/day. Ribbons and prizes will need to be bought for each class. Judges will need to be paid at an average $500/per day. We will be hosting up to two day show by 2017. Money is need to feed and house volunteered horses for the night. Printed material is needed to give our show brochure, patterns, class list, and horse list to all incoming riders. New jackets for incoming team members. Misc. supplies or replacement of supplies for both rider and horses for practice or shows such as show saddle pads, spurs/straps, fly spray, medical supplies, show sheen, clean/new grooming supplies for away shows if needed. "/>
    <m/>
    <m/>
    <m/>
    <m/>
    <m/>
    <m/>
    <x v="108"/>
    <x v="0"/>
  </r>
  <r>
    <x v="6"/>
    <s v="Miscellaneous"/>
    <m/>
    <n v="1"/>
    <m/>
    <s v="Show tournament fees"/>
    <m/>
    <m/>
    <n v="2095"/>
    <m/>
    <n v="4500"/>
    <n v="4500"/>
    <e v="#DIV/0!"/>
    <n v="4500"/>
    <n v="4500"/>
    <m/>
    <m/>
    <m/>
    <m/>
    <s v="how many riders per show"/>
    <s v="WE PR Goal #3"/>
    <s v="SP 2.3, 2.4, 3.4, 4.2,5.5"/>
    <s v="Increased in team membership and per riders per show.  Increase in regional entry fees from $35 to $38 per rider (8 riders) then additional entry fees for riders in multiple classes per class starting Fall 2015. The exact entry fee can only be determined upon the make up of the riders during the fall semesters. Increase in regional shows starting Fall 2015 from 7 shows to 9 by 2017. ANSWER: The entry fee expenses reflect 8 riders at $35/show (9) =$2,520.  Additional expense reflect 8 riders/class (varies on multiple riders/class) at $35/rider/class for 9 shows = $2,520. "/>
    <m/>
    <m/>
    <m/>
    <m/>
    <m/>
    <m/>
    <x v="108"/>
    <x v="0"/>
  </r>
  <r>
    <x v="1"/>
    <s v="Office Supplies"/>
    <m/>
    <n v="1"/>
    <m/>
    <s v="Intercollegiate team marketing"/>
    <m/>
    <m/>
    <m/>
    <m/>
    <n v="1000"/>
    <n v="1000"/>
    <e v="#DIV/0!"/>
    <m/>
    <m/>
    <m/>
    <m/>
    <m/>
    <m/>
    <s v="fundraise"/>
    <m/>
    <s v="SP 2.3, 2.4, 3.4, 4.2,5.5"/>
    <s v="We are in need of a new banner for when participating in parades or attend other events or expos. Printing of team posters with schedule and sponsorship, a well as printing and sending of letters asking for sponsors for our home show as well as away travel. This money will also aid in advertising our fundraisers and our home show (game/tournament) "/>
    <m/>
    <m/>
    <m/>
    <m/>
    <m/>
    <m/>
    <x v="108"/>
    <x v="0"/>
  </r>
  <r>
    <x v="10"/>
    <s v="Memberships"/>
    <m/>
    <n v="1"/>
    <m/>
    <s v="CCCAA Golf Association "/>
    <m/>
    <m/>
    <m/>
    <n v="120"/>
    <n v="150"/>
    <n v="30"/>
    <n v="0.25"/>
    <n v="115"/>
    <n v="115"/>
    <m/>
    <m/>
    <m/>
    <m/>
    <s v="based on actuals"/>
    <m/>
    <s v="SP 2.3, 2.4, 3.4,4.2,5.5"/>
    <s v="Membership with the CCCAA Men's Golf Association required for representation regarding legislation and playing rules."/>
    <m/>
    <m/>
    <m/>
    <m/>
    <m/>
    <m/>
    <x v="109"/>
    <x v="0"/>
  </r>
  <r>
    <x v="14"/>
    <s v="Other Supplies"/>
    <m/>
    <n v="1"/>
    <m/>
    <s v="Tournament Golf Balls"/>
    <n v="570"/>
    <n v="750"/>
    <n v="580"/>
    <m/>
    <n v="750"/>
    <n v="750"/>
    <e v="#DIV/0!"/>
    <n v="750"/>
    <n v="750"/>
    <m/>
    <m/>
    <m/>
    <m/>
    <m/>
    <m/>
    <s v="SP 2.3, 2.4, 3.4,4.2,5.5"/>
    <s v="As stated in the Big 8 Golf Supplement, each player must have one golf ball in his possession, and all other golf balls must be carried in his golf bag. All golf balls must meet CCCAA specifications. "/>
    <m/>
    <m/>
    <m/>
    <m/>
    <m/>
    <m/>
    <x v="109"/>
    <x v="0"/>
  </r>
  <r>
    <x v="6"/>
    <s v="Miscellaneous"/>
    <m/>
    <n v="1"/>
    <m/>
    <s v="Golf Tournament Green Fees - CCCAA Invitationals and scheduled tournaments"/>
    <n v="2681"/>
    <n v="2828"/>
    <n v="571"/>
    <m/>
    <n v="1650"/>
    <n v="1650"/>
    <e v="#DIV/0!"/>
    <n v="1650"/>
    <n v="1650"/>
    <m/>
    <m/>
    <m/>
    <m/>
    <s v="how many players x $  please use this in the justificatoin"/>
    <m/>
    <s v="SP 2.3, 2.4, 3.4,4.2,5.5"/>
    <s v="According to the CCCAA/Big 8 guidelines/supplements all teams agree to the financial terms for each venue and the fees to be paid for each Major tournament. Nominal fees of $25 per player are acceptable."/>
    <m/>
    <m/>
    <m/>
    <m/>
    <m/>
    <m/>
    <x v="109"/>
    <x v="0"/>
  </r>
  <r>
    <x v="2"/>
    <s v="Consultant Services"/>
    <m/>
    <n v="1"/>
    <m/>
    <s v="Golf Course Annual Fees (home course and practice course)"/>
    <m/>
    <m/>
    <m/>
    <n v="1100"/>
    <n v="2000"/>
    <n v="900"/>
    <n v="0.81818181818181823"/>
    <n v="2000"/>
    <n v="2000"/>
    <m/>
    <m/>
    <m/>
    <m/>
    <s v="how many players x $  please use this in the justificatoin"/>
    <m/>
    <s v="SP 2.3, 2.4, 3.4,4.2,5.5"/>
    <s v="According to the CCCAA/C.V.C. guidelines/supplements all teams agree to the financial terms for each venue and the fees to be paid for each Major tournament. Nominal fees of $25 per player are acceptable."/>
    <m/>
    <m/>
    <m/>
    <m/>
    <m/>
    <m/>
    <x v="109"/>
    <x v="0"/>
  </r>
  <r>
    <x v="8"/>
    <s v="Conference"/>
    <m/>
    <n v="1"/>
    <m/>
    <s v="Meal stipend, hotel expenses, etc…"/>
    <m/>
    <n v="501"/>
    <n v="3693"/>
    <n v="2110"/>
    <n v="6690"/>
    <n v="4580"/>
    <n v="2.1706161137440758"/>
    <n v="4000"/>
    <n v="4000"/>
    <m/>
    <m/>
    <m/>
    <m/>
    <s v="Please either reduce the nubmer (not go to the max) and or fundraise"/>
    <m/>
    <s v="SP 2.3, 2.4, 3.4,4.2,5.5"/>
    <s v="According to the CCCAA/C.V.C. guidelines/supplements all teams must play atleast 10 Conference tournaments, including 5 Major tournaments.  All matches and tournaments must be played on Mondays and Wednesdays, with a maximum of 19 tournaments played.We have 19 Dinners/19 lunches/9 breakfeast. We will have 8 players and 2 coaches @ the district stipend of $15/dinner ($2850), $9/lunch ($1710), $7/breakfeast ($630). 3 overnight tournaments @ $1500 for hotel expenses. _x000a_"/>
    <m/>
    <m/>
    <m/>
    <m/>
    <m/>
    <m/>
    <x v="109"/>
    <x v="0"/>
  </r>
  <r>
    <x v="27"/>
    <s v="Charter Service"/>
    <m/>
    <n v="1"/>
    <m/>
    <s v="Vans/Suburban Vehicles"/>
    <n v="6553"/>
    <n v="7289"/>
    <n v="4861"/>
    <n v="7200"/>
    <n v="7200"/>
    <n v="0"/>
    <n v="0"/>
    <n v="7200"/>
    <n v="7200"/>
    <m/>
    <m/>
    <m/>
    <m/>
    <m/>
    <m/>
    <s v="SP 2.3, 2.4, 3.4,4.2,5.5"/>
    <s v="According to the CCCAA/C.V.C. guidelines/supplements all teams must play atleast 10 Conference tournaments, including 5 Major tournaments.  All matches and tournaments must be played on Mondays and Wednesdays, with a maximum of 19 tournaments played. Vans/Suburban vehicles will be used for transportation. "/>
    <m/>
    <m/>
    <m/>
    <m/>
    <m/>
    <m/>
    <x v="109"/>
    <x v="0"/>
  </r>
  <r>
    <x v="25"/>
    <s v="Instr Supplies"/>
    <m/>
    <n v="1"/>
    <m/>
    <s v="Game/practice uniforms, etc…."/>
    <m/>
    <m/>
    <m/>
    <n v="1420"/>
    <n v="1600"/>
    <n v="180"/>
    <n v="0.12676056338028169"/>
    <m/>
    <m/>
    <m/>
    <m/>
    <m/>
    <m/>
    <s v="fundraise"/>
    <m/>
    <s v="SP 2.3, 2.4, 3.4,4.2,5.5"/>
    <s v="According to the CCCAA/Big 8 guidelines/supplements all teams must adhere to a strict dress code. Shirts with collars or mock neck shirts will be worn at all times.  Bermuda length shorts or long pants are appropriate. No denim jeans or shorts are allowed. Shoes must meet specifications. Only college or golf hats may be worn. "/>
    <m/>
    <m/>
    <m/>
    <m/>
    <m/>
    <m/>
    <x v="109"/>
    <x v="0"/>
  </r>
  <r>
    <x v="10"/>
    <s v="Memberships"/>
    <m/>
    <n v="1"/>
    <m/>
    <s v="CCCAA Women's Golf Association"/>
    <m/>
    <m/>
    <m/>
    <n v="120"/>
    <n v="150"/>
    <n v="30"/>
    <n v="0.25"/>
    <n v="150"/>
    <n v="150"/>
    <m/>
    <m/>
    <m/>
    <m/>
    <s v="based on actuals"/>
    <m/>
    <s v="SP 2.3, 2.4, 3.4,4.2,5.5"/>
    <s v="Membership with the CCCAA Women's Golf Association required for representation regarding legislation and playing rules."/>
    <m/>
    <m/>
    <m/>
    <m/>
    <m/>
    <m/>
    <x v="110"/>
    <x v="0"/>
  </r>
  <r>
    <x v="14"/>
    <s v="Other Supplies"/>
    <m/>
    <n v="1"/>
    <m/>
    <s v="Tournament Golf balls"/>
    <n v="1011"/>
    <m/>
    <n v="1270"/>
    <m/>
    <n v="750"/>
    <n v="750"/>
    <e v="#DIV/0!"/>
    <n v="750"/>
    <n v="750"/>
    <m/>
    <m/>
    <m/>
    <m/>
    <m/>
    <m/>
    <s v="SP 2.3, 2.4, 3.4,4.2,5.5"/>
    <s v="As stated in the C.V.C. Golf Supplement, each player must have one golf ball in her possession, and all other golf balls must be carried in her golf bag."/>
    <m/>
    <m/>
    <m/>
    <m/>
    <m/>
    <m/>
    <x v="110"/>
    <x v="0"/>
  </r>
  <r>
    <x v="2"/>
    <s v="Consultant Services"/>
    <m/>
    <n v="1"/>
    <m/>
    <s v="Golf Course Annual Fees (home course and practice golf courses)"/>
    <m/>
    <m/>
    <m/>
    <n v="1100"/>
    <n v="2000"/>
    <n v="900"/>
    <n v="0.81818181818181823"/>
    <n v="1500"/>
    <n v="1500"/>
    <m/>
    <m/>
    <m/>
    <m/>
    <s v="based on actuals"/>
    <m/>
    <s v="SP 2.3, 2.4, 3.4,4.2,5.5"/>
    <s v="According to the CCCAA/C.V.C. guidelines/supplements all teams agree to the financial terms for each venue and the fees to be paid for each Major tournament. Nominal fees of $25 per player are acceptable."/>
    <m/>
    <m/>
    <m/>
    <m/>
    <m/>
    <m/>
    <x v="110"/>
    <x v="0"/>
  </r>
  <r>
    <x v="6"/>
    <s v="Miscellaneous"/>
    <m/>
    <n v="1"/>
    <m/>
    <s v="Golf Tournament Green Fees - CCCAA Invitationals and scheduled tournaments"/>
    <n v="564"/>
    <n v="354"/>
    <n v="2420"/>
    <m/>
    <n v="1650"/>
    <n v="1650"/>
    <e v="#DIV/0!"/>
    <n v="1650"/>
    <n v="1650"/>
    <m/>
    <m/>
    <m/>
    <m/>
    <s v="please show how # of sutdents *$"/>
    <m/>
    <s v="SP 2.3, 2.4, 3.4,4.2,5.5"/>
    <s v="According to the CCCAA/Big 8 guidelines/supplements all teams agree to the financial terms for each venue and the fees to be paid for each Major tournament. Nominal fees of $25 per player are acceptable."/>
    <m/>
    <m/>
    <m/>
    <m/>
    <m/>
    <m/>
    <x v="110"/>
    <x v="0"/>
  </r>
  <r>
    <x v="8"/>
    <s v="Conference"/>
    <m/>
    <n v="1"/>
    <m/>
    <s v="Meal stipend, hotels, etc…"/>
    <m/>
    <m/>
    <m/>
    <n v="2110"/>
    <n v="6690"/>
    <n v="4580"/>
    <n v="2.1706161137440758"/>
    <n v="4000"/>
    <n v="4000"/>
    <m/>
    <m/>
    <m/>
    <m/>
    <s v="add mens gold comment"/>
    <m/>
    <s v="SP 2.3, 2.4, 3.4,4.2,5.5"/>
    <s v="According to the CCCAA/C.V.C. guidelines/supplements all teams must play atleast 10 Conference tournaments, including 5 Major tournaments.  All matches and tournaments must be played on Mondays and Wednesdays, with a maximum of 19 tournaments played. We have 19 Dinners/19 lunches/9 breakfeast. We will have 8 players and 2 coaches @ the district stipend of $15/dinner ($2850), $9/lunch ($1710), $7/breakfeast ($630). 3 overnight tournaments @ $1500 for hotel expenses. _x000a_"/>
    <m/>
    <m/>
    <m/>
    <m/>
    <m/>
    <m/>
    <x v="110"/>
    <x v="0"/>
  </r>
  <r>
    <x v="27"/>
    <s v="Charter Service"/>
    <m/>
    <n v="1"/>
    <m/>
    <s v="Vans/Suburban Vehicles"/>
    <n v="856"/>
    <n v="701"/>
    <n v="1189"/>
    <n v="7200"/>
    <n v="7200"/>
    <n v="0"/>
    <n v="0"/>
    <n v="7000"/>
    <n v="7000"/>
    <m/>
    <m/>
    <m/>
    <m/>
    <s v="based on actuals"/>
    <m/>
    <s v="SP 2.3, 2.4, 3.4,4.2,5.5"/>
    <s v="According to the CCCAA/C.V.C. guidelines/supplements all teams must play atleast 10 Conference tournaments, including 5 Major tournaments.  All matches and tournaments must be played on Mondays and Wednesdays, with a maximum of 19 tournaments played. Vans/Suburban vehicles will be used for transportation. "/>
    <m/>
    <m/>
    <m/>
    <m/>
    <m/>
    <m/>
    <x v="110"/>
    <x v="0"/>
  </r>
  <r>
    <x v="25"/>
    <s v="Instr Supplies"/>
    <m/>
    <n v="1"/>
    <m/>
    <s v="Game-Practice Uniforms"/>
    <m/>
    <m/>
    <m/>
    <n v="1300"/>
    <n v="1600"/>
    <n v="300"/>
    <n v="0.23076923076923078"/>
    <m/>
    <m/>
    <m/>
    <m/>
    <m/>
    <m/>
    <s v="fundraise"/>
    <m/>
    <s v="SP 2.3, 2.4, 3.4,4.2,5.5"/>
    <s v="According to the CCCAA/C.V.C. guidelines/supplements all teams (6-8 players) must adhere to a strict dress code. Shirts with collars or mock neck shirts will be worn at all times.  Bermuda length shorts or long pants are appropriate. No denim jeans or shorts are allowed. Shoes must meet specifications. Only college or golf hats may be worn. "/>
    <m/>
    <m/>
    <m/>
    <m/>
    <m/>
    <m/>
    <x v="110"/>
    <x v="0"/>
  </r>
  <r>
    <x v="1"/>
    <s v="Office Supplies"/>
    <m/>
    <n v="1"/>
    <m/>
    <s v="Sharpies, Expo Markers, erasers, pencils, pens, file folders, paper clips."/>
    <m/>
    <m/>
    <m/>
    <m/>
    <n v="125"/>
    <n v="125"/>
    <e v="#DIV/0!"/>
    <n v="125"/>
    <n v="125"/>
    <m/>
    <m/>
    <m/>
    <m/>
    <s v="8,11"/>
    <m/>
    <s v="1.2, 2.4, 5.6"/>
    <s v="This will take care of all FB staff members supply needs"/>
    <m/>
    <m/>
    <m/>
    <m/>
    <m/>
    <m/>
    <x v="111"/>
    <x v="0"/>
  </r>
  <r>
    <x v="10"/>
    <s v="Memberships"/>
    <m/>
    <n v="1"/>
    <m/>
    <s v="NCFC Coaches Association"/>
    <m/>
    <m/>
    <m/>
    <n v="145"/>
    <n v="145"/>
    <n v="0"/>
    <n v="0"/>
    <n v="145"/>
    <n v="145"/>
    <m/>
    <m/>
    <m/>
    <m/>
    <n v="11"/>
    <m/>
    <s v="2.3,2.4,3.4,4.2,5.5"/>
    <s v="Required Annual Staff Membership dues."/>
    <m/>
    <m/>
    <m/>
    <m/>
    <m/>
    <m/>
    <x v="111"/>
    <x v="0"/>
  </r>
  <r>
    <x v="1"/>
    <s v="Office Supplies"/>
    <m/>
    <n v="1"/>
    <m/>
    <s v="Toner Cartrigdes for three (3) printers"/>
    <m/>
    <m/>
    <m/>
    <m/>
    <n v="150"/>
    <n v="150"/>
    <e v="#DIV/0!"/>
    <n v="150"/>
    <n v="150"/>
    <m/>
    <m/>
    <m/>
    <m/>
    <s v="8,11"/>
    <m/>
    <s v="1.2, 2.4, 5.6"/>
    <s v="Very important for FB administrative and teaching resposibilites"/>
    <m/>
    <m/>
    <m/>
    <m/>
    <m/>
    <m/>
    <x v="111"/>
    <x v="0"/>
  </r>
  <r>
    <x v="21"/>
    <s v="Equipment Repair &amp; Maint"/>
    <m/>
    <n v="1"/>
    <m/>
    <s v="Video Tower cabling &amp; battery replacement, sled bags, agility bags &amp; blocking bag re-upholstering &amp; repair"/>
    <m/>
    <m/>
    <m/>
    <m/>
    <n v="2000"/>
    <n v="2000"/>
    <e v="#DIV/0!"/>
    <n v="500"/>
    <n v="500"/>
    <m/>
    <m/>
    <m/>
    <m/>
    <s v="8,11 There is no history to refer to.  Please bring back for one-time funding if amount exceeds amount given. "/>
    <m/>
    <s v="1.4, 2.4, 5.6"/>
    <s v="The fore mentioned equipment is vital to our program and necessary to  provide our student-athletes with appropriate modalities to improve performance &amp; technique without constant physical contact. This budget item allows the FB Program to repair needed equipment instead of incurring costly replacement purchases."/>
    <m/>
    <m/>
    <m/>
    <m/>
    <m/>
    <m/>
    <x v="111"/>
    <x v="0"/>
  </r>
  <r>
    <x v="8"/>
    <s v="Instr Supplies"/>
    <m/>
    <n v="1"/>
    <m/>
    <s v="Food/Meal stipend for away games"/>
    <m/>
    <m/>
    <m/>
    <m/>
    <n v="4500"/>
    <n v="4500"/>
    <e v="#DIV/0!"/>
    <n v="1200"/>
    <n v="1200"/>
    <m/>
    <m/>
    <m/>
    <m/>
    <s v="This is not a zero priority.  This is really a 1.  Need Program Review goals in order to fund.- meals are 95310"/>
    <s v="FB PR Goal # 3"/>
    <s v="1.4, 2.4"/>
    <s v="Allowed according to By-Law-2/2.11.4/B-1 of the CCCAA Constitution."/>
    <m/>
    <m/>
    <m/>
    <m/>
    <m/>
    <m/>
    <x v="111"/>
    <x v="0"/>
  </r>
  <r>
    <x v="14"/>
    <s v="Other Supplies"/>
    <m/>
    <n v="1"/>
    <m/>
    <s v="Field Paint"/>
    <n v="12394"/>
    <n v="11828"/>
    <n v="15154"/>
    <n v="700"/>
    <n v="1500"/>
    <n v="800"/>
    <n v="1.1428571428571428"/>
    <n v="1500"/>
    <n v="1500"/>
    <m/>
    <m/>
    <m/>
    <m/>
    <s v="This is not a zero priority.  This is really a 1.  There is no justification for the increase.  Please include justification for any increases in future requests. Need Program Review goals in order to fund."/>
    <s v="FB PR Goal # 3"/>
    <s v="1.2, 2.4, 5.6"/>
    <s v="Weekly in-season (Sundays) re-painting of yard-lines, hash marks,: ANSWER: The football practice facility needs weekly maintenance such repainting of football field lines and hash marks. The repainting of lines and has marks need to been done on a weekly basis as part of the instructional skills development for participating students in the PE-33B course. "/>
    <m/>
    <m/>
    <m/>
    <m/>
    <m/>
    <m/>
    <x v="111"/>
    <x v="0"/>
  </r>
  <r>
    <x v="25"/>
    <s v="Instr Supplies"/>
    <m/>
    <n v="1"/>
    <m/>
    <s v="Footballs"/>
    <m/>
    <m/>
    <m/>
    <n v="1700"/>
    <n v="1700"/>
    <n v="0"/>
    <n v="0"/>
    <n v="1700"/>
    <n v="1700"/>
    <m/>
    <m/>
    <m/>
    <m/>
    <s v="This is not a zero priority.  This is really a 1.  Need Program Review goals in order to fund."/>
    <s v="FB PR Goal # 3"/>
    <s v="1.2, 2.4"/>
    <s v="NCAA approved footballs are required for all Inter-Collegiate Football"/>
    <m/>
    <m/>
    <m/>
    <m/>
    <m/>
    <m/>
    <x v="111"/>
    <x v="0"/>
  </r>
  <r>
    <x v="2"/>
    <s v="Consultant Services"/>
    <m/>
    <n v="0"/>
    <m/>
    <s v="Team Doctor"/>
    <m/>
    <m/>
    <m/>
    <m/>
    <n v="2500"/>
    <n v="2500"/>
    <e v="#DIV/0!"/>
    <n v="2500"/>
    <n v="2500"/>
    <m/>
    <m/>
    <m/>
    <m/>
    <s v="Need Program Review goals in order to fund. Need a better justification as to the cost.  How many home games?  How much per game"/>
    <m/>
    <s v="2.3,2.4,3.4,4.2,5.5"/>
    <s v="According to our CCCAA/CVC /NCFA  medical guidelines and the high  risk contact  of Intercollegiate football, RC is mandated to have a Team  Doctor on site 30 minutes before the kick-off till the game is over. Annual cost is $2500."/>
    <m/>
    <m/>
    <m/>
    <m/>
    <m/>
    <m/>
    <x v="111"/>
    <x v="0"/>
  </r>
  <r>
    <x v="2"/>
    <s v="Consultant Services"/>
    <m/>
    <n v="0"/>
    <m/>
    <s v="Ambulance Services"/>
    <m/>
    <m/>
    <m/>
    <m/>
    <n v="2700"/>
    <n v="2700"/>
    <e v="#DIV/0!"/>
    <n v="2700"/>
    <n v="2700"/>
    <m/>
    <m/>
    <m/>
    <m/>
    <s v="Need Program Review goals in order to fund. Need a better justification as to the cost.  How many home games?  How much per game"/>
    <m/>
    <s v="2.3,2.4,3.4,4.2,5.5"/>
    <s v="According to our CCCAA/CVC /NCFA  medical guidelines and the high risk injury of Intercollegiate football, RC is mandated to have an ambulance on site 30 minutes before the kick-off till the game is over. Annual cost is $2700"/>
    <m/>
    <m/>
    <m/>
    <m/>
    <m/>
    <m/>
    <x v="111"/>
    <x v="0"/>
  </r>
  <r>
    <x v="2"/>
    <s v="Consultant Services"/>
    <m/>
    <n v="1"/>
    <m/>
    <s v="Officials/Commissioner"/>
    <m/>
    <m/>
    <m/>
    <n v="12837"/>
    <n v="8500"/>
    <n v="-4337"/>
    <n v="-0.33785152294149723"/>
    <n v="8500"/>
    <n v="8500"/>
    <m/>
    <m/>
    <m/>
    <m/>
    <s v="This is not a zero priority.  This is really a 1.  Need Program Review goals in order to fund."/>
    <s v=" "/>
    <s v="2.3,2.4,3.4,4.2,5.5"/>
    <s v="According to our CCCAA/CVC guidelines, RC is mandated to operate under the direction of conference commissioners - Central Valley Commissioner who hires assignors/officials for all  scheduled home games/matches. The assignor/officials are responsible for ensuring that all students and instructors/coaches comply with competitive sport related rules imposed by the CCCAA/CVC and sport specific NCAA rules. The cost for the NCFC  commissioner is $2500 and cost for the football officials is $6000 for 2016-2017 season. A total  of $8500."/>
    <m/>
    <m/>
    <m/>
    <m/>
    <m/>
    <m/>
    <x v="111"/>
    <x v="0"/>
  </r>
  <r>
    <x v="36"/>
    <s v="Building Room Rental"/>
    <m/>
    <n v="0"/>
    <m/>
    <s v="RHS Stadium"/>
    <n v="8000"/>
    <n v="10800"/>
    <n v="9000"/>
    <n v="12000"/>
    <n v="12000"/>
    <n v="0"/>
    <n v="0"/>
    <n v="12000"/>
    <n v="12000"/>
    <m/>
    <m/>
    <m/>
    <m/>
    <s v="This is not a zero priority.  This is really a 1.  Need Program Review goals in order to fund.  Please identify how many home games."/>
    <m/>
    <s v="2.3,2.4,3.4,4.2,5.5,5.6 "/>
    <s v="According per the CCCAA/CVC guidelines, RC is mandated to compete against other colleges on a football field that meets the standards  NCAA, CCCAA, CVC field regulations. Currently, RC rents the RHS football stadium for football scrimmages and home games. We no longer have an MOU in place with RHS regarding the exchange of facilities use: pool and RHS's Football stadium. Since the RC's pool has been shut down, we are now being charged for using the RHS's football stadium  with no augmentation to the Athletic Director's budget. "/>
    <m/>
    <m/>
    <m/>
    <m/>
    <m/>
    <m/>
    <x v="111"/>
    <x v="0"/>
  </r>
  <r>
    <x v="17"/>
    <s v="Equip LT 5K"/>
    <m/>
    <n v="0"/>
    <m/>
    <s v="Game/Practice Gear/Helmets-"/>
    <m/>
    <m/>
    <m/>
    <n v="18000"/>
    <n v="22500"/>
    <n v="4500"/>
    <n v="0.25"/>
    <n v="18000"/>
    <n v="18000"/>
    <m/>
    <m/>
    <m/>
    <m/>
    <s v="This is not a zero priority.  This is really a 1.  Need Program Review goals in order to fund. This request needs a better justification for the expense.  Please include a better more complete justification for future requests."/>
    <s v="FB PR Goal # 3"/>
    <s v="2.4, 5.6"/>
    <s v="Uniforms and practice gear are necessary requirements to properly protect our players and abide by NCAA/CCCAA regulations. We must annually send used helmets &amp; shoulder pads in for cleaning and certification. Helmets have a 10 year shelf life and will be removed from use regardless of condition. We purchase 5 new helmets &amp; shoulder pads each year to alleviate large replacement costs that would occur without proper planning. Practice &amp; game jerseys/pants are perishable goods. Practice pant/jersey are replaced as need; game pant/jersey (home &amp; away) last approximately 4 years before needing replacing. Mouth pieces &amp; helmet decals, and compression shorts are replaced annually. ANSWER: The request is to meet health and safety equipment requirements for football equipment set by the NCAA/CCCAA/NFCA regulations. "/>
    <m/>
    <m/>
    <m/>
    <m/>
    <m/>
    <m/>
    <x v="111"/>
    <x v="0"/>
  </r>
  <r>
    <x v="27"/>
    <s v="Charter Service"/>
    <m/>
    <n v="1"/>
    <m/>
    <s v="Bus/Vans"/>
    <n v="13851"/>
    <n v="9318"/>
    <n v="8003"/>
    <n v="10000"/>
    <n v="20000"/>
    <n v="10000"/>
    <n v="1"/>
    <n v="20000"/>
    <n v="20000"/>
    <m/>
    <m/>
    <m/>
    <m/>
    <s v="This is not a zero priority.  This is really a 1.  There is no justification for the increase.  Please include justification for any increases in future requests.  Need Program Review goals in order to fund."/>
    <s v="FB PR Goal # 3"/>
    <s v="1.4, 2.4"/>
    <s v="SCCCD &amp; Reedley College are obligated to provide staff &amp; player transportation to all scheduled football contests. ANSWER: Due to the DISTRICT transportation changes with outsourcing to Charter Buses/Enterprise the transportations expenses have increased. For example, the 2015-2016 transportation for Football was $10,000 and the actual transportation expenses are $20, 694.20. "/>
    <m/>
    <m/>
    <m/>
    <m/>
    <m/>
    <m/>
    <x v="111"/>
    <x v="0"/>
  </r>
  <r>
    <x v="22"/>
    <s v="Equip GT 5K"/>
    <m/>
    <n v="2"/>
    <m/>
    <s v="Football Official remote playclock"/>
    <m/>
    <m/>
    <m/>
    <m/>
    <n v="1600"/>
    <n v="1600"/>
    <e v="#DIV/0!"/>
    <m/>
    <m/>
    <m/>
    <m/>
    <m/>
    <m/>
    <s v="7,13,11"/>
    <m/>
    <s v="SP Goal 2.4,3.4,4.2, 5.6, "/>
    <s v="ONE TIME requests for purchasing a remote device for the football official to control the play clock during the football game. Each year the Athletic Director has to hire inexperienced game-management personnel (student worker) and train to operate the play clock according to the CCCAA/NCFC/NCAA football playing rules. This is a challenging task due to the speed and scenarios that occur during a football game. The purchase of this device will give complete control to the football official as it pertains to the playing rules for the play clock. This will allow one less paid game-management student worker. Additionally, this remote device will save money and eliminate any play clock operating issues. Since we already pay officials to manage the football game on the field, they can operate the play clock on the field as well. "/>
    <m/>
    <m/>
    <m/>
    <m/>
    <m/>
    <m/>
    <x v="111"/>
    <x v="0"/>
  </r>
  <r>
    <x v="22"/>
    <s v="Equip GT 5K"/>
    <m/>
    <n v="2"/>
    <m/>
    <s v="Knee Brace replacements"/>
    <m/>
    <m/>
    <m/>
    <m/>
    <n v="7000"/>
    <n v="7000"/>
    <e v="#DIV/0!"/>
    <m/>
    <m/>
    <m/>
    <m/>
    <m/>
    <m/>
    <s v="7,13,11"/>
    <m/>
    <s v="SP Goal 2.4,3.4,4.2, 5.6, "/>
    <s v="ONE TIME requests for purchasing and replacing Donjoy Playmaker Knee Braces at $190 each. (30 knee braces or 15 pairs). Student athletes participating in football use knee braces to avoid knee injuries while competing in football practice and games. Currently, the knee braces are 15 years old, constant repairs or mix matching parts for student athletes to use. This is a safety issue and items need to be replaced. Cost of shi"/>
    <m/>
    <m/>
    <m/>
    <m/>
    <m/>
    <m/>
    <x v="111"/>
    <x v="0"/>
  </r>
  <r>
    <x v="10"/>
    <s v="Membership"/>
    <m/>
    <n v="1"/>
    <m/>
    <s v="CCCAA Tennis Association dues"/>
    <m/>
    <m/>
    <m/>
    <n v="100"/>
    <n v="200"/>
    <n v="100"/>
    <n v="1"/>
    <n v="130"/>
    <n v="130"/>
    <m/>
    <m/>
    <m/>
    <m/>
    <s v="11 - amount funded based on actuals"/>
    <m/>
    <s v="SP 1.4, 2.3, 3.3,4.2, 5.5, 6.1"/>
    <s v="As per the CCCAA, colleges participating in tennis competition need to have coaches representation for their college regarding legislation/rules that may impact student athlete eligibility/decorum/playing rules. "/>
    <m/>
    <m/>
    <m/>
    <m/>
    <m/>
    <m/>
    <x v="112"/>
    <x v="0"/>
  </r>
  <r>
    <x v="2"/>
    <s v="Consultant Services"/>
    <m/>
    <n v="1"/>
    <m/>
    <s v="Big 8 conference dues"/>
    <m/>
    <m/>
    <m/>
    <n v="350"/>
    <n v="1000"/>
    <n v="650"/>
    <n v="1.8571428571428572"/>
    <n v="500"/>
    <n v="500"/>
    <m/>
    <m/>
    <m/>
    <m/>
    <s v="There is no justification for the increase.  Please include justification for any increases in future requests.  Need Program Review goals in order to fund. should this be 500 each sport or is it really 1000 per sport?"/>
    <m/>
    <s v="SP 1.3, 2.3, 2.4, 3.3,4.2,5.2, 5.5, 6.2"/>
    <s v="According to our CCCAA/Big 8 guidelines, RC is mandated annually to pay the California Community College Athletic Association to be participate under the CCCAA/Big 8 conference rules. RC is hosted by the Big 8 Conference is mandated to operate under the direction of Big 8 Conference commissioner and conference supplement for all tennis playing rules. The Big 8 commissioner is responsible for ensuring that all students and instructors/coaches comply with competitive sport related rules imposed by the CCCAA/Big 8 and sport specific ITA/NCAA rules.   Big 8  Conference Fees/Commissioner - $1000 (split with women's tennis)"/>
    <m/>
    <m/>
    <m/>
    <m/>
    <m/>
    <m/>
    <x v="112"/>
    <x v="0"/>
  </r>
  <r>
    <x v="25"/>
    <s v="Other Supplies"/>
    <m/>
    <n v="1"/>
    <m/>
    <s v="Practice/Game Tennis balls"/>
    <n v="1559"/>
    <n v="1638"/>
    <n v="1098"/>
    <m/>
    <n v="900"/>
    <n v="900"/>
    <e v="#DIV/0!"/>
    <n v="900"/>
    <n v="900"/>
    <m/>
    <m/>
    <m/>
    <m/>
    <s v="11, this really is a 94310 object code"/>
    <m/>
    <s v="SP 2.4, 3.3,4.2,5.5"/>
    <s v="As per the CCCAA/Big 8 guidelines, all colleges with an Intercollegiate Tennis program are required to have the proper and approved sport equipment for practices, games, and matches. Approved equipment by the CCCAA/NCAA/Big 8/ITA are to be used during official contests and maintain equitable equipment during competition.                                                                                                                                                                         "/>
    <m/>
    <m/>
    <m/>
    <m/>
    <m/>
    <m/>
    <x v="112"/>
    <x v="0"/>
  </r>
  <r>
    <x v="8"/>
    <s v="Conference"/>
    <m/>
    <n v="1"/>
    <m/>
    <s v="Meal stipend, hotel expenses, etc…"/>
    <n v="323"/>
    <m/>
    <n v="3216"/>
    <n v="2010"/>
    <n v="5250"/>
    <n v="3240"/>
    <n v="1.6119402985074627"/>
    <n v="2750"/>
    <n v="2750"/>
    <m/>
    <m/>
    <m/>
    <m/>
    <s v="11 Fundraise for preseason tournments, and for post-season play come back for one-time funding."/>
    <m/>
    <s v="SP 1.3, 2.3, 2.4, 3.3,4.2,5.2, 5.5, 6.2"/>
    <s v="As per the CCCAA/Big 8 guidelines, colleges are required to comply with competing at the scheduled contests set by the Big 8 conference. Reedley College men's tennis program is supported by student athlete enrollment and funding for operating expenses to pay for hotels, meal money for away games/matches.  8 student athletes and 2 coaches, 10 away matches includes 10 dinners at $15 for 10 away matches = $1,500 and 10 lunches at $9 for 10 away matches = $900 and 5 breakfeast at $7 for 5 away matches =$350.  3 overnights at $2500."/>
    <m/>
    <m/>
    <m/>
    <m/>
    <m/>
    <m/>
    <x v="112"/>
    <x v="0"/>
  </r>
  <r>
    <x v="27"/>
    <s v="Charter Service"/>
    <m/>
    <n v="1"/>
    <m/>
    <s v="Bus/Vans"/>
    <n v="2528"/>
    <n v="185"/>
    <n v="2348"/>
    <n v="3500"/>
    <n v="10000"/>
    <n v="6500"/>
    <n v="1.8571428571428572"/>
    <n v="5000"/>
    <n v="5000"/>
    <m/>
    <m/>
    <m/>
    <m/>
    <s v="This is not a zero priority.  This is really a 1.  Need Program Review goals in order to fund.  Track history"/>
    <m/>
    <s v="SP 1.3, 2.3, 2.4, 3.3,4.2,5.2, 5.5, 6.2"/>
    <s v="As per the CCCAA/Big 8 guidelines, colleges are required to comply with fulfilling their participation at the scheduled contests set by the Big 8 conference. Since the tennis program is hosted by the Big 8, traveling safely to Northern California colleges to compete and represent RC requires funding for transportation expenses. "/>
    <m/>
    <m/>
    <m/>
    <m/>
    <m/>
    <m/>
    <x v="112"/>
    <x v="0"/>
  </r>
  <r>
    <x v="25"/>
    <s v="Instr Supplies"/>
    <m/>
    <n v="1"/>
    <m/>
    <s v="Game-practice gear, etc."/>
    <m/>
    <m/>
    <m/>
    <n v="2500"/>
    <n v="3000"/>
    <n v="500"/>
    <n v="0.2"/>
    <m/>
    <m/>
    <m/>
    <m/>
    <m/>
    <m/>
    <s v="11 and fundraise"/>
    <m/>
    <s v="SP 1.3, 2.3, 4.2, 5.2, 6.2 "/>
    <s v="As per the CCCAA/Big 8 guidelines, colleges with Intercollegiate Tennis programs are to comply appropriate attire in representing the college for competition at the scheduled Big 8/Intercollegiate Tennis Association contests. "/>
    <m/>
    <m/>
    <m/>
    <m/>
    <m/>
    <m/>
    <x v="112"/>
    <x v="0"/>
  </r>
  <r>
    <x v="6"/>
    <s v="Misceallaneous"/>
    <m/>
    <n v="1"/>
    <m/>
    <s v="Tournament entrance fees"/>
    <n v="2592"/>
    <n v="2587"/>
    <m/>
    <m/>
    <n v="2000"/>
    <n v="2000"/>
    <e v="#DIV/0!"/>
    <m/>
    <m/>
    <m/>
    <m/>
    <m/>
    <m/>
    <s v="11, 8.  How much for each match.  How much for each tournament."/>
    <m/>
    <s v="SP 1.3, 2.3, 2.4, 3.3,4.2,5.2, 5.5, 6.2"/>
    <s v="Scheduled matches require min. entrance fees per team and player. "/>
    <m/>
    <m/>
    <m/>
    <m/>
    <m/>
    <m/>
    <x v="112"/>
    <x v="0"/>
  </r>
  <r>
    <x v="10"/>
    <s v="Membership"/>
    <m/>
    <n v="1"/>
    <m/>
    <s v="CCCAA Tennis Association dues"/>
    <m/>
    <m/>
    <m/>
    <n v="100"/>
    <n v="200"/>
    <n v="100"/>
    <n v="1"/>
    <n v="130"/>
    <n v="130"/>
    <m/>
    <m/>
    <m/>
    <m/>
    <s v="11 - amount funded based on actuals"/>
    <m/>
    <s v="SP 1.4, 2.3, 3.3,4.2, 5.5, 6.1"/>
    <s v="As per the CCCAA, colleges participating in tennis competition need to have coaches representation for their college regarding legislation/rules that may impact student athlete eligibility/decorum/playing rules. "/>
    <m/>
    <m/>
    <m/>
    <m/>
    <m/>
    <m/>
    <x v="113"/>
    <x v="0"/>
  </r>
  <r>
    <x v="2"/>
    <s v="Consultant Services"/>
    <m/>
    <n v="1"/>
    <m/>
    <s v="Big 8 conference dues"/>
    <m/>
    <m/>
    <m/>
    <n v="350"/>
    <n v="1000"/>
    <n v="650"/>
    <n v="1.8571428571428572"/>
    <n v="500"/>
    <n v="500"/>
    <m/>
    <m/>
    <m/>
    <m/>
    <s v="There is no justification for the increase.  Please include justification for any increases in future requests.  Need Program Review goals in order to fund. should this be 500 each sport or is it really 1000 per sport?"/>
    <m/>
    <s v="SP 1.3, 2.3, 2.4, 3.3,4.2,5.2, 5.5, 6.2"/>
    <s v="According to our CCCAA/Big 8 guidelines, RC is mandated annually to pay the California Community College Athletic Association to be participate under the CCCAA/Big 8 conference rules. RC is hosted by the Big 8 Conference is mandated to operate under the direction of Big 8 Conference commissioner and conference supplement for all tennis playing rules. The Big 8 commissioner is responsible for ensuring that all students and instructors/coaches comply with competitive sport related rules imposed by the CCCAA/Big 8 and sport specific ITA/NCAA rules.   Big 8  Conference Fees/Commissioner - $1000 (split with men's tennis)"/>
    <m/>
    <m/>
    <m/>
    <m/>
    <m/>
    <m/>
    <x v="113"/>
    <x v="0"/>
  </r>
  <r>
    <x v="14"/>
    <s v="Other Supplies"/>
    <m/>
    <n v="1"/>
    <m/>
    <s v="Practice/Game Tennis balls"/>
    <n v="1559"/>
    <n v="1638"/>
    <n v="1098"/>
    <m/>
    <n v="900"/>
    <n v="900"/>
    <e v="#DIV/0!"/>
    <n v="900"/>
    <n v="900"/>
    <m/>
    <m/>
    <m/>
    <m/>
    <s v="11, this really is a 94310 object code"/>
    <m/>
    <s v="SP 2.4, 3.3,4.2,5.5"/>
    <s v="As per the CCCAA/Big 8 guidelines, all colleges with an Intercollegiate Tennis program are required to have the proper and approved sport equipment for practices, games, and matches. Approved equipment by the CCCAA/NCAA/Big 8/ITA are to be used during official contests and maintain equitable equipment during competition.                                                                                                                                                                         "/>
    <m/>
    <m/>
    <m/>
    <m/>
    <m/>
    <m/>
    <x v="113"/>
    <x v="0"/>
  </r>
  <r>
    <x v="8"/>
    <s v="Conference"/>
    <m/>
    <n v="1"/>
    <m/>
    <s v="Meal stipend, hotel expenses, etc…"/>
    <n v="323"/>
    <m/>
    <n v="3216"/>
    <n v="2010"/>
    <n v="5250"/>
    <n v="3240"/>
    <n v="1.6119402985074627"/>
    <n v="2750"/>
    <n v="2750"/>
    <m/>
    <m/>
    <m/>
    <m/>
    <s v="11 Fundraise for preseason tournments, and for post-season play come back for one-time funding."/>
    <m/>
    <s v="SP 1.3, 2.3, 2.4, 3.3,4.2,5.2, 5.5, 6.2"/>
    <s v="As per the CCCAA/Big 8 guidelines, colleges are required to comply with competing at the scheduled contests set by the Big 8 conference. Reedley College men's tennis program is supported by student athlete enrollment and funding for operating expenses to pay for hotels, meal money for away games/matches.  8 student athletes and 2 coaches, 10 away matches includes 10 dinners at $15 for 10 away matches = $1,500 and 10 lunches at $9 for 10 away matches = $900 and 5 breakfeast at $7 for 5 away matches =$350.  3 overnights at $2500."/>
    <m/>
    <m/>
    <m/>
    <m/>
    <m/>
    <m/>
    <x v="113"/>
    <x v="0"/>
  </r>
  <r>
    <x v="27"/>
    <s v="Charter Service"/>
    <m/>
    <n v="1"/>
    <m/>
    <s v="Bus/Vans"/>
    <n v="2528"/>
    <n v="185"/>
    <n v="2348"/>
    <n v="3500"/>
    <n v="10000"/>
    <n v="6500"/>
    <n v="1.8571428571428572"/>
    <n v="5000"/>
    <n v="5000"/>
    <m/>
    <m/>
    <m/>
    <m/>
    <s v="This is not a zero priority.  This is really a 1.  Need Program Review goals in order to fund.  Track history"/>
    <m/>
    <s v="SP 1.3, 2.3, 2.4, 3.3,4.2,5.2, 5.5, 6.2"/>
    <s v="As per the CCCAA/Big 8 guidelines, colleges are required to comply with fulfilling their participation at the scheduled contests set by the Big 8 conference. Since the tennis program is hosted by the Big 8, traveling safely to Northern California colleges to compete and represent RC requires funding for transportation expenses. "/>
    <m/>
    <m/>
    <m/>
    <m/>
    <m/>
    <m/>
    <x v="113"/>
    <x v="0"/>
  </r>
  <r>
    <x v="25"/>
    <s v="Instr Supplies"/>
    <m/>
    <n v="1"/>
    <m/>
    <s v="Game-practice gear, etc."/>
    <m/>
    <m/>
    <m/>
    <n v="2500"/>
    <n v="3000"/>
    <n v="500"/>
    <n v="0.2"/>
    <m/>
    <m/>
    <m/>
    <m/>
    <m/>
    <m/>
    <s v="11, and fundraise"/>
    <m/>
    <s v="SP 1.3, 2.3, 4.2, 5.2, 6.2 "/>
    <s v="As per the CCCAA/Big 8 guidelines, colleges with Intercollegiate Tennis programs are to comply appropriate attire in representing the college for competition at the scheduled Big 8/Intercollegiate Tennis Association contests. "/>
    <m/>
    <m/>
    <m/>
    <m/>
    <m/>
    <m/>
    <x v="113"/>
    <x v="0"/>
  </r>
  <r>
    <x v="6"/>
    <s v="Misceallaneous"/>
    <m/>
    <n v="1"/>
    <m/>
    <s v="Tournament entrance fees"/>
    <n v="2592"/>
    <n v="2587"/>
    <m/>
    <m/>
    <n v="2000"/>
    <n v="2000"/>
    <e v="#DIV/0!"/>
    <m/>
    <m/>
    <m/>
    <m/>
    <m/>
    <m/>
    <s v="11, 8.  How much for each match.  How much for each tournament."/>
    <m/>
    <s v="SP 1.3, 2.3, 2.4, 3.3,4.2,5.2, 5.5, 6.2"/>
    <s v="Scheduled matches require min. entrance fees per team and player. "/>
    <m/>
    <m/>
    <m/>
    <m/>
    <m/>
    <m/>
    <x v="113"/>
    <x v="0"/>
  </r>
  <r>
    <x v="14"/>
    <s v="Other Supplies"/>
    <m/>
    <n v="1"/>
    <m/>
    <m/>
    <m/>
    <m/>
    <m/>
    <m/>
    <n v="1000"/>
    <n v="1000"/>
    <e v="#DIV/0!"/>
    <n v="500"/>
    <n v="500"/>
    <m/>
    <m/>
    <m/>
    <m/>
    <s v="use print shop for printing needs.  Will need to track  11"/>
    <m/>
    <s v="3.4: 4.2"/>
    <s v="These are routine materials needed to sustain the CRC, including career and job-related materials, handouts, brochures in the absence of the Title V funding source. Giveaways for Job Developer &amp; Career Counselor "/>
    <m/>
    <m/>
    <m/>
    <m/>
    <m/>
    <m/>
    <x v="114"/>
    <x v="0"/>
  </r>
  <r>
    <x v="1"/>
    <s v="Office Supplies"/>
    <m/>
    <n v="1"/>
    <m/>
    <m/>
    <m/>
    <m/>
    <m/>
    <m/>
    <n v="1500"/>
    <n v="1500"/>
    <e v="#DIV/0!"/>
    <n v="1500"/>
    <n v="1500"/>
    <m/>
    <m/>
    <m/>
    <m/>
    <s v="tack history"/>
    <m/>
    <s v="3.4; 4.2"/>
    <s v="These are routine supply expenses for CRC office/program operations, conducting instruction for the Don't Cancel Class Program, Career Resource Center Workshops, Student Success Workshops, and events in the absense of the Title V funding."/>
    <m/>
    <m/>
    <m/>
    <m/>
    <m/>
    <m/>
    <x v="114"/>
    <x v="0"/>
  </r>
  <r>
    <x v="5"/>
    <s v="Mileage"/>
    <m/>
    <n v="1"/>
    <m/>
    <s v="Events, Job Fairs, Feeder Schools, Employers, Community"/>
    <m/>
    <m/>
    <m/>
    <m/>
    <n v="2500"/>
    <n v="2500"/>
    <e v="#DIV/0!"/>
    <n v="1500"/>
    <n v="1500"/>
    <m/>
    <m/>
    <m/>
    <m/>
    <s v="then look at histroy 11"/>
    <m/>
    <m/>
    <s v="Events, Job Fairs, Feeder Schools, Employers, Community; Job Developer to Madera Campus (2 times a month) and Oakhurst (1 time month)"/>
    <m/>
    <m/>
    <m/>
    <m/>
    <m/>
    <m/>
    <x v="114"/>
    <x v="0"/>
  </r>
  <r>
    <x v="15"/>
    <s v="Computer SW Maint &amp; Lic "/>
    <m/>
    <n v="1"/>
    <m/>
    <s v="TypeFocus (career assessments, exploration, and employability skills-$795); Valpar Internation Corp.-SigiE license (career assessment, exloration)-$995); What Can I Do With This Major? (Major to Career Pathways/Development-$120); College Central Network (CCN) Job Managment System ($1500)"/>
    <m/>
    <m/>
    <m/>
    <m/>
    <n v="3410"/>
    <n v="3410"/>
    <e v="#DIV/0!"/>
    <n v="3410"/>
    <n v="3410"/>
    <m/>
    <m/>
    <m/>
    <m/>
    <s v="Need Program Review goals in order to fund."/>
    <m/>
    <m/>
    <s v="Career Assessment Tools, Career-major Pathway Tool and Job Management System (On/Off-Campus Jobs and Postings)"/>
    <m/>
    <m/>
    <m/>
    <s v="This is extremely important in an effort to provide career exploration and counseling services to students"/>
    <m/>
    <m/>
    <x v="114"/>
    <x v="0"/>
  </r>
  <r>
    <x v="7"/>
    <s v="Student Employees"/>
    <m/>
    <n v="1"/>
    <m/>
    <s v="19hrs/week academic year and summer. (19hours x 46 weeks x $9=7866)_x000a_Provide necessary support for CRC activities/transfer center activities"/>
    <m/>
    <m/>
    <m/>
    <m/>
    <n v="7866"/>
    <n v="7866"/>
    <e v="#DIV/0!"/>
    <m/>
    <m/>
    <m/>
    <m/>
    <m/>
    <m/>
    <s v="need more information from VP to make determination"/>
    <s v="To Be Developed SP 16"/>
    <s v="1.3; 2.2; 4.3"/>
    <s v="The Career Resource Center currently has no support for front desk/student check-in."/>
    <m/>
    <m/>
    <m/>
    <s v="This is a need in order to support Career and Transfer efforts at Madera"/>
    <m/>
    <m/>
    <x v="114"/>
    <x v="2"/>
  </r>
  <r>
    <x v="7"/>
    <s v="Student Employees"/>
    <m/>
    <n v="1"/>
    <m/>
    <s v="19hrs/week academic year and summer. (19 hours x 47 weeks x $10=8930)_x000a_(Student Ambassador 18 weeks fall/19 weeks spring/10 weeks summer)"/>
    <m/>
    <m/>
    <m/>
    <m/>
    <n v="8930"/>
    <n v="8930"/>
    <e v="#DIV/0!"/>
    <m/>
    <m/>
    <m/>
    <m/>
    <m/>
    <m/>
    <s v="is this needed, use federal workstudy"/>
    <s v=" (Counseling PR Goal #4 Career Services)"/>
    <n v="4.0999999999999996"/>
    <s v="The Career Resource Center's main goal is to provide quality, consistent career/job-related services to students . With the institutionalization of the CRC and Career Counselor at Reedley College and the added Job Developer position, we are experiencing an increase in the outreach/in-reach requests, activities and events. Additionally, the Job Developer is currently tasked with providing equitable services on all three college sites, Reedley College, Madera Center and Oakhurst Center. With the expansion of this position there has been an increased amount of job, internship, volunteer postings by employers, as well as requested services by students, in addition to both outreach/ in-reach requests.  The Student Ambassador will be able to support the Career Counselor, CRC and Job Developer in sustaining quality services."/>
    <m/>
    <m/>
    <m/>
    <s v="There is little to support in this area. In an effort operate as an effective department, this is a necessary expenditure"/>
    <m/>
    <m/>
    <x v="114"/>
    <x v="0"/>
  </r>
  <r>
    <x v="1"/>
    <s v="Office Supplies"/>
    <m/>
    <n v="1"/>
    <m/>
    <s v="Copier Paper, Bright paper for fliers, notepads, post it notes, pens, pencils, highlighters, liquid chalk for sandwhich board signs, toner, printer cartridges, storage binders, file supplies, labels, counselor training supplies."/>
    <m/>
    <m/>
    <m/>
    <m/>
    <n v="1500"/>
    <n v="1500"/>
    <e v="#DIV/0!"/>
    <m/>
    <m/>
    <m/>
    <m/>
    <m/>
    <m/>
    <s v="Please combine this with the transfer center request under 321500, and requset under one "/>
    <s v="To Be Developed SP 16"/>
    <s v="1.3; 2.2; 4.3"/>
    <s v="These are supply expenses for CRC/transfer center office/program operations, conducting  Career Resource Center Workshops, Student Success Workshops, transfer workshops and events.  "/>
    <m/>
    <m/>
    <m/>
    <m/>
    <m/>
    <m/>
    <x v="114"/>
    <x v="2"/>
  </r>
  <r>
    <x v="21"/>
    <s v="Equipment Repair &amp; Maint"/>
    <m/>
    <n v="2"/>
    <m/>
    <m/>
    <m/>
    <m/>
    <m/>
    <m/>
    <n v="500"/>
    <n v="500"/>
    <e v="#DIV/0!"/>
    <m/>
    <m/>
    <m/>
    <m/>
    <m/>
    <m/>
    <m/>
    <m/>
    <m/>
    <s v="Copier chargebacks: Routine copying for center and program management, and conducting workshops and events. Additionally, with the end of the Title V grant, the CRC budget will be needed to sustain current operations."/>
    <m/>
    <m/>
    <m/>
    <m/>
    <m/>
    <m/>
    <x v="114"/>
    <x v="0"/>
  </r>
  <r>
    <x v="8"/>
    <s v="Conference"/>
    <m/>
    <n v="2"/>
    <m/>
    <s v="Conference for Career Counselor and Job Developer"/>
    <m/>
    <m/>
    <m/>
    <m/>
    <n v="600"/>
    <n v="600"/>
    <e v="#DIV/0!"/>
    <m/>
    <m/>
    <m/>
    <m/>
    <m/>
    <m/>
    <m/>
    <m/>
    <m/>
    <s v="1 conference  @ approx. $300 for both positions "/>
    <m/>
    <m/>
    <m/>
    <m/>
    <m/>
    <m/>
    <x v="114"/>
    <x v="0"/>
  </r>
  <r>
    <x v="5"/>
    <s v="Mileage"/>
    <m/>
    <n v="2"/>
    <m/>
    <s v="Events, Job Fairs, Feeder Schools, Employers, Community Events"/>
    <m/>
    <m/>
    <m/>
    <m/>
    <n v="500"/>
    <n v="500"/>
    <e v="#DIV/0!"/>
    <m/>
    <m/>
    <m/>
    <m/>
    <m/>
    <m/>
    <m/>
    <s v="To Be Developed SP 16"/>
    <s v="1.3; 2.2; 4.3; 6.2"/>
    <s v="Participation in Events, Job Fairs, Feeder Schools, Employers, Community events"/>
    <m/>
    <m/>
    <m/>
    <m/>
    <m/>
    <m/>
    <x v="114"/>
    <x v="2"/>
  </r>
  <r>
    <x v="3"/>
    <s v="Hosting Events"/>
    <m/>
    <n v="2"/>
    <m/>
    <s v="Campus Tours/Visits "/>
    <m/>
    <m/>
    <m/>
    <m/>
    <n v="1000"/>
    <n v="1000"/>
    <e v="#DIV/0!"/>
    <m/>
    <m/>
    <m/>
    <m/>
    <m/>
    <m/>
    <m/>
    <m/>
    <s v="1.1; 1.2; 1.3; 1.4; 2.2; 2.4; "/>
    <s v="Increase ability to take students to universities to increase interest and awareness of transfer opportunities.  "/>
    <m/>
    <m/>
    <m/>
    <m/>
    <m/>
    <m/>
    <x v="114"/>
    <x v="2"/>
  </r>
  <r>
    <x v="0"/>
    <s v="Printing &amp; Binding"/>
    <m/>
    <n v="1"/>
    <m/>
    <s v="printing of fliers and counseling related materials, Business Cards"/>
    <m/>
    <m/>
    <m/>
    <m/>
    <n v="1000"/>
    <n v="1000"/>
    <e v="#DIV/0!"/>
    <m/>
    <m/>
    <m/>
    <m/>
    <m/>
    <m/>
    <s v="Please combine this with the transfer center request under 321500, and requset under one "/>
    <m/>
    <s v="1.3; 2.2; 4.3"/>
    <s v="Career center/Transfer Center campaigns require promotional materials to be printed for distribution, MC specific resources such as Career Assessment Handbook for students, business cards for professional contacts.  "/>
    <m/>
    <m/>
    <m/>
    <m/>
    <m/>
    <m/>
    <x v="11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172" firstHeaderRow="0" firstDataRow="1" firstDataCol="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11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t="default"/>
      </items>
    </pivotField>
    <pivotField axis="axisRow" showAll="0">
      <items count="4">
        <item x="0"/>
        <item x="2"/>
        <item x="1"/>
        <item t="default"/>
      </items>
    </pivotField>
  </pivotFields>
  <rowFields count="2">
    <field x="30"/>
    <field x="29"/>
  </rowFields>
  <rowItems count="169">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6"/>
    </i>
    <i r="1">
      <x v="67"/>
    </i>
    <i r="1">
      <x v="68"/>
    </i>
    <i r="1">
      <x v="69"/>
    </i>
    <i r="1">
      <x v="70"/>
    </i>
    <i r="1">
      <x v="71"/>
    </i>
    <i r="1">
      <x v="72"/>
    </i>
    <i r="1">
      <x v="73"/>
    </i>
    <i r="1">
      <x v="74"/>
    </i>
    <i r="1">
      <x v="75"/>
    </i>
    <i r="1">
      <x v="76"/>
    </i>
    <i r="1">
      <x v="77"/>
    </i>
    <i r="1">
      <x v="78"/>
    </i>
    <i r="1">
      <x v="79"/>
    </i>
    <i r="1">
      <x v="80"/>
    </i>
    <i r="1">
      <x v="81"/>
    </i>
    <i r="1">
      <x v="83"/>
    </i>
    <i r="1">
      <x v="84"/>
    </i>
    <i r="1">
      <x v="85"/>
    </i>
    <i r="1">
      <x v="86"/>
    </i>
    <i r="1">
      <x v="87"/>
    </i>
    <i r="1">
      <x v="88"/>
    </i>
    <i r="1">
      <x v="89"/>
    </i>
    <i r="1">
      <x v="90"/>
    </i>
    <i r="1">
      <x v="91"/>
    </i>
    <i r="1">
      <x v="92"/>
    </i>
    <i r="1">
      <x v="93"/>
    </i>
    <i r="1">
      <x v="94"/>
    </i>
    <i r="1">
      <x v="95"/>
    </i>
    <i r="1">
      <x v="96"/>
    </i>
    <i r="1">
      <x v="97"/>
    </i>
    <i r="1">
      <x v="99"/>
    </i>
    <i r="1">
      <x v="100"/>
    </i>
    <i r="1">
      <x v="101"/>
    </i>
    <i r="1">
      <x v="102"/>
    </i>
    <i r="1">
      <x v="103"/>
    </i>
    <i r="1">
      <x v="104"/>
    </i>
    <i r="1">
      <x v="105"/>
    </i>
    <i r="1">
      <x v="106"/>
    </i>
    <i r="1">
      <x v="107"/>
    </i>
    <i r="1">
      <x v="108"/>
    </i>
    <i r="1">
      <x v="109"/>
    </i>
    <i r="1">
      <x v="110"/>
    </i>
    <i r="1">
      <x v="111"/>
    </i>
    <i r="1">
      <x v="112"/>
    </i>
    <i r="1">
      <x v="113"/>
    </i>
    <i r="1">
      <x v="114"/>
    </i>
    <i>
      <x v="1"/>
    </i>
    <i r="1">
      <x/>
    </i>
    <i r="1">
      <x v="2"/>
    </i>
    <i r="1">
      <x v="5"/>
    </i>
    <i r="1">
      <x v="8"/>
    </i>
    <i r="1">
      <x v="9"/>
    </i>
    <i r="1">
      <x v="12"/>
    </i>
    <i r="1">
      <x v="13"/>
    </i>
    <i r="1">
      <x v="15"/>
    </i>
    <i r="1">
      <x v="16"/>
    </i>
    <i r="1">
      <x v="17"/>
    </i>
    <i r="1">
      <x v="20"/>
    </i>
    <i r="1">
      <x v="21"/>
    </i>
    <i r="1">
      <x v="22"/>
    </i>
    <i r="1">
      <x v="25"/>
    </i>
    <i r="1">
      <x v="29"/>
    </i>
    <i r="1">
      <x v="33"/>
    </i>
    <i r="1">
      <x v="34"/>
    </i>
    <i r="1">
      <x v="36"/>
    </i>
    <i r="1">
      <x v="45"/>
    </i>
    <i r="1">
      <x v="46"/>
    </i>
    <i r="1">
      <x v="47"/>
    </i>
    <i r="1">
      <x v="51"/>
    </i>
    <i r="1">
      <x v="64"/>
    </i>
    <i r="1">
      <x v="65"/>
    </i>
    <i r="1">
      <x v="67"/>
    </i>
    <i r="1">
      <x v="72"/>
    </i>
    <i r="1">
      <x v="73"/>
    </i>
    <i r="1">
      <x v="74"/>
    </i>
    <i r="1">
      <x v="77"/>
    </i>
    <i r="1">
      <x v="78"/>
    </i>
    <i r="1">
      <x v="80"/>
    </i>
    <i r="1">
      <x v="82"/>
    </i>
    <i r="1">
      <x v="83"/>
    </i>
    <i r="1">
      <x v="84"/>
    </i>
    <i r="1">
      <x v="89"/>
    </i>
    <i r="1">
      <x v="90"/>
    </i>
    <i r="1">
      <x v="92"/>
    </i>
    <i r="1">
      <x v="94"/>
    </i>
    <i r="1">
      <x v="95"/>
    </i>
    <i r="1">
      <x v="96"/>
    </i>
    <i r="1">
      <x v="98"/>
    </i>
    <i r="1">
      <x v="114"/>
    </i>
    <i>
      <x v="2"/>
    </i>
    <i r="1">
      <x/>
    </i>
    <i r="1">
      <x v="7"/>
    </i>
    <i r="1">
      <x v="8"/>
    </i>
    <i r="1">
      <x v="9"/>
    </i>
    <i r="1">
      <x v="33"/>
    </i>
    <i r="1">
      <x v="34"/>
    </i>
    <i r="1">
      <x v="67"/>
    </i>
    <i r="1">
      <x v="74"/>
    </i>
    <i r="1">
      <x v="82"/>
    </i>
    <i r="1">
      <x v="84"/>
    </i>
    <i r="1">
      <x v="89"/>
    </i>
    <i r="1">
      <x v="92"/>
    </i>
    <i r="1">
      <x v="96"/>
    </i>
    <i t="grand">
      <x/>
    </i>
  </rowItems>
  <colFields count="1">
    <field x="-2"/>
  </colFields>
  <colItems count="6">
    <i>
      <x/>
    </i>
    <i i="1">
      <x v="1"/>
    </i>
    <i i="2">
      <x v="2"/>
    </i>
    <i i="3">
      <x v="3"/>
    </i>
    <i i="4">
      <x v="4"/>
    </i>
    <i i="5">
      <x v="5"/>
    </i>
  </colItems>
  <dataFields count="6">
    <dataField name="Sum of Budget Committee Recommendation" fld="13" baseField="30" baseItem="0"/>
    <dataField name="Sum of XX0" fld="14" baseField="29" baseItem="4"/>
    <dataField name="Sum of LT0" fld="15" baseField="29" baseItem="4"/>
    <dataField name="Sum of LT5" fld="16" baseField="29" baseItem="4"/>
    <dataField name="Sum of IE0" fld="17" baseField="29" baseItem="4"/>
    <dataField name="Sum of PERKINS" fld="18" baseField="29" baseItem="4"/>
  </dataFields>
  <formats count="1">
    <format dxfId="2">
      <pivotArea dataOnly="0"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114" firstHeaderRow="0" firstDataRow="1" firstDataCol="1"/>
  <pivotFields count="31">
    <pivotField axis="axisRow" showAll="0">
      <items count="60">
        <item x="30"/>
        <item x="45"/>
        <item x="7"/>
        <item x="48"/>
        <item x="31"/>
        <item x="46"/>
        <item x="57"/>
        <item x="25"/>
        <item x="32"/>
        <item x="44"/>
        <item x="1"/>
        <item x="20"/>
        <item x="41"/>
        <item x="14"/>
        <item x="16"/>
        <item x="42"/>
        <item x="4"/>
        <item x="13"/>
        <item x="12"/>
        <item x="38"/>
        <item x="23"/>
        <item x="47"/>
        <item x="36"/>
        <item x="37"/>
        <item x="21"/>
        <item x="33"/>
        <item x="15"/>
        <item x="8"/>
        <item x="5"/>
        <item x="27"/>
        <item x="35"/>
        <item x="3"/>
        <item x="10"/>
        <item x="26"/>
        <item x="43"/>
        <item x="55"/>
        <item x="2"/>
        <item x="28"/>
        <item x="49"/>
        <item x="9"/>
        <item x="56"/>
        <item x="54"/>
        <item x="34"/>
        <item x="19"/>
        <item x="18"/>
        <item x="0"/>
        <item x="11"/>
        <item x="50"/>
        <item x="24"/>
        <item x="6"/>
        <item x="52"/>
        <item x="39"/>
        <item x="17"/>
        <item x="22"/>
        <item x="51"/>
        <item x="40"/>
        <item x="29"/>
        <item x="53"/>
        <item x="5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s>
  <rowFields count="2">
    <field x="30"/>
    <field x="0"/>
  </rowFields>
  <rowItems count="111">
    <i>
      <x/>
    </i>
    <i r="1">
      <x/>
    </i>
    <i r="1">
      <x v="2"/>
    </i>
    <i r="1">
      <x v="3"/>
    </i>
    <i r="1">
      <x v="4"/>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x v="1"/>
    </i>
    <i r="1">
      <x/>
    </i>
    <i r="1">
      <x v="1"/>
    </i>
    <i r="1">
      <x v="2"/>
    </i>
    <i r="1">
      <x v="4"/>
    </i>
    <i r="1">
      <x v="5"/>
    </i>
    <i r="1">
      <x v="7"/>
    </i>
    <i r="1">
      <x v="8"/>
    </i>
    <i r="1">
      <x v="10"/>
    </i>
    <i r="1">
      <x v="12"/>
    </i>
    <i r="1">
      <x v="13"/>
    </i>
    <i r="1">
      <x v="20"/>
    </i>
    <i r="1">
      <x v="21"/>
    </i>
    <i r="1">
      <x v="24"/>
    </i>
    <i r="1">
      <x v="25"/>
    </i>
    <i r="1">
      <x v="26"/>
    </i>
    <i r="1">
      <x v="27"/>
    </i>
    <i r="1">
      <x v="28"/>
    </i>
    <i r="1">
      <x v="30"/>
    </i>
    <i r="1">
      <x v="31"/>
    </i>
    <i r="1">
      <x v="32"/>
    </i>
    <i r="1">
      <x v="33"/>
    </i>
    <i r="1">
      <x v="36"/>
    </i>
    <i r="1">
      <x v="42"/>
    </i>
    <i r="1">
      <x v="43"/>
    </i>
    <i r="1">
      <x v="44"/>
    </i>
    <i r="1">
      <x v="45"/>
    </i>
    <i r="1">
      <x v="46"/>
    </i>
    <i r="1">
      <x v="49"/>
    </i>
    <i r="1">
      <x v="52"/>
    </i>
    <i r="1">
      <x v="53"/>
    </i>
    <i r="1">
      <x v="56"/>
    </i>
    <i>
      <x v="2"/>
    </i>
    <i r="1">
      <x v="2"/>
    </i>
    <i r="1">
      <x v="4"/>
    </i>
    <i r="1">
      <x v="7"/>
    </i>
    <i r="1">
      <x v="10"/>
    </i>
    <i r="1">
      <x v="12"/>
    </i>
    <i r="1">
      <x v="20"/>
    </i>
    <i r="1">
      <x v="24"/>
    </i>
    <i r="1">
      <x v="26"/>
    </i>
    <i r="1">
      <x v="27"/>
    </i>
    <i r="1">
      <x v="28"/>
    </i>
    <i r="1">
      <x v="32"/>
    </i>
    <i r="1">
      <x v="33"/>
    </i>
    <i r="1">
      <x v="36"/>
    </i>
    <i r="1">
      <x v="43"/>
    </i>
    <i r="1">
      <x v="44"/>
    </i>
    <i r="1">
      <x v="45"/>
    </i>
    <i r="1">
      <x v="46"/>
    </i>
    <i r="1">
      <x v="49"/>
    </i>
    <i r="1">
      <x v="52"/>
    </i>
    <i r="1">
      <x v="53"/>
    </i>
    <i t="grand">
      <x/>
    </i>
  </rowItems>
  <colFields count="1">
    <field x="-2"/>
  </colFields>
  <colItems count="6">
    <i>
      <x/>
    </i>
    <i i="1">
      <x v="1"/>
    </i>
    <i i="2">
      <x v="2"/>
    </i>
    <i i="3">
      <x v="3"/>
    </i>
    <i i="4">
      <x v="4"/>
    </i>
    <i i="5">
      <x v="5"/>
    </i>
  </colItems>
  <dataFields count="6">
    <dataField name="Sum of Budget Committee Recommendation" fld="13" baseField="30" baseItem="0"/>
    <dataField name="Sum of XX0" fld="14" baseField="30" baseItem="0"/>
    <dataField name="Sum of LT0" fld="15" baseField="30" baseItem="0"/>
    <dataField name="Sum of LT5" fld="16" baseField="30" baseItem="0"/>
    <dataField name="Sum of IE0" fld="17" baseField="30" baseItem="0"/>
    <dataField name="Sum of PERKINS" fld="18"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scccd.blackboard.com/webapps/portal/frameset.jsp?tab_tab_group_id=_4_1&amp;url=%2Fwebapps%2Fblackboard%2Fexecute%2Flauncher%3Ftype%3DCourse%26id%3D_10368_1%26url%3D" TargetMode="External"/><Relationship Id="rId13" Type="http://schemas.openxmlformats.org/officeDocument/2006/relationships/comments" Target="../comments1.xml"/><Relationship Id="rId3" Type="http://schemas.openxmlformats.org/officeDocument/2006/relationships/hyperlink" Target="http://scccd.blackboard.com/webapps/portal/frameset.jsp?tab_tab_group_id=_4_1&amp;url=%2Fwebapps%2Fblackboard%2Fexecute%2Flauncher%3Ftype%3DCourse%26id%3D_10368_1%26url%3D" TargetMode="External"/><Relationship Id="rId7" Type="http://schemas.openxmlformats.org/officeDocument/2006/relationships/hyperlink" Target="http://scccd.blackboard.com/webapps/portal/frameset.jsp?tab_tab_group_id=_4_1&amp;url=%2Fwebapps%2Fblackboard%2Fexecute%2Flauncher%3Ftype%3DCourse%26id%3D_10368_1%26url%3D" TargetMode="External"/><Relationship Id="rId12" Type="http://schemas.openxmlformats.org/officeDocument/2006/relationships/vmlDrawing" Target="../drawings/vmlDrawing1.vml"/><Relationship Id="rId2" Type="http://schemas.openxmlformats.org/officeDocument/2006/relationships/hyperlink" Target="http://scccd.blackboard.com/webapps/portal/frameset.jsp?tab_tab_group_id=_4_1&amp;url=%2Fwebapps%2Fblackboard%2Fexecute%2Flauncher%3Ftype%3DCourse%26id%3D_10368_1%26url%3D" TargetMode="External"/><Relationship Id="rId1" Type="http://schemas.openxmlformats.org/officeDocument/2006/relationships/hyperlink" Target="mailto:#2@2" TargetMode="External"/><Relationship Id="rId6" Type="http://schemas.openxmlformats.org/officeDocument/2006/relationships/hyperlink" Target="http://scccd.blackboard.com/webapps/portal/frameset.jsp?tab_tab_group_id=_4_1&amp;url=%2Fwebapps%2Fblackboard%2Fexecute%2Flauncher%3Ftype%3DCourse%26id%3D_10368_1%26url%3D" TargetMode="External"/><Relationship Id="rId11" Type="http://schemas.openxmlformats.org/officeDocument/2006/relationships/drawing" Target="../drawings/drawing1.xml"/><Relationship Id="rId5" Type="http://schemas.openxmlformats.org/officeDocument/2006/relationships/hyperlink" Target="http://scccd.blackboard.com/webapps/portal/frameset.jsp?tab_tab_group_id=_4_1&amp;url=%2Fwebapps%2Fblackboard%2Fexecute%2Flauncher%3Ftype%3DCourse%26id%3D_10368_1%26url%3D" TargetMode="External"/><Relationship Id="rId10" Type="http://schemas.openxmlformats.org/officeDocument/2006/relationships/printerSettings" Target="../printerSettings/printerSettings2.bin"/><Relationship Id="rId4" Type="http://schemas.openxmlformats.org/officeDocument/2006/relationships/hyperlink" Target="http://scccd.blackboard.com/webapps/portal/frameset.jsp?tab_tab_group_id=_4_1&amp;url=%2Fwebapps%2Fblackboard%2Fexecute%2Flauncher%3Ftype%3DCourse%26id%3D_10368_1%26url%3D" TargetMode="External"/><Relationship Id="rId9" Type="http://schemas.openxmlformats.org/officeDocument/2006/relationships/hyperlink" Target="http://scccd.blackboard.com/webapps/portal/frameset.jsp?tab_tab_group_id=_4_1&amp;url=%2Fwebapps%2Fblackboard%2Fexecute%2Flauncher%3Ftype%3DCourse%26id%3D_10368_1%26url%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72"/>
  <sheetViews>
    <sheetView workbookViewId="0">
      <selection activeCell="B18" sqref="B18"/>
    </sheetView>
  </sheetViews>
  <sheetFormatPr defaultRowHeight="15" x14ac:dyDescent="0.25"/>
  <cols>
    <col min="1" max="1" width="19.28515625" bestFit="1" customWidth="1"/>
    <col min="2" max="2" width="41.42578125" customWidth="1"/>
    <col min="3" max="3" width="10.85546875" customWidth="1"/>
    <col min="4" max="5" width="10.42578125" customWidth="1"/>
    <col min="6" max="6" width="10.140625" customWidth="1"/>
    <col min="7" max="7" width="15.140625" customWidth="1"/>
  </cols>
  <sheetData>
    <row r="3" spans="1:7" x14ac:dyDescent="0.25">
      <c r="A3" s="646" t="s">
        <v>2940</v>
      </c>
      <c r="B3" t="s">
        <v>2943</v>
      </c>
      <c r="C3" t="s">
        <v>2944</v>
      </c>
      <c r="D3" t="s">
        <v>2945</v>
      </c>
      <c r="E3" t="s">
        <v>2946</v>
      </c>
      <c r="F3" t="s">
        <v>2947</v>
      </c>
      <c r="G3" t="s">
        <v>2948</v>
      </c>
    </row>
    <row r="4" spans="1:7" x14ac:dyDescent="0.25">
      <c r="A4" s="647">
        <v>30</v>
      </c>
      <c r="B4" s="649">
        <v>3640457</v>
      </c>
      <c r="C4" s="649">
        <v>2456435</v>
      </c>
      <c r="D4" s="649">
        <v>237922</v>
      </c>
      <c r="E4" s="649">
        <v>223626</v>
      </c>
      <c r="F4" s="649">
        <v>299631</v>
      </c>
      <c r="G4" s="649">
        <v>276843</v>
      </c>
    </row>
    <row r="5" spans="1:7" x14ac:dyDescent="0.25">
      <c r="A5" s="648">
        <v>110000</v>
      </c>
      <c r="B5" s="649">
        <v>105200</v>
      </c>
      <c r="C5" s="649">
        <v>105200</v>
      </c>
      <c r="D5" s="649"/>
      <c r="E5" s="649"/>
      <c r="F5" s="649"/>
      <c r="G5" s="649"/>
    </row>
    <row r="6" spans="1:7" x14ac:dyDescent="0.25">
      <c r="A6" s="648">
        <v>111500</v>
      </c>
      <c r="B6" s="649">
        <v>9500</v>
      </c>
      <c r="C6" s="649">
        <v>9500</v>
      </c>
      <c r="D6" s="649"/>
      <c r="E6" s="649"/>
      <c r="F6" s="649"/>
      <c r="G6" s="649"/>
    </row>
    <row r="7" spans="1:7" x14ac:dyDescent="0.25">
      <c r="A7" s="648">
        <v>112030</v>
      </c>
      <c r="B7" s="649">
        <v>10700</v>
      </c>
      <c r="C7" s="649">
        <v>700</v>
      </c>
      <c r="D7" s="649">
        <v>10000</v>
      </c>
      <c r="E7" s="649"/>
      <c r="F7" s="649"/>
      <c r="G7" s="649"/>
    </row>
    <row r="8" spans="1:7" x14ac:dyDescent="0.25">
      <c r="A8" s="648">
        <v>113100</v>
      </c>
      <c r="B8" s="649">
        <v>11500</v>
      </c>
      <c r="C8" s="649">
        <v>3500</v>
      </c>
      <c r="D8" s="649">
        <v>8000</v>
      </c>
      <c r="E8" s="649"/>
      <c r="F8" s="649"/>
      <c r="G8" s="649"/>
    </row>
    <row r="9" spans="1:7" x14ac:dyDescent="0.25">
      <c r="A9" s="648">
        <v>113110</v>
      </c>
      <c r="B9" s="649">
        <v>1952</v>
      </c>
      <c r="C9" s="649"/>
      <c r="D9" s="649">
        <v>1952</v>
      </c>
      <c r="E9" s="649"/>
      <c r="F9" s="649"/>
      <c r="G9" s="649"/>
    </row>
    <row r="10" spans="1:7" x14ac:dyDescent="0.25">
      <c r="A10" s="648">
        <v>113400</v>
      </c>
      <c r="B10" s="649">
        <v>40000</v>
      </c>
      <c r="C10" s="649"/>
      <c r="D10" s="649">
        <v>40000</v>
      </c>
      <c r="E10" s="649"/>
      <c r="F10" s="649"/>
      <c r="G10" s="649"/>
    </row>
    <row r="11" spans="1:7" x14ac:dyDescent="0.25">
      <c r="A11" s="648">
        <v>114000</v>
      </c>
      <c r="B11" s="649">
        <v>37200</v>
      </c>
      <c r="C11" s="649">
        <v>29200</v>
      </c>
      <c r="D11" s="649">
        <v>8000</v>
      </c>
      <c r="E11" s="649"/>
      <c r="F11" s="649"/>
      <c r="G11" s="649"/>
    </row>
    <row r="12" spans="1:7" x14ac:dyDescent="0.25">
      <c r="A12" s="648">
        <v>114010</v>
      </c>
      <c r="B12" s="649">
        <v>3500</v>
      </c>
      <c r="C12" s="649"/>
      <c r="D12" s="649">
        <v>3500</v>
      </c>
      <c r="E12" s="649"/>
      <c r="F12" s="649"/>
      <c r="G12" s="649"/>
    </row>
    <row r="13" spans="1:7" x14ac:dyDescent="0.25">
      <c r="A13" s="648">
        <v>114500</v>
      </c>
      <c r="B13" s="649">
        <v>493450</v>
      </c>
      <c r="C13" s="649">
        <v>153980</v>
      </c>
      <c r="D13" s="649">
        <v>91470</v>
      </c>
      <c r="E13" s="649"/>
      <c r="F13" s="649">
        <v>150000</v>
      </c>
      <c r="G13" s="649"/>
    </row>
    <row r="14" spans="1:7" x14ac:dyDescent="0.25">
      <c r="A14" s="648">
        <v>121015</v>
      </c>
      <c r="B14" s="649">
        <v>5400</v>
      </c>
      <c r="C14" s="649">
        <v>5400</v>
      </c>
      <c r="D14" s="649"/>
      <c r="E14" s="649"/>
      <c r="F14" s="649"/>
      <c r="G14" s="649"/>
    </row>
    <row r="15" spans="1:7" x14ac:dyDescent="0.25">
      <c r="A15" s="648">
        <v>121025</v>
      </c>
      <c r="B15" s="649">
        <v>16978</v>
      </c>
      <c r="C15" s="649">
        <v>16978</v>
      </c>
      <c r="D15" s="649"/>
      <c r="E15" s="649"/>
      <c r="F15" s="649"/>
      <c r="G15" s="649"/>
    </row>
    <row r="16" spans="1:7" x14ac:dyDescent="0.25">
      <c r="A16" s="648">
        <v>122010</v>
      </c>
      <c r="B16" s="649">
        <v>66000</v>
      </c>
      <c r="C16" s="649">
        <v>56000</v>
      </c>
      <c r="D16" s="649"/>
      <c r="E16" s="649"/>
      <c r="F16" s="649"/>
      <c r="G16" s="649"/>
    </row>
    <row r="17" spans="1:7" x14ac:dyDescent="0.25">
      <c r="A17" s="648">
        <v>210000</v>
      </c>
      <c r="B17" s="649">
        <v>29450</v>
      </c>
      <c r="C17" s="649">
        <v>29450</v>
      </c>
      <c r="D17" s="649"/>
      <c r="E17" s="649"/>
      <c r="F17" s="649"/>
      <c r="G17" s="649"/>
    </row>
    <row r="18" spans="1:7" x14ac:dyDescent="0.25">
      <c r="A18" s="648">
        <v>210005</v>
      </c>
      <c r="B18" s="649">
        <v>262600</v>
      </c>
      <c r="C18" s="649">
        <v>194600</v>
      </c>
      <c r="D18" s="649">
        <v>50000</v>
      </c>
      <c r="E18" s="649">
        <v>5000</v>
      </c>
      <c r="F18" s="649"/>
      <c r="G18" s="649"/>
    </row>
    <row r="19" spans="1:7" x14ac:dyDescent="0.25">
      <c r="A19" s="648">
        <v>211500</v>
      </c>
      <c r="B19" s="649">
        <v>4120</v>
      </c>
      <c r="C19" s="649">
        <v>4120</v>
      </c>
      <c r="D19" s="649"/>
      <c r="E19" s="649"/>
      <c r="F19" s="649"/>
      <c r="G19" s="649"/>
    </row>
    <row r="20" spans="1:7" x14ac:dyDescent="0.25">
      <c r="A20" s="648">
        <v>221010</v>
      </c>
      <c r="B20" s="649">
        <v>220800</v>
      </c>
      <c r="C20" s="649">
        <v>19800</v>
      </c>
      <c r="D20" s="649">
        <v>13000</v>
      </c>
      <c r="E20" s="649">
        <v>163000</v>
      </c>
      <c r="F20" s="649">
        <v>25000</v>
      </c>
      <c r="G20" s="649"/>
    </row>
    <row r="21" spans="1:7" x14ac:dyDescent="0.25">
      <c r="A21" s="648">
        <v>221015</v>
      </c>
      <c r="B21" s="649">
        <v>100000</v>
      </c>
      <c r="C21" s="649">
        <v>100000</v>
      </c>
      <c r="D21" s="649"/>
      <c r="E21" s="649"/>
      <c r="F21" s="649"/>
      <c r="G21" s="649"/>
    </row>
    <row r="22" spans="1:7" x14ac:dyDescent="0.25">
      <c r="A22" s="648">
        <v>221020</v>
      </c>
      <c r="B22" s="649">
        <v>1800</v>
      </c>
      <c r="C22" s="649">
        <v>1800</v>
      </c>
      <c r="D22" s="649"/>
      <c r="E22" s="649"/>
      <c r="F22" s="649"/>
      <c r="G22" s="649"/>
    </row>
    <row r="23" spans="1:7" x14ac:dyDescent="0.25">
      <c r="A23" s="648">
        <v>231010</v>
      </c>
      <c r="B23" s="649">
        <v>800</v>
      </c>
      <c r="C23" s="649">
        <v>300</v>
      </c>
      <c r="D23" s="649"/>
      <c r="E23" s="649">
        <v>500</v>
      </c>
      <c r="F23" s="649"/>
      <c r="G23" s="649"/>
    </row>
    <row r="24" spans="1:7" x14ac:dyDescent="0.25">
      <c r="A24" s="648">
        <v>231500</v>
      </c>
      <c r="B24" s="649">
        <v>0</v>
      </c>
      <c r="C24" s="649"/>
      <c r="D24" s="649"/>
      <c r="E24" s="649"/>
      <c r="F24" s="649"/>
      <c r="G24" s="649"/>
    </row>
    <row r="25" spans="1:7" x14ac:dyDescent="0.25">
      <c r="A25" s="648">
        <v>231510</v>
      </c>
      <c r="B25" s="649">
        <v>7800</v>
      </c>
      <c r="C25" s="649">
        <v>600</v>
      </c>
      <c r="D25" s="649"/>
      <c r="E25" s="649"/>
      <c r="F25" s="649"/>
      <c r="G25" s="649">
        <v>7200</v>
      </c>
    </row>
    <row r="26" spans="1:7" x14ac:dyDescent="0.25">
      <c r="A26" s="648">
        <v>231515</v>
      </c>
      <c r="B26" s="649">
        <v>3750</v>
      </c>
      <c r="C26" s="649">
        <v>100</v>
      </c>
      <c r="D26" s="649"/>
      <c r="E26" s="649">
        <v>250</v>
      </c>
      <c r="F26" s="649"/>
      <c r="G26" s="649">
        <v>3400</v>
      </c>
    </row>
    <row r="27" spans="1:7" x14ac:dyDescent="0.25">
      <c r="A27" s="648">
        <v>231520</v>
      </c>
      <c r="B27" s="649">
        <v>7300</v>
      </c>
      <c r="C27" s="649">
        <v>1300</v>
      </c>
      <c r="D27" s="649"/>
      <c r="E27" s="649">
        <v>2000</v>
      </c>
      <c r="F27" s="649">
        <v>2000</v>
      </c>
      <c r="G27" s="649">
        <v>2000</v>
      </c>
    </row>
    <row r="28" spans="1:7" x14ac:dyDescent="0.25">
      <c r="A28" s="648">
        <v>231530</v>
      </c>
      <c r="B28" s="649">
        <v>3581</v>
      </c>
      <c r="C28" s="649"/>
      <c r="D28" s="649"/>
      <c r="E28" s="649">
        <v>200</v>
      </c>
      <c r="F28" s="649">
        <v>3381</v>
      </c>
      <c r="G28" s="649"/>
    </row>
    <row r="29" spans="1:7" x14ac:dyDescent="0.25">
      <c r="A29" s="648">
        <v>240000</v>
      </c>
      <c r="B29" s="649">
        <v>9250</v>
      </c>
      <c r="C29" s="649">
        <v>7750</v>
      </c>
      <c r="D29" s="649">
        <v>1500</v>
      </c>
      <c r="E29" s="649"/>
      <c r="F29" s="649"/>
      <c r="G29" s="649"/>
    </row>
    <row r="30" spans="1:7" x14ac:dyDescent="0.25">
      <c r="A30" s="648">
        <v>241510</v>
      </c>
      <c r="B30" s="649"/>
      <c r="C30" s="649"/>
      <c r="D30" s="649"/>
      <c r="E30" s="649"/>
      <c r="F30" s="649"/>
      <c r="G30" s="649"/>
    </row>
    <row r="31" spans="1:7" x14ac:dyDescent="0.25">
      <c r="A31" s="648">
        <v>242000</v>
      </c>
      <c r="B31" s="649">
        <v>1200</v>
      </c>
      <c r="C31" s="649">
        <v>1200</v>
      </c>
      <c r="D31" s="649"/>
      <c r="E31" s="649"/>
      <c r="F31" s="649"/>
      <c r="G31" s="649"/>
    </row>
    <row r="32" spans="1:7" x14ac:dyDescent="0.25">
      <c r="A32" s="648">
        <v>242010</v>
      </c>
      <c r="B32" s="649">
        <v>300</v>
      </c>
      <c r="C32" s="649">
        <v>300</v>
      </c>
      <c r="D32" s="649"/>
      <c r="E32" s="649"/>
      <c r="F32" s="649"/>
      <c r="G32" s="649"/>
    </row>
    <row r="33" spans="1:7" x14ac:dyDescent="0.25">
      <c r="A33" s="648">
        <v>242015</v>
      </c>
      <c r="B33" s="649">
        <v>54020</v>
      </c>
      <c r="C33" s="649">
        <v>54020</v>
      </c>
      <c r="D33" s="649"/>
      <c r="E33" s="649"/>
      <c r="F33" s="649"/>
      <c r="G33" s="649"/>
    </row>
    <row r="34" spans="1:7" x14ac:dyDescent="0.25">
      <c r="A34" s="648">
        <v>243500</v>
      </c>
      <c r="B34" s="649">
        <v>300</v>
      </c>
      <c r="C34" s="649">
        <v>300</v>
      </c>
      <c r="D34" s="649"/>
      <c r="E34" s="649"/>
      <c r="F34" s="649"/>
      <c r="G34" s="649"/>
    </row>
    <row r="35" spans="1:7" x14ac:dyDescent="0.25">
      <c r="A35" s="648">
        <v>243515</v>
      </c>
      <c r="B35" s="649"/>
      <c r="C35" s="649"/>
      <c r="D35" s="649"/>
      <c r="E35" s="649"/>
      <c r="F35" s="649"/>
      <c r="G35" s="649"/>
    </row>
    <row r="36" spans="1:7" x14ac:dyDescent="0.25">
      <c r="A36" s="648">
        <v>250000</v>
      </c>
      <c r="B36" s="649">
        <v>13900</v>
      </c>
      <c r="C36" s="649">
        <v>13900</v>
      </c>
      <c r="D36" s="649"/>
      <c r="E36" s="649"/>
      <c r="F36" s="649"/>
      <c r="G36" s="649"/>
    </row>
    <row r="37" spans="1:7" x14ac:dyDescent="0.25">
      <c r="A37" s="648">
        <v>251010</v>
      </c>
      <c r="B37" s="649">
        <v>13000</v>
      </c>
      <c r="C37" s="649">
        <v>8000</v>
      </c>
      <c r="D37" s="649"/>
      <c r="E37" s="649">
        <v>5000</v>
      </c>
      <c r="F37" s="649"/>
      <c r="G37" s="649"/>
    </row>
    <row r="38" spans="1:7" x14ac:dyDescent="0.25">
      <c r="A38" s="648">
        <v>251510</v>
      </c>
      <c r="B38" s="649">
        <v>40900</v>
      </c>
      <c r="C38" s="649">
        <v>33400</v>
      </c>
      <c r="D38" s="649"/>
      <c r="E38" s="649">
        <v>2000</v>
      </c>
      <c r="F38" s="649">
        <v>5500</v>
      </c>
      <c r="G38" s="649"/>
    </row>
    <row r="39" spans="1:7" x14ac:dyDescent="0.25">
      <c r="A39" s="648">
        <v>252010</v>
      </c>
      <c r="B39" s="649"/>
      <c r="C39" s="649"/>
      <c r="D39" s="649"/>
      <c r="E39" s="649"/>
      <c r="F39" s="649"/>
      <c r="G39" s="649"/>
    </row>
    <row r="40" spans="1:7" x14ac:dyDescent="0.25">
      <c r="A40" s="648">
        <v>252020</v>
      </c>
      <c r="B40" s="649">
        <v>5124</v>
      </c>
      <c r="C40" s="649">
        <v>4124</v>
      </c>
      <c r="D40" s="649"/>
      <c r="E40" s="649">
        <v>1000</v>
      </c>
      <c r="F40" s="649"/>
      <c r="G40" s="649"/>
    </row>
    <row r="41" spans="1:7" x14ac:dyDescent="0.25">
      <c r="A41" s="648">
        <v>252025</v>
      </c>
      <c r="B41" s="649">
        <v>1050</v>
      </c>
      <c r="C41" s="649">
        <v>1050</v>
      </c>
      <c r="D41" s="649"/>
      <c r="E41" s="649"/>
      <c r="F41" s="649"/>
      <c r="G41" s="649"/>
    </row>
    <row r="42" spans="1:7" x14ac:dyDescent="0.25">
      <c r="A42" s="648">
        <v>252030</v>
      </c>
      <c r="B42" s="649">
        <v>2461</v>
      </c>
      <c r="C42" s="649">
        <v>2385</v>
      </c>
      <c r="D42" s="649"/>
      <c r="E42" s="649">
        <v>76</v>
      </c>
      <c r="F42" s="649"/>
      <c r="G42" s="649"/>
    </row>
    <row r="43" spans="1:7" x14ac:dyDescent="0.25">
      <c r="A43" s="648">
        <v>252035</v>
      </c>
      <c r="B43" s="649">
        <v>1700</v>
      </c>
      <c r="C43" s="649"/>
      <c r="D43" s="649"/>
      <c r="E43" s="649">
        <v>1700</v>
      </c>
      <c r="F43" s="649"/>
      <c r="G43" s="649"/>
    </row>
    <row r="44" spans="1:7" x14ac:dyDescent="0.25">
      <c r="A44" s="648">
        <v>252510</v>
      </c>
      <c r="B44" s="649">
        <v>2200</v>
      </c>
      <c r="C44" s="649">
        <v>1200</v>
      </c>
      <c r="D44" s="649"/>
      <c r="E44" s="649"/>
      <c r="F44" s="649">
        <v>1000</v>
      </c>
      <c r="G44" s="649"/>
    </row>
    <row r="45" spans="1:7" x14ac:dyDescent="0.25">
      <c r="A45" s="648">
        <v>252520</v>
      </c>
      <c r="B45" s="649">
        <v>1950</v>
      </c>
      <c r="C45" s="649">
        <v>1850</v>
      </c>
      <c r="D45" s="649"/>
      <c r="E45" s="649">
        <v>100</v>
      </c>
      <c r="F45" s="649"/>
      <c r="G45" s="649"/>
    </row>
    <row r="46" spans="1:7" x14ac:dyDescent="0.25">
      <c r="A46" s="648">
        <v>261500</v>
      </c>
      <c r="B46" s="649">
        <v>300</v>
      </c>
      <c r="C46" s="649">
        <v>300</v>
      </c>
      <c r="D46" s="649"/>
      <c r="E46" s="649"/>
      <c r="F46" s="649"/>
      <c r="G46" s="649"/>
    </row>
    <row r="47" spans="1:7" x14ac:dyDescent="0.25">
      <c r="A47" s="648">
        <v>261515</v>
      </c>
      <c r="B47" s="649">
        <v>150</v>
      </c>
      <c r="C47" s="649">
        <v>150</v>
      </c>
      <c r="D47" s="649"/>
      <c r="E47" s="649"/>
      <c r="F47" s="649"/>
      <c r="G47" s="649"/>
    </row>
    <row r="48" spans="1:7" x14ac:dyDescent="0.25">
      <c r="A48" s="648">
        <v>262015</v>
      </c>
      <c r="B48" s="649">
        <v>300</v>
      </c>
      <c r="C48" s="649"/>
      <c r="D48" s="649"/>
      <c r="E48" s="649">
        <v>300</v>
      </c>
      <c r="F48" s="649"/>
      <c r="G48" s="649"/>
    </row>
    <row r="49" spans="1:7" x14ac:dyDescent="0.25">
      <c r="A49" s="648">
        <v>262035</v>
      </c>
      <c r="B49" s="649">
        <v>14500</v>
      </c>
      <c r="C49" s="649">
        <v>400</v>
      </c>
      <c r="D49" s="649"/>
      <c r="E49" s="649">
        <v>1200</v>
      </c>
      <c r="F49" s="649"/>
      <c r="G49" s="649">
        <v>12900</v>
      </c>
    </row>
    <row r="50" spans="1:7" x14ac:dyDescent="0.25">
      <c r="A50" s="648">
        <v>262040</v>
      </c>
      <c r="B50" s="649">
        <v>16410</v>
      </c>
      <c r="C50" s="649">
        <v>15410</v>
      </c>
      <c r="D50" s="649"/>
      <c r="E50" s="649">
        <v>1000</v>
      </c>
      <c r="F50" s="649"/>
      <c r="G50" s="649"/>
    </row>
    <row r="51" spans="1:7" x14ac:dyDescent="0.25">
      <c r="A51" s="648">
        <v>263020</v>
      </c>
      <c r="B51" s="649">
        <v>550</v>
      </c>
      <c r="C51" s="649">
        <v>150</v>
      </c>
      <c r="D51" s="649"/>
      <c r="E51" s="649"/>
      <c r="F51" s="649"/>
      <c r="G51" s="649">
        <v>400</v>
      </c>
    </row>
    <row r="52" spans="1:7" x14ac:dyDescent="0.25">
      <c r="A52" s="648">
        <v>270000</v>
      </c>
      <c r="B52" s="649">
        <v>122700</v>
      </c>
      <c r="C52" s="649">
        <v>100200</v>
      </c>
      <c r="D52" s="649"/>
      <c r="E52" s="649"/>
      <c r="F52" s="649"/>
      <c r="G52" s="649">
        <v>22500</v>
      </c>
    </row>
    <row r="53" spans="1:7" x14ac:dyDescent="0.25">
      <c r="A53" s="648">
        <v>270010</v>
      </c>
      <c r="B53" s="649">
        <v>32500</v>
      </c>
      <c r="C53" s="649">
        <v>32500</v>
      </c>
      <c r="D53" s="649"/>
      <c r="E53" s="649"/>
      <c r="F53" s="649"/>
      <c r="G53" s="649"/>
    </row>
    <row r="54" spans="1:7" x14ac:dyDescent="0.25">
      <c r="A54" s="648">
        <v>272000</v>
      </c>
      <c r="B54" s="649">
        <v>500</v>
      </c>
      <c r="C54" s="649">
        <v>500</v>
      </c>
      <c r="D54" s="649"/>
      <c r="E54" s="649"/>
      <c r="F54" s="649"/>
      <c r="G54" s="649"/>
    </row>
    <row r="55" spans="1:7" x14ac:dyDescent="0.25">
      <c r="A55" s="648">
        <v>272025</v>
      </c>
      <c r="B55" s="649">
        <v>78350</v>
      </c>
      <c r="C55" s="649">
        <v>27500</v>
      </c>
      <c r="D55" s="649"/>
      <c r="E55" s="649">
        <v>8000</v>
      </c>
      <c r="F55" s="649">
        <v>14800</v>
      </c>
      <c r="G55" s="649">
        <v>28050</v>
      </c>
    </row>
    <row r="56" spans="1:7" x14ac:dyDescent="0.25">
      <c r="A56" s="648">
        <v>272040</v>
      </c>
      <c r="B56" s="649">
        <v>84098</v>
      </c>
      <c r="C56" s="649">
        <v>23800</v>
      </c>
      <c r="D56" s="649"/>
      <c r="E56" s="649">
        <v>3000</v>
      </c>
      <c r="F56" s="649">
        <v>39900</v>
      </c>
      <c r="G56" s="649">
        <v>17398</v>
      </c>
    </row>
    <row r="57" spans="1:7" x14ac:dyDescent="0.25">
      <c r="A57" s="648">
        <v>273515</v>
      </c>
      <c r="B57" s="649">
        <v>40350</v>
      </c>
      <c r="C57" s="649">
        <v>13450</v>
      </c>
      <c r="D57" s="649"/>
      <c r="E57" s="649">
        <v>8000</v>
      </c>
      <c r="F57" s="649"/>
      <c r="G57" s="649">
        <v>18900</v>
      </c>
    </row>
    <row r="58" spans="1:7" x14ac:dyDescent="0.25">
      <c r="A58" s="648">
        <v>275000</v>
      </c>
      <c r="B58" s="649">
        <v>2600</v>
      </c>
      <c r="C58" s="649">
        <v>2600</v>
      </c>
      <c r="D58" s="649"/>
      <c r="E58" s="649"/>
      <c r="F58" s="649"/>
      <c r="G58" s="649"/>
    </row>
    <row r="59" spans="1:7" x14ac:dyDescent="0.25">
      <c r="A59" s="648">
        <v>275015</v>
      </c>
      <c r="B59" s="649">
        <v>81045</v>
      </c>
      <c r="C59" s="649">
        <v>17900</v>
      </c>
      <c r="D59" s="649"/>
      <c r="E59" s="649">
        <v>4000</v>
      </c>
      <c r="F59" s="649">
        <v>6750</v>
      </c>
      <c r="G59" s="649">
        <v>52395</v>
      </c>
    </row>
    <row r="60" spans="1:7" x14ac:dyDescent="0.25">
      <c r="A60" s="648">
        <v>275020</v>
      </c>
      <c r="B60" s="649">
        <v>68400</v>
      </c>
      <c r="C60" s="649">
        <v>12000</v>
      </c>
      <c r="D60" s="649"/>
      <c r="E60" s="649">
        <v>2000</v>
      </c>
      <c r="F60" s="649">
        <v>14000</v>
      </c>
      <c r="G60" s="649">
        <v>40400</v>
      </c>
    </row>
    <row r="61" spans="1:7" x14ac:dyDescent="0.25">
      <c r="A61" s="648">
        <v>275025</v>
      </c>
      <c r="B61" s="649">
        <v>0</v>
      </c>
      <c r="C61" s="649"/>
      <c r="D61" s="649"/>
      <c r="E61" s="649"/>
      <c r="F61" s="649"/>
      <c r="G61" s="649"/>
    </row>
    <row r="62" spans="1:7" x14ac:dyDescent="0.25">
      <c r="A62" s="648">
        <v>275030</v>
      </c>
      <c r="B62" s="649">
        <v>0</v>
      </c>
      <c r="C62" s="649"/>
      <c r="D62" s="649"/>
      <c r="E62" s="649"/>
      <c r="F62" s="649"/>
      <c r="G62" s="649"/>
    </row>
    <row r="63" spans="1:7" x14ac:dyDescent="0.25">
      <c r="A63" s="648">
        <v>275035</v>
      </c>
      <c r="B63" s="649">
        <v>62600</v>
      </c>
      <c r="C63" s="649">
        <v>9000</v>
      </c>
      <c r="D63" s="649"/>
      <c r="E63" s="649">
        <v>3000</v>
      </c>
      <c r="F63" s="649">
        <v>8300</v>
      </c>
      <c r="G63" s="649">
        <v>42300</v>
      </c>
    </row>
    <row r="64" spans="1:7" x14ac:dyDescent="0.25">
      <c r="A64" s="648">
        <v>275040</v>
      </c>
      <c r="B64" s="649">
        <v>47500</v>
      </c>
      <c r="C64" s="649">
        <v>6900</v>
      </c>
      <c r="D64" s="649"/>
      <c r="E64" s="649">
        <v>3000</v>
      </c>
      <c r="F64" s="649">
        <v>17500</v>
      </c>
      <c r="G64" s="649">
        <v>20100</v>
      </c>
    </row>
    <row r="65" spans="1:7" x14ac:dyDescent="0.25">
      <c r="A65" s="648">
        <v>275055</v>
      </c>
      <c r="B65" s="649">
        <v>21900</v>
      </c>
      <c r="C65" s="649">
        <v>5400</v>
      </c>
      <c r="D65" s="649"/>
      <c r="E65" s="649">
        <v>4000</v>
      </c>
      <c r="F65" s="649">
        <v>4000</v>
      </c>
      <c r="G65" s="649">
        <v>8500</v>
      </c>
    </row>
    <row r="66" spans="1:7" x14ac:dyDescent="0.25">
      <c r="A66" s="648">
        <v>275060</v>
      </c>
      <c r="B66" s="649">
        <v>5000</v>
      </c>
      <c r="C66" s="649">
        <v>4100</v>
      </c>
      <c r="D66" s="649"/>
      <c r="E66" s="649">
        <v>500</v>
      </c>
      <c r="F66" s="649"/>
      <c r="G66" s="649">
        <v>400</v>
      </c>
    </row>
    <row r="67" spans="1:7" x14ac:dyDescent="0.25">
      <c r="A67" s="648">
        <v>281510</v>
      </c>
      <c r="B67" s="649">
        <v>600</v>
      </c>
      <c r="C67" s="649">
        <v>300</v>
      </c>
      <c r="D67" s="649"/>
      <c r="E67" s="649">
        <v>300</v>
      </c>
      <c r="F67" s="649"/>
      <c r="G67" s="649"/>
    </row>
    <row r="68" spans="1:7" x14ac:dyDescent="0.25">
      <c r="A68" s="648">
        <v>282500</v>
      </c>
      <c r="B68" s="649">
        <v>300</v>
      </c>
      <c r="C68" s="649">
        <v>300</v>
      </c>
      <c r="D68" s="649"/>
      <c r="E68" s="649"/>
      <c r="F68" s="649"/>
      <c r="G68" s="649"/>
    </row>
    <row r="69" spans="1:7" x14ac:dyDescent="0.25">
      <c r="A69" s="648">
        <v>282510</v>
      </c>
      <c r="B69" s="649">
        <v>4020</v>
      </c>
      <c r="C69" s="649">
        <v>3020</v>
      </c>
      <c r="D69" s="649"/>
      <c r="E69" s="649">
        <v>1000</v>
      </c>
      <c r="F69" s="649"/>
      <c r="G69" s="649"/>
    </row>
    <row r="70" spans="1:7" x14ac:dyDescent="0.25">
      <c r="A70" s="648">
        <v>282530</v>
      </c>
      <c r="B70" s="649">
        <v>300</v>
      </c>
      <c r="C70" s="649">
        <v>100</v>
      </c>
      <c r="D70" s="649"/>
      <c r="E70" s="649">
        <v>200</v>
      </c>
      <c r="F70" s="649"/>
      <c r="G70" s="649"/>
    </row>
    <row r="71" spans="1:7" x14ac:dyDescent="0.25">
      <c r="A71" s="648">
        <v>282531</v>
      </c>
      <c r="B71" s="649">
        <v>1100</v>
      </c>
      <c r="C71" s="649">
        <v>1000</v>
      </c>
      <c r="D71" s="649"/>
      <c r="E71" s="649">
        <v>100</v>
      </c>
      <c r="F71" s="649"/>
      <c r="G71" s="649"/>
    </row>
    <row r="72" spans="1:7" x14ac:dyDescent="0.25">
      <c r="A72" s="648">
        <v>291010</v>
      </c>
      <c r="B72" s="649">
        <v>400</v>
      </c>
      <c r="C72" s="649"/>
      <c r="D72" s="649"/>
      <c r="E72" s="649">
        <v>400</v>
      </c>
      <c r="F72" s="649"/>
      <c r="G72" s="649"/>
    </row>
    <row r="73" spans="1:7" x14ac:dyDescent="0.25">
      <c r="A73" s="648">
        <v>291020</v>
      </c>
      <c r="B73" s="649">
        <v>659</v>
      </c>
      <c r="C73" s="649">
        <v>659</v>
      </c>
      <c r="D73" s="649"/>
      <c r="E73" s="649"/>
      <c r="F73" s="649"/>
      <c r="G73" s="649"/>
    </row>
    <row r="74" spans="1:7" x14ac:dyDescent="0.25">
      <c r="A74" s="648">
        <v>294010</v>
      </c>
      <c r="B74" s="649">
        <v>15300</v>
      </c>
      <c r="C74" s="649">
        <v>5800</v>
      </c>
      <c r="D74" s="649"/>
      <c r="E74" s="649">
        <v>2000</v>
      </c>
      <c r="F74" s="649">
        <v>7500</v>
      </c>
      <c r="G74" s="649"/>
    </row>
    <row r="75" spans="1:7" x14ac:dyDescent="0.25">
      <c r="A75" s="648">
        <v>294510</v>
      </c>
      <c r="B75" s="649">
        <v>1600</v>
      </c>
      <c r="C75" s="649">
        <v>800</v>
      </c>
      <c r="D75" s="649"/>
      <c r="E75" s="649">
        <v>800</v>
      </c>
      <c r="F75" s="649"/>
      <c r="G75" s="649"/>
    </row>
    <row r="76" spans="1:7" x14ac:dyDescent="0.25">
      <c r="A76" s="648">
        <v>310000</v>
      </c>
      <c r="B76" s="649">
        <v>27800</v>
      </c>
      <c r="C76" s="649">
        <v>27800</v>
      </c>
      <c r="D76" s="649"/>
      <c r="E76" s="649"/>
      <c r="F76" s="649"/>
      <c r="G76" s="649"/>
    </row>
    <row r="77" spans="1:7" x14ac:dyDescent="0.25">
      <c r="A77" s="648">
        <v>311100</v>
      </c>
      <c r="B77" s="649"/>
      <c r="C77" s="649"/>
      <c r="D77" s="649"/>
      <c r="E77" s="649"/>
      <c r="F77" s="649"/>
      <c r="G77" s="649"/>
    </row>
    <row r="78" spans="1:7" x14ac:dyDescent="0.25">
      <c r="A78" s="648">
        <v>311105</v>
      </c>
      <c r="B78" s="649"/>
      <c r="C78" s="649"/>
      <c r="D78" s="649"/>
      <c r="E78" s="649"/>
      <c r="F78" s="649"/>
      <c r="G78" s="649"/>
    </row>
    <row r="79" spans="1:7" x14ac:dyDescent="0.25">
      <c r="A79" s="648">
        <v>311300</v>
      </c>
      <c r="B79" s="649">
        <v>15100</v>
      </c>
      <c r="C79" s="649">
        <v>15100</v>
      </c>
      <c r="D79" s="649"/>
      <c r="E79" s="649"/>
      <c r="F79" s="649"/>
      <c r="G79" s="649"/>
    </row>
    <row r="80" spans="1:7" x14ac:dyDescent="0.25">
      <c r="A80" s="648">
        <v>320000</v>
      </c>
      <c r="B80" s="649">
        <v>7000</v>
      </c>
      <c r="C80" s="649">
        <v>7000</v>
      </c>
      <c r="D80" s="649"/>
      <c r="E80" s="649"/>
      <c r="F80" s="649"/>
      <c r="G80" s="649"/>
    </row>
    <row r="81" spans="1:7" x14ac:dyDescent="0.25">
      <c r="A81" s="648">
        <v>321000</v>
      </c>
      <c r="B81" s="649">
        <v>450</v>
      </c>
      <c r="C81" s="649">
        <v>450</v>
      </c>
      <c r="D81" s="649"/>
      <c r="E81" s="649"/>
      <c r="F81" s="649"/>
      <c r="G81" s="649"/>
    </row>
    <row r="82" spans="1:7" x14ac:dyDescent="0.25">
      <c r="A82" s="648">
        <v>321100</v>
      </c>
      <c r="B82" s="649">
        <v>250</v>
      </c>
      <c r="C82" s="649">
        <v>250</v>
      </c>
      <c r="D82" s="649"/>
      <c r="E82" s="649"/>
      <c r="F82" s="649"/>
      <c r="G82" s="649"/>
    </row>
    <row r="83" spans="1:7" x14ac:dyDescent="0.25">
      <c r="A83" s="648">
        <v>321200</v>
      </c>
      <c r="B83" s="649">
        <v>2550</v>
      </c>
      <c r="C83" s="649">
        <v>2550</v>
      </c>
      <c r="D83" s="649"/>
      <c r="E83" s="649"/>
      <c r="F83" s="649"/>
      <c r="G83" s="649"/>
    </row>
    <row r="84" spans="1:7" x14ac:dyDescent="0.25">
      <c r="A84" s="648">
        <v>321500</v>
      </c>
      <c r="B84" s="649">
        <v>1230</v>
      </c>
      <c r="C84" s="649">
        <v>1230</v>
      </c>
      <c r="D84" s="649"/>
      <c r="E84" s="649"/>
      <c r="F84" s="649"/>
      <c r="G84" s="649"/>
    </row>
    <row r="85" spans="1:7" x14ac:dyDescent="0.25">
      <c r="A85" s="648">
        <v>321800</v>
      </c>
      <c r="B85" s="649">
        <v>10900</v>
      </c>
      <c r="C85" s="649">
        <v>10900</v>
      </c>
      <c r="D85" s="649"/>
      <c r="E85" s="649"/>
      <c r="F85" s="649"/>
      <c r="G85" s="649"/>
    </row>
    <row r="86" spans="1:7" x14ac:dyDescent="0.25">
      <c r="A86" s="648">
        <v>322000</v>
      </c>
      <c r="B86" s="649">
        <v>8275</v>
      </c>
      <c r="C86" s="649">
        <v>8275</v>
      </c>
      <c r="D86" s="649"/>
      <c r="E86" s="649"/>
      <c r="F86" s="649"/>
      <c r="G86" s="649"/>
    </row>
    <row r="87" spans="1:7" x14ac:dyDescent="0.25">
      <c r="A87" s="648">
        <v>323115</v>
      </c>
      <c r="B87" s="649">
        <v>26250</v>
      </c>
      <c r="C87" s="649">
        <v>23250</v>
      </c>
      <c r="D87" s="649">
        <v>3000</v>
      </c>
      <c r="E87" s="649"/>
      <c r="F87" s="649"/>
      <c r="G87" s="649"/>
    </row>
    <row r="88" spans="1:7" x14ac:dyDescent="0.25">
      <c r="A88" s="648">
        <v>323202</v>
      </c>
      <c r="B88" s="649"/>
      <c r="C88" s="649"/>
      <c r="D88" s="649"/>
      <c r="E88" s="649"/>
      <c r="F88" s="649"/>
      <c r="G88" s="649"/>
    </row>
    <row r="89" spans="1:7" x14ac:dyDescent="0.25">
      <c r="A89" s="648">
        <v>323600</v>
      </c>
      <c r="B89" s="649">
        <v>1000</v>
      </c>
      <c r="C89" s="649">
        <v>1000</v>
      </c>
      <c r="D89" s="649"/>
      <c r="E89" s="649"/>
      <c r="F89" s="649"/>
      <c r="G89" s="649"/>
    </row>
    <row r="90" spans="1:7" x14ac:dyDescent="0.25">
      <c r="A90" s="648">
        <v>341010</v>
      </c>
      <c r="B90" s="649">
        <v>12500</v>
      </c>
      <c r="C90" s="649">
        <v>5000</v>
      </c>
      <c r="D90" s="649">
        <v>7500</v>
      </c>
      <c r="E90" s="649"/>
      <c r="F90" s="649"/>
      <c r="G90" s="649"/>
    </row>
    <row r="91" spans="1:7" x14ac:dyDescent="0.25">
      <c r="A91" s="648">
        <v>410000</v>
      </c>
      <c r="B91" s="649">
        <v>117000</v>
      </c>
      <c r="C91" s="649">
        <v>117000</v>
      </c>
      <c r="D91" s="649"/>
      <c r="E91" s="649"/>
      <c r="F91" s="649"/>
      <c r="G91" s="649"/>
    </row>
    <row r="92" spans="1:7" x14ac:dyDescent="0.25">
      <c r="A92" s="648">
        <v>411000</v>
      </c>
      <c r="B92" s="649">
        <v>64805</v>
      </c>
      <c r="C92" s="649">
        <v>64805</v>
      </c>
      <c r="D92" s="649"/>
      <c r="E92" s="649"/>
      <c r="F92" s="649"/>
      <c r="G92" s="649"/>
    </row>
    <row r="93" spans="1:7" x14ac:dyDescent="0.25">
      <c r="A93" s="648">
        <v>411500</v>
      </c>
      <c r="B93" s="649">
        <v>126800</v>
      </c>
      <c r="C93" s="649">
        <v>116800</v>
      </c>
      <c r="D93" s="649"/>
      <c r="E93" s="649"/>
      <c r="F93" s="649"/>
      <c r="G93" s="649"/>
    </row>
    <row r="94" spans="1:7" x14ac:dyDescent="0.25">
      <c r="A94" s="648">
        <v>412000</v>
      </c>
      <c r="B94" s="649">
        <v>80600</v>
      </c>
      <c r="C94" s="649">
        <v>80600</v>
      </c>
      <c r="D94" s="649"/>
      <c r="E94" s="649"/>
      <c r="F94" s="649"/>
      <c r="G94" s="649"/>
    </row>
    <row r="95" spans="1:7" x14ac:dyDescent="0.25">
      <c r="A95" s="648">
        <v>412500</v>
      </c>
      <c r="B95" s="649">
        <v>38250</v>
      </c>
      <c r="C95" s="649">
        <v>38250</v>
      </c>
      <c r="D95" s="649"/>
      <c r="E95" s="649"/>
      <c r="F95" s="649"/>
      <c r="G95" s="649"/>
    </row>
    <row r="96" spans="1:7" x14ac:dyDescent="0.25">
      <c r="A96" s="648">
        <v>414500</v>
      </c>
      <c r="B96" s="649">
        <v>65000</v>
      </c>
      <c r="C96" s="649">
        <v>65000</v>
      </c>
      <c r="D96" s="649"/>
      <c r="E96" s="649"/>
      <c r="F96" s="649"/>
      <c r="G96" s="649"/>
    </row>
    <row r="97" spans="1:7" x14ac:dyDescent="0.25">
      <c r="A97" s="648">
        <v>431000</v>
      </c>
      <c r="B97" s="649">
        <v>77700</v>
      </c>
      <c r="C97" s="649">
        <v>77700</v>
      </c>
      <c r="D97" s="649"/>
      <c r="E97" s="649"/>
      <c r="F97" s="649"/>
      <c r="G97" s="649"/>
    </row>
    <row r="98" spans="1:7" x14ac:dyDescent="0.25">
      <c r="A98" s="648">
        <v>432000</v>
      </c>
      <c r="B98" s="649">
        <v>100000</v>
      </c>
      <c r="C98" s="649">
        <v>100000</v>
      </c>
      <c r="D98" s="649"/>
      <c r="E98" s="649"/>
      <c r="F98" s="649"/>
      <c r="G98" s="649"/>
    </row>
    <row r="99" spans="1:7" x14ac:dyDescent="0.25">
      <c r="A99" s="648">
        <v>460000</v>
      </c>
      <c r="B99" s="649">
        <v>168000</v>
      </c>
      <c r="C99" s="649">
        <v>153000</v>
      </c>
      <c r="D99" s="649"/>
      <c r="E99" s="649"/>
      <c r="F99" s="649"/>
      <c r="G99" s="649"/>
    </row>
    <row r="100" spans="1:7" x14ac:dyDescent="0.25">
      <c r="A100" s="648">
        <v>511110</v>
      </c>
      <c r="B100" s="649">
        <v>82200</v>
      </c>
      <c r="C100" s="649">
        <v>82200</v>
      </c>
      <c r="D100" s="649"/>
      <c r="E100" s="649"/>
      <c r="F100" s="649"/>
      <c r="G100" s="649"/>
    </row>
    <row r="101" spans="1:7" x14ac:dyDescent="0.25">
      <c r="A101" s="648">
        <v>511120</v>
      </c>
      <c r="B101" s="649">
        <v>14609</v>
      </c>
      <c r="C101" s="649">
        <v>14609</v>
      </c>
      <c r="D101" s="649"/>
      <c r="E101" s="649"/>
      <c r="F101" s="649"/>
      <c r="G101" s="649"/>
    </row>
    <row r="102" spans="1:7" x14ac:dyDescent="0.25">
      <c r="A102" s="648">
        <v>511140</v>
      </c>
      <c r="B102" s="649">
        <v>0</v>
      </c>
      <c r="C102" s="649"/>
      <c r="D102" s="649"/>
      <c r="E102" s="649"/>
      <c r="F102" s="649"/>
      <c r="G102" s="649"/>
    </row>
    <row r="103" spans="1:7" x14ac:dyDescent="0.25">
      <c r="A103" s="648">
        <v>511210</v>
      </c>
      <c r="B103" s="649">
        <v>49100</v>
      </c>
      <c r="C103" s="649">
        <v>49100</v>
      </c>
      <c r="D103" s="649"/>
      <c r="E103" s="649"/>
      <c r="F103" s="649"/>
      <c r="G103" s="649"/>
    </row>
    <row r="104" spans="1:7" x14ac:dyDescent="0.25">
      <c r="A104" s="648">
        <v>511220</v>
      </c>
      <c r="B104" s="649">
        <v>31225</v>
      </c>
      <c r="C104" s="649">
        <v>31225</v>
      </c>
      <c r="D104" s="649"/>
      <c r="E104" s="649"/>
      <c r="F104" s="649"/>
      <c r="G104" s="649"/>
    </row>
    <row r="105" spans="1:7" x14ac:dyDescent="0.25">
      <c r="A105" s="648">
        <v>511310</v>
      </c>
      <c r="B105" s="649">
        <v>28175</v>
      </c>
      <c r="C105" s="649">
        <v>28175</v>
      </c>
      <c r="D105" s="649"/>
      <c r="E105" s="649"/>
      <c r="F105" s="649"/>
      <c r="G105" s="649"/>
    </row>
    <row r="106" spans="1:7" x14ac:dyDescent="0.25">
      <c r="A106" s="648">
        <v>511320</v>
      </c>
      <c r="B106" s="649">
        <v>23290</v>
      </c>
      <c r="C106" s="649">
        <v>23290</v>
      </c>
      <c r="D106" s="649"/>
      <c r="E106" s="649"/>
      <c r="F106" s="649"/>
      <c r="G106" s="649"/>
    </row>
    <row r="107" spans="1:7" x14ac:dyDescent="0.25">
      <c r="A107" s="648">
        <v>511410</v>
      </c>
      <c r="B107" s="649">
        <v>21925</v>
      </c>
      <c r="C107" s="649">
        <v>21925</v>
      </c>
      <c r="D107" s="649"/>
      <c r="E107" s="649"/>
      <c r="F107" s="649"/>
      <c r="G107" s="649"/>
    </row>
    <row r="108" spans="1:7" x14ac:dyDescent="0.25">
      <c r="A108" s="648">
        <v>511515</v>
      </c>
      <c r="B108" s="649">
        <v>18450</v>
      </c>
      <c r="C108" s="649">
        <v>18450</v>
      </c>
      <c r="D108" s="649"/>
      <c r="E108" s="649"/>
      <c r="F108" s="649"/>
      <c r="G108" s="649"/>
    </row>
    <row r="109" spans="1:7" x14ac:dyDescent="0.25">
      <c r="A109" s="648">
        <v>511610</v>
      </c>
      <c r="B109" s="649">
        <v>15715</v>
      </c>
      <c r="C109" s="649">
        <v>15715</v>
      </c>
      <c r="D109" s="649"/>
      <c r="E109" s="649"/>
      <c r="F109" s="649"/>
      <c r="G109" s="649"/>
    </row>
    <row r="110" spans="1:7" x14ac:dyDescent="0.25">
      <c r="A110" s="648">
        <v>511620</v>
      </c>
      <c r="B110" s="649">
        <v>15050</v>
      </c>
      <c r="C110" s="649">
        <v>15050</v>
      </c>
      <c r="D110" s="649"/>
      <c r="E110" s="649"/>
      <c r="F110" s="649"/>
      <c r="G110" s="649"/>
    </row>
    <row r="111" spans="1:7" x14ac:dyDescent="0.25">
      <c r="A111" s="648">
        <v>511710</v>
      </c>
      <c r="B111" s="649">
        <v>69020</v>
      </c>
      <c r="C111" s="649">
        <v>69020</v>
      </c>
      <c r="D111" s="649"/>
      <c r="E111" s="649"/>
      <c r="F111" s="649"/>
      <c r="G111" s="649"/>
    </row>
    <row r="112" spans="1:7" x14ac:dyDescent="0.25">
      <c r="A112" s="648">
        <v>511810</v>
      </c>
      <c r="B112" s="649">
        <v>9280</v>
      </c>
      <c r="C112" s="649">
        <v>9280</v>
      </c>
      <c r="D112" s="649"/>
      <c r="E112" s="649"/>
      <c r="F112" s="649"/>
      <c r="G112" s="649"/>
    </row>
    <row r="113" spans="1:7" x14ac:dyDescent="0.25">
      <c r="A113" s="648">
        <v>511820</v>
      </c>
      <c r="B113" s="649">
        <v>9280</v>
      </c>
      <c r="C113" s="649">
        <v>9280</v>
      </c>
      <c r="D113" s="649"/>
      <c r="E113" s="649"/>
      <c r="F113" s="649"/>
      <c r="G113" s="649"/>
    </row>
    <row r="114" spans="1:7" x14ac:dyDescent="0.25">
      <c r="A114" s="648" t="s">
        <v>2292</v>
      </c>
      <c r="B114" s="649">
        <v>6910</v>
      </c>
      <c r="C114" s="649">
        <v>6910</v>
      </c>
      <c r="D114" s="649"/>
      <c r="E114" s="649"/>
      <c r="F114" s="649"/>
      <c r="G114" s="649"/>
    </row>
    <row r="115" spans="1:7" x14ac:dyDescent="0.25">
      <c r="A115" s="647">
        <v>40</v>
      </c>
      <c r="B115" s="649">
        <v>704173</v>
      </c>
      <c r="C115" s="649">
        <v>357428</v>
      </c>
      <c r="D115" s="649">
        <v>141825</v>
      </c>
      <c r="E115" s="649">
        <v>78500</v>
      </c>
      <c r="F115" s="649">
        <v>61000</v>
      </c>
      <c r="G115" s="649">
        <v>62475</v>
      </c>
    </row>
    <row r="116" spans="1:7" x14ac:dyDescent="0.25">
      <c r="A116" s="648">
        <v>110000</v>
      </c>
      <c r="B116" s="649">
        <v>1250</v>
      </c>
      <c r="C116" s="649">
        <v>1250</v>
      </c>
      <c r="D116" s="649"/>
      <c r="E116" s="649"/>
      <c r="F116" s="649"/>
      <c r="G116" s="649"/>
    </row>
    <row r="117" spans="1:7" x14ac:dyDescent="0.25">
      <c r="A117" s="648">
        <v>112030</v>
      </c>
      <c r="B117" s="649">
        <v>3000</v>
      </c>
      <c r="C117" s="649"/>
      <c r="D117" s="649">
        <v>3000</v>
      </c>
      <c r="E117" s="649"/>
      <c r="F117" s="649"/>
      <c r="G117" s="649"/>
    </row>
    <row r="118" spans="1:7" x14ac:dyDescent="0.25">
      <c r="A118" s="648">
        <v>113400</v>
      </c>
      <c r="B118" s="649">
        <v>13000</v>
      </c>
      <c r="C118" s="649"/>
      <c r="D118" s="649">
        <v>13000</v>
      </c>
      <c r="E118" s="649"/>
      <c r="F118" s="649"/>
      <c r="G118" s="649"/>
    </row>
    <row r="119" spans="1:7" x14ac:dyDescent="0.25">
      <c r="A119" s="648">
        <v>114500</v>
      </c>
      <c r="B119" s="649">
        <v>132525</v>
      </c>
      <c r="C119" s="649">
        <v>3200</v>
      </c>
      <c r="D119" s="649">
        <v>125825</v>
      </c>
      <c r="E119" s="649">
        <v>3500</v>
      </c>
      <c r="F119" s="649"/>
      <c r="G119" s="649"/>
    </row>
    <row r="120" spans="1:7" x14ac:dyDescent="0.25">
      <c r="A120" s="648">
        <v>121015</v>
      </c>
      <c r="B120" s="649">
        <v>3000</v>
      </c>
      <c r="C120" s="649">
        <v>3000</v>
      </c>
      <c r="D120" s="649"/>
      <c r="E120" s="649"/>
      <c r="F120" s="649"/>
      <c r="G120" s="649"/>
    </row>
    <row r="121" spans="1:7" x14ac:dyDescent="0.25">
      <c r="A121" s="648">
        <v>210000</v>
      </c>
      <c r="B121" s="649">
        <v>18400</v>
      </c>
      <c r="C121" s="649">
        <v>13400</v>
      </c>
      <c r="D121" s="649"/>
      <c r="E121" s="649"/>
      <c r="F121" s="649"/>
      <c r="G121" s="649">
        <v>5000</v>
      </c>
    </row>
    <row r="122" spans="1:7" x14ac:dyDescent="0.25">
      <c r="A122" s="648">
        <v>210005</v>
      </c>
      <c r="B122" s="649">
        <v>26625</v>
      </c>
      <c r="C122" s="649">
        <v>26625</v>
      </c>
      <c r="D122" s="649"/>
      <c r="E122" s="649"/>
      <c r="F122" s="649"/>
      <c r="G122" s="649"/>
    </row>
    <row r="123" spans="1:7" x14ac:dyDescent="0.25">
      <c r="A123" s="648">
        <v>221010</v>
      </c>
      <c r="B123" s="649">
        <v>72700</v>
      </c>
      <c r="C123" s="649">
        <v>10700</v>
      </c>
      <c r="D123" s="649"/>
      <c r="E123" s="649">
        <v>50000</v>
      </c>
      <c r="F123" s="649">
        <v>12000</v>
      </c>
      <c r="G123" s="649"/>
    </row>
    <row r="124" spans="1:7" x14ac:dyDescent="0.25">
      <c r="A124" s="648">
        <v>221015</v>
      </c>
      <c r="B124" s="649">
        <v>53500</v>
      </c>
      <c r="C124" s="649">
        <v>53500</v>
      </c>
      <c r="D124" s="649"/>
      <c r="E124" s="649"/>
      <c r="F124" s="649"/>
      <c r="G124" s="649"/>
    </row>
    <row r="125" spans="1:7" x14ac:dyDescent="0.25">
      <c r="A125" s="648">
        <v>221020</v>
      </c>
      <c r="B125" s="649">
        <v>1400</v>
      </c>
      <c r="C125" s="649">
        <v>1400</v>
      </c>
      <c r="D125" s="649"/>
      <c r="E125" s="649"/>
      <c r="F125" s="649"/>
      <c r="G125" s="649"/>
    </row>
    <row r="126" spans="1:7" x14ac:dyDescent="0.25">
      <c r="A126" s="648">
        <v>231510</v>
      </c>
      <c r="B126" s="649">
        <v>400</v>
      </c>
      <c r="C126" s="649"/>
      <c r="D126" s="649"/>
      <c r="E126" s="649"/>
      <c r="F126" s="649"/>
      <c r="G126" s="649">
        <v>400</v>
      </c>
    </row>
    <row r="127" spans="1:7" x14ac:dyDescent="0.25">
      <c r="A127" s="648">
        <v>231515</v>
      </c>
      <c r="B127" s="649">
        <v>1500</v>
      </c>
      <c r="C127" s="649"/>
      <c r="D127" s="649"/>
      <c r="E127" s="649"/>
      <c r="F127" s="649"/>
      <c r="G127" s="649">
        <v>1500</v>
      </c>
    </row>
    <row r="128" spans="1:7" x14ac:dyDescent="0.25">
      <c r="A128" s="648">
        <v>231520</v>
      </c>
      <c r="B128" s="649">
        <v>12500</v>
      </c>
      <c r="C128" s="649"/>
      <c r="D128" s="649"/>
      <c r="E128" s="649"/>
      <c r="F128" s="649"/>
      <c r="G128" s="649">
        <v>12455</v>
      </c>
    </row>
    <row r="129" spans="1:7" x14ac:dyDescent="0.25">
      <c r="A129" s="648">
        <v>241510</v>
      </c>
      <c r="B129" s="649">
        <v>0</v>
      </c>
      <c r="C129" s="649"/>
      <c r="D129" s="649"/>
      <c r="E129" s="649"/>
      <c r="F129" s="649"/>
      <c r="G129" s="649"/>
    </row>
    <row r="130" spans="1:7" x14ac:dyDescent="0.25">
      <c r="A130" s="648">
        <v>242510</v>
      </c>
      <c r="B130" s="649">
        <v>0</v>
      </c>
      <c r="C130" s="649"/>
      <c r="D130" s="649"/>
      <c r="E130" s="649"/>
      <c r="F130" s="649"/>
      <c r="G130" s="649"/>
    </row>
    <row r="131" spans="1:7" x14ac:dyDescent="0.25">
      <c r="A131" s="648">
        <v>251010</v>
      </c>
      <c r="B131" s="649">
        <v>61300</v>
      </c>
      <c r="C131" s="649">
        <v>25800</v>
      </c>
      <c r="D131" s="649"/>
      <c r="E131" s="649">
        <v>6000</v>
      </c>
      <c r="F131" s="649">
        <v>29500</v>
      </c>
      <c r="G131" s="649"/>
    </row>
    <row r="132" spans="1:7" x14ac:dyDescent="0.25">
      <c r="A132" s="648">
        <v>251510</v>
      </c>
      <c r="B132" s="649">
        <v>34593</v>
      </c>
      <c r="C132" s="649">
        <v>15593</v>
      </c>
      <c r="D132" s="649"/>
      <c r="E132" s="649">
        <v>5000</v>
      </c>
      <c r="F132" s="649">
        <v>14000</v>
      </c>
      <c r="G132" s="649"/>
    </row>
    <row r="133" spans="1:7" x14ac:dyDescent="0.25">
      <c r="A133" s="648">
        <v>252020</v>
      </c>
      <c r="B133" s="649">
        <v>0</v>
      </c>
      <c r="C133" s="649"/>
      <c r="D133" s="649"/>
      <c r="E133" s="649"/>
      <c r="F133" s="649"/>
      <c r="G133" s="649"/>
    </row>
    <row r="134" spans="1:7" x14ac:dyDescent="0.25">
      <c r="A134" s="648">
        <v>262035</v>
      </c>
      <c r="B134" s="649">
        <v>8400</v>
      </c>
      <c r="C134" s="649"/>
      <c r="D134" s="649"/>
      <c r="E134" s="649"/>
      <c r="F134" s="649"/>
      <c r="G134" s="649">
        <v>8400</v>
      </c>
    </row>
    <row r="135" spans="1:7" x14ac:dyDescent="0.25">
      <c r="A135" s="648">
        <v>262040</v>
      </c>
      <c r="B135" s="649">
        <v>3200</v>
      </c>
      <c r="C135" s="649">
        <v>3200</v>
      </c>
      <c r="D135" s="649"/>
      <c r="E135" s="649"/>
      <c r="F135" s="649"/>
      <c r="G135" s="649"/>
    </row>
    <row r="136" spans="1:7" x14ac:dyDescent="0.25">
      <c r="A136" s="648">
        <v>263020</v>
      </c>
      <c r="B136" s="649">
        <v>500</v>
      </c>
      <c r="C136" s="649">
        <v>500</v>
      </c>
      <c r="D136" s="649"/>
      <c r="E136" s="649"/>
      <c r="F136" s="649"/>
      <c r="G136" s="649"/>
    </row>
    <row r="137" spans="1:7" x14ac:dyDescent="0.25">
      <c r="A137" s="648">
        <v>272025</v>
      </c>
      <c r="B137" s="649">
        <v>32420</v>
      </c>
      <c r="C137" s="649">
        <v>8000</v>
      </c>
      <c r="D137" s="649"/>
      <c r="E137" s="649">
        <v>9900</v>
      </c>
      <c r="F137" s="649"/>
      <c r="G137" s="649">
        <v>14520</v>
      </c>
    </row>
    <row r="138" spans="1:7" x14ac:dyDescent="0.25">
      <c r="A138" s="648">
        <v>281515</v>
      </c>
      <c r="B138" s="649">
        <v>18000</v>
      </c>
      <c r="C138" s="649">
        <v>8600</v>
      </c>
      <c r="D138" s="649"/>
      <c r="E138" s="649">
        <v>600</v>
      </c>
      <c r="F138" s="649"/>
      <c r="G138" s="649">
        <v>8800</v>
      </c>
    </row>
    <row r="139" spans="1:7" x14ac:dyDescent="0.25">
      <c r="A139" s="648">
        <v>281520</v>
      </c>
      <c r="B139" s="649">
        <v>21400</v>
      </c>
      <c r="C139" s="649">
        <v>4500</v>
      </c>
      <c r="D139" s="649"/>
      <c r="E139" s="649"/>
      <c r="F139" s="649">
        <v>5500</v>
      </c>
      <c r="G139" s="649">
        <v>11400</v>
      </c>
    </row>
    <row r="140" spans="1:7" x14ac:dyDescent="0.25">
      <c r="A140" s="648">
        <v>282510</v>
      </c>
      <c r="B140" s="649">
        <v>1250</v>
      </c>
      <c r="C140" s="649">
        <v>1250</v>
      </c>
      <c r="D140" s="649"/>
      <c r="E140" s="649"/>
      <c r="F140" s="649"/>
      <c r="G140" s="649"/>
    </row>
    <row r="141" spans="1:7" x14ac:dyDescent="0.25">
      <c r="A141" s="648">
        <v>294010</v>
      </c>
      <c r="B141" s="649">
        <v>5000</v>
      </c>
      <c r="C141" s="649">
        <v>1500</v>
      </c>
      <c r="D141" s="649"/>
      <c r="E141" s="649">
        <v>3500</v>
      </c>
      <c r="F141" s="649"/>
      <c r="G141" s="649"/>
    </row>
    <row r="142" spans="1:7" x14ac:dyDescent="0.25">
      <c r="A142" s="648">
        <v>294510</v>
      </c>
      <c r="B142" s="649">
        <v>250</v>
      </c>
      <c r="C142" s="649">
        <v>250</v>
      </c>
      <c r="D142" s="649"/>
      <c r="E142" s="649"/>
      <c r="F142" s="649"/>
      <c r="G142" s="649"/>
    </row>
    <row r="143" spans="1:7" x14ac:dyDescent="0.25">
      <c r="A143" s="648">
        <v>310000</v>
      </c>
      <c r="B143" s="649">
        <v>0</v>
      </c>
      <c r="C143" s="649"/>
      <c r="D143" s="649"/>
      <c r="E143" s="649"/>
      <c r="F143" s="649"/>
      <c r="G143" s="649"/>
    </row>
    <row r="144" spans="1:7" x14ac:dyDescent="0.25">
      <c r="A144" s="648">
        <v>311300</v>
      </c>
      <c r="B144" s="649">
        <v>12150</v>
      </c>
      <c r="C144" s="649">
        <v>9250</v>
      </c>
      <c r="D144" s="649"/>
      <c r="E144" s="649"/>
      <c r="F144" s="649"/>
      <c r="G144" s="649"/>
    </row>
    <row r="145" spans="1:7" x14ac:dyDescent="0.25">
      <c r="A145" s="648">
        <v>320000</v>
      </c>
      <c r="B145" s="649">
        <v>2800</v>
      </c>
      <c r="C145" s="649">
        <v>2800</v>
      </c>
      <c r="D145" s="649"/>
      <c r="E145" s="649"/>
      <c r="F145" s="649"/>
      <c r="G145" s="649"/>
    </row>
    <row r="146" spans="1:7" x14ac:dyDescent="0.25">
      <c r="A146" s="648">
        <v>321100</v>
      </c>
      <c r="B146" s="649">
        <v>500</v>
      </c>
      <c r="C146" s="649">
        <v>500</v>
      </c>
      <c r="D146" s="649"/>
      <c r="E146" s="649"/>
      <c r="F146" s="649"/>
      <c r="G146" s="649"/>
    </row>
    <row r="147" spans="1:7" x14ac:dyDescent="0.25">
      <c r="A147" s="648">
        <v>321400</v>
      </c>
      <c r="B147" s="649">
        <v>12490</v>
      </c>
      <c r="C147" s="649">
        <v>12490</v>
      </c>
      <c r="D147" s="649"/>
      <c r="E147" s="649"/>
      <c r="F147" s="649"/>
      <c r="G147" s="649"/>
    </row>
    <row r="148" spans="1:7" x14ac:dyDescent="0.25">
      <c r="A148" s="648">
        <v>321500</v>
      </c>
      <c r="B148" s="649">
        <v>5500</v>
      </c>
      <c r="C148" s="649">
        <v>5500</v>
      </c>
      <c r="D148" s="649"/>
      <c r="E148" s="649"/>
      <c r="F148" s="649"/>
      <c r="G148" s="649"/>
    </row>
    <row r="149" spans="1:7" x14ac:dyDescent="0.25">
      <c r="A149" s="648">
        <v>321800</v>
      </c>
      <c r="B149" s="649">
        <v>5400</v>
      </c>
      <c r="C149" s="649">
        <v>5400</v>
      </c>
      <c r="D149" s="649"/>
      <c r="E149" s="649"/>
      <c r="F149" s="649"/>
      <c r="G149" s="649"/>
    </row>
    <row r="150" spans="1:7" x14ac:dyDescent="0.25">
      <c r="A150" s="648">
        <v>341010</v>
      </c>
      <c r="B150" s="649">
        <v>4700</v>
      </c>
      <c r="C150" s="649">
        <v>4700</v>
      </c>
      <c r="D150" s="649"/>
      <c r="E150" s="649"/>
      <c r="F150" s="649"/>
      <c r="G150" s="649"/>
    </row>
    <row r="151" spans="1:7" x14ac:dyDescent="0.25">
      <c r="A151" s="648">
        <v>410000</v>
      </c>
      <c r="B151" s="649">
        <v>27020</v>
      </c>
      <c r="C151" s="649">
        <v>27020</v>
      </c>
      <c r="D151" s="649"/>
      <c r="E151" s="649"/>
      <c r="F151" s="649"/>
      <c r="G151" s="649"/>
    </row>
    <row r="152" spans="1:7" x14ac:dyDescent="0.25">
      <c r="A152" s="648">
        <v>411500</v>
      </c>
      <c r="B152" s="649">
        <v>29700</v>
      </c>
      <c r="C152" s="649">
        <v>29700</v>
      </c>
      <c r="D152" s="649"/>
      <c r="E152" s="649"/>
      <c r="F152" s="649"/>
      <c r="G152" s="649"/>
    </row>
    <row r="153" spans="1:7" x14ac:dyDescent="0.25">
      <c r="A153" s="648">
        <v>412500</v>
      </c>
      <c r="B153" s="649">
        <v>4000</v>
      </c>
      <c r="C153" s="649">
        <v>4000</v>
      </c>
      <c r="D153" s="649"/>
      <c r="E153" s="649"/>
      <c r="F153" s="649"/>
      <c r="G153" s="649"/>
    </row>
    <row r="154" spans="1:7" x14ac:dyDescent="0.25">
      <c r="A154" s="648">
        <v>414500</v>
      </c>
      <c r="B154" s="649">
        <v>8000</v>
      </c>
      <c r="C154" s="649">
        <v>8000</v>
      </c>
      <c r="D154" s="649"/>
      <c r="E154" s="649"/>
      <c r="F154" s="649"/>
      <c r="G154" s="649"/>
    </row>
    <row r="155" spans="1:7" x14ac:dyDescent="0.25">
      <c r="A155" s="648">
        <v>431000</v>
      </c>
      <c r="B155" s="649">
        <v>35800</v>
      </c>
      <c r="C155" s="649">
        <v>35800</v>
      </c>
      <c r="D155" s="649"/>
      <c r="E155" s="649"/>
      <c r="F155" s="649"/>
      <c r="G155" s="649"/>
    </row>
    <row r="156" spans="1:7" x14ac:dyDescent="0.25">
      <c r="A156" s="648">
        <v>432045</v>
      </c>
      <c r="B156" s="649">
        <v>30000</v>
      </c>
      <c r="C156" s="649">
        <v>30000</v>
      </c>
      <c r="D156" s="649"/>
      <c r="E156" s="649"/>
      <c r="F156" s="649"/>
      <c r="G156" s="649"/>
    </row>
    <row r="157" spans="1:7" x14ac:dyDescent="0.25">
      <c r="A157" s="648" t="s">
        <v>2292</v>
      </c>
      <c r="B157" s="649"/>
      <c r="C157" s="649"/>
      <c r="D157" s="649"/>
      <c r="E157" s="649"/>
      <c r="F157" s="649"/>
      <c r="G157" s="649"/>
    </row>
    <row r="158" spans="1:7" x14ac:dyDescent="0.25">
      <c r="A158" s="647">
        <v>46</v>
      </c>
      <c r="B158" s="649">
        <v>85320</v>
      </c>
      <c r="C158" s="649">
        <v>42148</v>
      </c>
      <c r="D158" s="649">
        <v>38672</v>
      </c>
      <c r="E158" s="649">
        <v>3500</v>
      </c>
      <c r="F158" s="649">
        <v>1000</v>
      </c>
      <c r="G158" s="649"/>
    </row>
    <row r="159" spans="1:7" x14ac:dyDescent="0.25">
      <c r="A159" s="648">
        <v>110000</v>
      </c>
      <c r="B159" s="649">
        <v>5600</v>
      </c>
      <c r="C159" s="649">
        <v>5600</v>
      </c>
      <c r="D159" s="649"/>
      <c r="E159" s="649"/>
      <c r="F159" s="649"/>
      <c r="G159" s="649"/>
    </row>
    <row r="160" spans="1:7" x14ac:dyDescent="0.25">
      <c r="A160" s="648">
        <v>114010</v>
      </c>
      <c r="B160" s="649">
        <v>450</v>
      </c>
      <c r="C160" s="649"/>
      <c r="D160" s="649">
        <v>450</v>
      </c>
      <c r="E160" s="649"/>
      <c r="F160" s="649"/>
      <c r="G160" s="649"/>
    </row>
    <row r="161" spans="1:7" x14ac:dyDescent="0.25">
      <c r="A161" s="648">
        <v>114500</v>
      </c>
      <c r="B161" s="649">
        <v>41222</v>
      </c>
      <c r="C161" s="649">
        <v>2000</v>
      </c>
      <c r="D161" s="649">
        <v>38222</v>
      </c>
      <c r="E161" s="649">
        <v>1000</v>
      </c>
      <c r="F161" s="649"/>
      <c r="G161" s="649"/>
    </row>
    <row r="162" spans="1:7" x14ac:dyDescent="0.25">
      <c r="A162" s="648">
        <v>121015</v>
      </c>
      <c r="B162" s="649">
        <v>698</v>
      </c>
      <c r="C162" s="649">
        <v>698</v>
      </c>
      <c r="D162" s="649"/>
      <c r="E162" s="649"/>
      <c r="F162" s="649"/>
      <c r="G162" s="649"/>
    </row>
    <row r="163" spans="1:7" x14ac:dyDescent="0.25">
      <c r="A163" s="648">
        <v>251010</v>
      </c>
      <c r="B163" s="649">
        <v>4000</v>
      </c>
      <c r="C163" s="649">
        <v>2000</v>
      </c>
      <c r="D163" s="649"/>
      <c r="E163" s="649">
        <v>2000</v>
      </c>
      <c r="F163" s="649"/>
      <c r="G163" s="649"/>
    </row>
    <row r="164" spans="1:7" x14ac:dyDescent="0.25">
      <c r="A164" s="648">
        <v>251510</v>
      </c>
      <c r="B164" s="649">
        <v>4450</v>
      </c>
      <c r="C164" s="649">
        <v>2950</v>
      </c>
      <c r="D164" s="649"/>
      <c r="E164" s="649">
        <v>500</v>
      </c>
      <c r="F164" s="649">
        <v>1000</v>
      </c>
      <c r="G164" s="649"/>
    </row>
    <row r="165" spans="1:7" x14ac:dyDescent="0.25">
      <c r="A165" s="648">
        <v>282510</v>
      </c>
      <c r="B165" s="649">
        <v>0</v>
      </c>
      <c r="C165" s="649"/>
      <c r="D165" s="649"/>
      <c r="E165" s="649"/>
      <c r="F165" s="649"/>
      <c r="G165" s="649"/>
    </row>
    <row r="166" spans="1:7" x14ac:dyDescent="0.25">
      <c r="A166" s="648">
        <v>310000</v>
      </c>
      <c r="B166" s="649">
        <v>500</v>
      </c>
      <c r="C166" s="649">
        <v>500</v>
      </c>
      <c r="D166" s="649"/>
      <c r="E166" s="649"/>
      <c r="F166" s="649"/>
      <c r="G166" s="649"/>
    </row>
    <row r="167" spans="1:7" x14ac:dyDescent="0.25">
      <c r="A167" s="648">
        <v>321400</v>
      </c>
      <c r="B167" s="649"/>
      <c r="C167" s="649"/>
      <c r="D167" s="649"/>
      <c r="E167" s="649"/>
      <c r="F167" s="649"/>
      <c r="G167" s="649"/>
    </row>
    <row r="168" spans="1:7" x14ac:dyDescent="0.25">
      <c r="A168" s="648">
        <v>321800</v>
      </c>
      <c r="B168" s="649">
        <v>250</v>
      </c>
      <c r="C168" s="649">
        <v>250</v>
      </c>
      <c r="D168" s="649"/>
      <c r="E168" s="649"/>
      <c r="F168" s="649"/>
      <c r="G168" s="649"/>
    </row>
    <row r="169" spans="1:7" x14ac:dyDescent="0.25">
      <c r="A169" s="648">
        <v>341010</v>
      </c>
      <c r="B169" s="649"/>
      <c r="C169" s="649"/>
      <c r="D169" s="649"/>
      <c r="E169" s="649"/>
      <c r="F169" s="649"/>
      <c r="G169" s="649"/>
    </row>
    <row r="170" spans="1:7" x14ac:dyDescent="0.25">
      <c r="A170" s="648">
        <v>411500</v>
      </c>
      <c r="B170" s="649">
        <v>25000</v>
      </c>
      <c r="C170" s="649">
        <v>25000</v>
      </c>
      <c r="D170" s="649"/>
      <c r="E170" s="649"/>
      <c r="F170" s="649"/>
      <c r="G170" s="649"/>
    </row>
    <row r="171" spans="1:7" x14ac:dyDescent="0.25">
      <c r="A171" s="648">
        <v>431000</v>
      </c>
      <c r="B171" s="649">
        <v>3150</v>
      </c>
      <c r="C171" s="649">
        <v>3150</v>
      </c>
      <c r="D171" s="649"/>
      <c r="E171" s="649"/>
      <c r="F171" s="649"/>
      <c r="G171" s="649"/>
    </row>
    <row r="172" spans="1:7" x14ac:dyDescent="0.25">
      <c r="A172" s="647" t="s">
        <v>2941</v>
      </c>
      <c r="B172" s="649">
        <v>4429950</v>
      </c>
      <c r="C172" s="649">
        <v>2856011</v>
      </c>
      <c r="D172" s="649">
        <v>418419</v>
      </c>
      <c r="E172" s="649">
        <v>305626</v>
      </c>
      <c r="F172" s="649">
        <v>361631</v>
      </c>
      <c r="G172" s="649">
        <v>339318</v>
      </c>
    </row>
  </sheetData>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4"/>
  <sheetViews>
    <sheetView topLeftCell="A50" workbookViewId="0">
      <selection activeCell="E48" sqref="E48"/>
    </sheetView>
  </sheetViews>
  <sheetFormatPr defaultRowHeight="15" x14ac:dyDescent="0.25"/>
  <cols>
    <col min="1" max="1" width="13.140625" customWidth="1"/>
    <col min="2" max="2" width="41.42578125" customWidth="1"/>
    <col min="3" max="3" width="10.85546875" customWidth="1"/>
    <col min="4" max="5" width="10.42578125" customWidth="1"/>
    <col min="6" max="6" width="10.140625" customWidth="1"/>
    <col min="7" max="7" width="15.140625" customWidth="1"/>
  </cols>
  <sheetData>
    <row r="3" spans="1:7" x14ac:dyDescent="0.25">
      <c r="A3" s="646" t="s">
        <v>2940</v>
      </c>
      <c r="B3" t="s">
        <v>2943</v>
      </c>
      <c r="C3" t="s">
        <v>2944</v>
      </c>
      <c r="D3" t="s">
        <v>2945</v>
      </c>
      <c r="E3" t="s">
        <v>2946</v>
      </c>
      <c r="F3" t="s">
        <v>2947</v>
      </c>
      <c r="G3" t="s">
        <v>2948</v>
      </c>
    </row>
    <row r="4" spans="1:7" x14ac:dyDescent="0.25">
      <c r="A4" s="647">
        <v>30</v>
      </c>
      <c r="B4" s="645">
        <v>3640457</v>
      </c>
      <c r="C4" s="645">
        <v>2456435</v>
      </c>
      <c r="D4" s="645">
        <v>237922</v>
      </c>
      <c r="E4" s="645">
        <v>223626</v>
      </c>
      <c r="F4" s="645">
        <v>299631</v>
      </c>
      <c r="G4" s="645">
        <v>276843</v>
      </c>
    </row>
    <row r="5" spans="1:7" x14ac:dyDescent="0.25">
      <c r="A5" s="648">
        <v>91415</v>
      </c>
      <c r="B5" s="645">
        <v>0</v>
      </c>
      <c r="C5" s="645"/>
      <c r="D5" s="645"/>
      <c r="E5" s="645"/>
      <c r="F5" s="645"/>
      <c r="G5" s="645"/>
    </row>
    <row r="6" spans="1:7" x14ac:dyDescent="0.25">
      <c r="A6" s="648">
        <v>92310</v>
      </c>
      <c r="B6" s="645">
        <v>133680</v>
      </c>
      <c r="C6" s="645">
        <v>133680</v>
      </c>
      <c r="D6" s="645"/>
      <c r="E6" s="645"/>
      <c r="F6" s="645"/>
      <c r="G6" s="645"/>
    </row>
    <row r="7" spans="1:7" x14ac:dyDescent="0.25">
      <c r="A7" s="648">
        <v>92320</v>
      </c>
      <c r="B7" s="645"/>
      <c r="C7" s="645"/>
      <c r="D7" s="645"/>
      <c r="E7" s="645"/>
      <c r="F7" s="645"/>
      <c r="G7" s="645"/>
    </row>
    <row r="8" spans="1:7" x14ac:dyDescent="0.25">
      <c r="A8" s="648">
        <v>92410</v>
      </c>
      <c r="B8" s="645">
        <v>177985</v>
      </c>
      <c r="C8" s="645">
        <v>167985</v>
      </c>
      <c r="D8" s="645"/>
      <c r="E8" s="645"/>
      <c r="F8" s="645"/>
      <c r="G8" s="645">
        <v>10000</v>
      </c>
    </row>
    <row r="9" spans="1:7" x14ac:dyDescent="0.25">
      <c r="A9" s="648">
        <v>94225</v>
      </c>
      <c r="B9" s="645">
        <v>5500</v>
      </c>
      <c r="C9" s="645">
        <v>5500</v>
      </c>
      <c r="D9" s="645"/>
      <c r="E9" s="645"/>
      <c r="F9" s="645"/>
      <c r="G9" s="645"/>
    </row>
    <row r="10" spans="1:7" x14ac:dyDescent="0.25">
      <c r="A10" s="648">
        <v>94310</v>
      </c>
      <c r="B10" s="645">
        <v>278950</v>
      </c>
      <c r="C10" s="645">
        <v>228624</v>
      </c>
      <c r="D10" s="645"/>
      <c r="E10" s="645">
        <v>40326</v>
      </c>
      <c r="F10" s="645"/>
      <c r="G10" s="645">
        <v>10000</v>
      </c>
    </row>
    <row r="11" spans="1:7" x14ac:dyDescent="0.25">
      <c r="A11" s="648">
        <v>94315</v>
      </c>
      <c r="B11" s="645">
        <v>2000</v>
      </c>
      <c r="C11" s="645"/>
      <c r="D11" s="645"/>
      <c r="E11" s="645">
        <v>2000</v>
      </c>
      <c r="F11" s="645"/>
      <c r="G11" s="645"/>
    </row>
    <row r="12" spans="1:7" x14ac:dyDescent="0.25">
      <c r="A12" s="648">
        <v>94320</v>
      </c>
      <c r="B12" s="645">
        <v>1900</v>
      </c>
      <c r="C12" s="645">
        <v>1900</v>
      </c>
      <c r="D12" s="645"/>
      <c r="E12" s="645"/>
      <c r="F12" s="645"/>
      <c r="G12" s="645"/>
    </row>
    <row r="13" spans="1:7" x14ac:dyDescent="0.25">
      <c r="A13" s="648">
        <v>94410</v>
      </c>
      <c r="B13" s="645">
        <v>78559</v>
      </c>
      <c r="C13" s="645">
        <v>78359</v>
      </c>
      <c r="D13" s="645"/>
      <c r="E13" s="645"/>
      <c r="F13" s="645"/>
      <c r="G13" s="645">
        <v>200</v>
      </c>
    </row>
    <row r="14" spans="1:7" x14ac:dyDescent="0.25">
      <c r="A14" s="648">
        <v>94415</v>
      </c>
      <c r="B14" s="645">
        <v>3850</v>
      </c>
      <c r="C14" s="645">
        <v>3850</v>
      </c>
      <c r="D14" s="645"/>
      <c r="E14" s="645"/>
      <c r="F14" s="645"/>
      <c r="G14" s="645"/>
    </row>
    <row r="15" spans="1:7" x14ac:dyDescent="0.25">
      <c r="A15" s="648">
        <v>94425</v>
      </c>
      <c r="B15" s="645">
        <v>77650</v>
      </c>
      <c r="C15" s="645">
        <v>77650</v>
      </c>
      <c r="D15" s="645"/>
      <c r="E15" s="645"/>
      <c r="F15" s="645"/>
      <c r="G15" s="645"/>
    </row>
    <row r="16" spans="1:7" x14ac:dyDescent="0.25">
      <c r="A16" s="648">
        <v>94490</v>
      </c>
      <c r="B16" s="645">
        <v>28400</v>
      </c>
      <c r="C16" s="645">
        <v>27900</v>
      </c>
      <c r="D16" s="645"/>
      <c r="E16" s="645"/>
      <c r="F16" s="645"/>
      <c r="G16" s="645">
        <v>500</v>
      </c>
    </row>
    <row r="17" spans="1:7" x14ac:dyDescent="0.25">
      <c r="A17" s="648">
        <v>94510</v>
      </c>
      <c r="B17" s="645">
        <v>1000</v>
      </c>
      <c r="C17" s="645">
        <v>1000</v>
      </c>
      <c r="D17" s="645"/>
      <c r="E17" s="645"/>
      <c r="F17" s="645"/>
      <c r="G17" s="645"/>
    </row>
    <row r="18" spans="1:7" x14ac:dyDescent="0.25">
      <c r="A18" s="648">
        <v>94515</v>
      </c>
      <c r="B18" s="645">
        <v>400</v>
      </c>
      <c r="C18" s="645"/>
      <c r="D18" s="645"/>
      <c r="E18" s="645">
        <v>400</v>
      </c>
      <c r="F18" s="645"/>
      <c r="G18" s="645"/>
    </row>
    <row r="19" spans="1:7" x14ac:dyDescent="0.25">
      <c r="A19" s="648">
        <v>94530</v>
      </c>
      <c r="B19" s="645">
        <v>2500</v>
      </c>
      <c r="C19" s="645">
        <v>2500</v>
      </c>
      <c r="D19" s="645"/>
      <c r="E19" s="645"/>
      <c r="F19" s="645"/>
      <c r="G19" s="645"/>
    </row>
    <row r="20" spans="1:7" x14ac:dyDescent="0.25">
      <c r="A20" s="648">
        <v>95110</v>
      </c>
      <c r="B20" s="645">
        <v>5000</v>
      </c>
      <c r="C20" s="645">
        <v>5000</v>
      </c>
      <c r="D20" s="645"/>
      <c r="E20" s="645"/>
      <c r="F20" s="645"/>
      <c r="G20" s="645"/>
    </row>
    <row r="21" spans="1:7" x14ac:dyDescent="0.25">
      <c r="A21" s="648">
        <v>95115</v>
      </c>
      <c r="B21" s="645">
        <v>7500</v>
      </c>
      <c r="C21" s="645">
        <v>7500</v>
      </c>
      <c r="D21" s="645"/>
      <c r="E21" s="645"/>
      <c r="F21" s="645"/>
      <c r="G21" s="645"/>
    </row>
    <row r="22" spans="1:7" x14ac:dyDescent="0.25">
      <c r="A22" s="648">
        <v>95120</v>
      </c>
      <c r="B22" s="645">
        <v>23950</v>
      </c>
      <c r="C22" s="645">
        <v>23950</v>
      </c>
      <c r="D22" s="645"/>
      <c r="E22" s="645"/>
      <c r="F22" s="645"/>
      <c r="G22" s="645"/>
    </row>
    <row r="23" spans="1:7" x14ac:dyDescent="0.25">
      <c r="A23" s="648">
        <v>95125</v>
      </c>
      <c r="B23" s="645">
        <v>123000</v>
      </c>
      <c r="C23" s="645">
        <v>113000</v>
      </c>
      <c r="D23" s="645"/>
      <c r="E23" s="645"/>
      <c r="F23" s="645"/>
      <c r="G23" s="645"/>
    </row>
    <row r="24" spans="1:7" x14ac:dyDescent="0.25">
      <c r="A24" s="648">
        <v>95210</v>
      </c>
      <c r="B24" s="645">
        <v>6200</v>
      </c>
      <c r="C24" s="645">
        <v>6200</v>
      </c>
      <c r="D24" s="645"/>
      <c r="E24" s="645"/>
      <c r="F24" s="645"/>
      <c r="G24" s="645"/>
    </row>
    <row r="25" spans="1:7" x14ac:dyDescent="0.25">
      <c r="A25" s="648">
        <v>95215</v>
      </c>
      <c r="B25" s="645">
        <v>20000</v>
      </c>
      <c r="C25" s="645">
        <v>14000</v>
      </c>
      <c r="D25" s="645">
        <v>3000</v>
      </c>
      <c r="E25" s="645"/>
      <c r="F25" s="645"/>
      <c r="G25" s="645">
        <v>3000</v>
      </c>
    </row>
    <row r="26" spans="1:7" x14ac:dyDescent="0.25">
      <c r="A26" s="648">
        <v>95220</v>
      </c>
      <c r="B26" s="645">
        <v>5700</v>
      </c>
      <c r="C26" s="645">
        <v>5700</v>
      </c>
      <c r="D26" s="645"/>
      <c r="E26" s="645"/>
      <c r="F26" s="645"/>
      <c r="G26" s="645"/>
    </row>
    <row r="27" spans="1:7" x14ac:dyDescent="0.25">
      <c r="A27" s="648">
        <v>95225</v>
      </c>
      <c r="B27" s="645">
        <v>121968</v>
      </c>
      <c r="C27" s="645">
        <v>121968</v>
      </c>
      <c r="D27" s="645"/>
      <c r="E27" s="645"/>
      <c r="F27" s="645"/>
      <c r="G27" s="645"/>
    </row>
    <row r="28" spans="1:7" x14ac:dyDescent="0.25">
      <c r="A28" s="648">
        <v>95235</v>
      </c>
      <c r="B28" s="645">
        <v>0</v>
      </c>
      <c r="C28" s="645"/>
      <c r="D28" s="645"/>
      <c r="E28" s="645"/>
      <c r="F28" s="645"/>
      <c r="G28" s="645"/>
    </row>
    <row r="29" spans="1:7" x14ac:dyDescent="0.25">
      <c r="A29" s="648">
        <v>95240</v>
      </c>
      <c r="B29" s="645">
        <v>299327</v>
      </c>
      <c r="C29" s="645">
        <v>94927</v>
      </c>
      <c r="D29" s="645">
        <v>63000</v>
      </c>
      <c r="E29" s="645">
        <v>17900</v>
      </c>
      <c r="F29" s="645">
        <v>10500</v>
      </c>
      <c r="G29" s="645"/>
    </row>
    <row r="30" spans="1:7" x14ac:dyDescent="0.25">
      <c r="A30" s="648">
        <v>95310</v>
      </c>
      <c r="B30" s="645">
        <v>210367</v>
      </c>
      <c r="C30" s="645">
        <v>108420</v>
      </c>
      <c r="D30" s="645">
        <v>51452</v>
      </c>
      <c r="E30" s="645"/>
      <c r="F30" s="645"/>
      <c r="G30" s="645">
        <v>50495</v>
      </c>
    </row>
    <row r="31" spans="1:7" x14ac:dyDescent="0.25">
      <c r="A31" s="648">
        <v>95315</v>
      </c>
      <c r="B31" s="645">
        <v>24700</v>
      </c>
      <c r="C31" s="645">
        <v>24700</v>
      </c>
      <c r="D31" s="645"/>
      <c r="E31" s="645"/>
      <c r="F31" s="645"/>
      <c r="G31" s="645"/>
    </row>
    <row r="32" spans="1:7" x14ac:dyDescent="0.25">
      <c r="A32" s="648">
        <v>95320</v>
      </c>
      <c r="B32" s="645">
        <v>138200</v>
      </c>
      <c r="C32" s="645">
        <v>138200</v>
      </c>
      <c r="D32" s="645"/>
      <c r="E32" s="645"/>
      <c r="F32" s="645"/>
      <c r="G32" s="645"/>
    </row>
    <row r="33" spans="1:7" x14ac:dyDescent="0.25">
      <c r="A33" s="648">
        <v>95330</v>
      </c>
      <c r="B33" s="645">
        <v>23700</v>
      </c>
      <c r="C33" s="645">
        <v>11400</v>
      </c>
      <c r="D33" s="645">
        <v>7500</v>
      </c>
      <c r="E33" s="645"/>
      <c r="F33" s="645"/>
      <c r="G33" s="645">
        <v>4800</v>
      </c>
    </row>
    <row r="34" spans="1:7" x14ac:dyDescent="0.25">
      <c r="A34" s="648">
        <v>95410</v>
      </c>
      <c r="B34" s="645">
        <v>46144</v>
      </c>
      <c r="C34" s="645">
        <v>46144</v>
      </c>
      <c r="D34" s="645"/>
      <c r="E34" s="645"/>
      <c r="F34" s="645"/>
      <c r="G34" s="645"/>
    </row>
    <row r="35" spans="1:7" x14ac:dyDescent="0.25">
      <c r="A35" s="648">
        <v>95415</v>
      </c>
      <c r="B35" s="645">
        <v>3600</v>
      </c>
      <c r="C35" s="645">
        <v>3600</v>
      </c>
      <c r="D35" s="645"/>
      <c r="E35" s="645"/>
      <c r="F35" s="645"/>
      <c r="G35" s="645"/>
    </row>
    <row r="36" spans="1:7" x14ac:dyDescent="0.25">
      <c r="A36" s="648">
        <v>95510</v>
      </c>
      <c r="B36" s="645">
        <v>0</v>
      </c>
      <c r="C36" s="645"/>
      <c r="D36" s="645"/>
      <c r="E36" s="645"/>
      <c r="F36" s="645"/>
      <c r="G36" s="645"/>
    </row>
    <row r="37" spans="1:7" x14ac:dyDescent="0.25">
      <c r="A37" s="648">
        <v>95525</v>
      </c>
      <c r="B37" s="645">
        <v>0</v>
      </c>
      <c r="C37" s="645"/>
      <c r="D37" s="645"/>
      <c r="E37" s="645"/>
      <c r="F37" s="645"/>
      <c r="G37" s="645"/>
    </row>
    <row r="38" spans="1:7" x14ac:dyDescent="0.25">
      <c r="A38" s="648">
        <v>95530</v>
      </c>
      <c r="B38" s="645">
        <v>131325</v>
      </c>
      <c r="C38" s="645">
        <v>121325</v>
      </c>
      <c r="D38" s="645">
        <v>10000</v>
      </c>
      <c r="E38" s="645"/>
      <c r="F38" s="645"/>
      <c r="G38" s="645"/>
    </row>
    <row r="39" spans="1:7" x14ac:dyDescent="0.25">
      <c r="A39" s="648">
        <v>95531</v>
      </c>
      <c r="B39" s="645">
        <v>160000</v>
      </c>
      <c r="C39" s="645">
        <v>160000</v>
      </c>
      <c r="D39" s="645"/>
      <c r="E39" s="645"/>
      <c r="F39" s="645"/>
      <c r="G39" s="645"/>
    </row>
    <row r="40" spans="1:7" x14ac:dyDescent="0.25">
      <c r="A40" s="648">
        <v>95535</v>
      </c>
      <c r="B40" s="645">
        <v>5775</v>
      </c>
      <c r="C40" s="645">
        <v>5775</v>
      </c>
      <c r="D40" s="645"/>
      <c r="E40" s="645"/>
      <c r="F40" s="645"/>
      <c r="G40" s="645"/>
    </row>
    <row r="41" spans="1:7" x14ac:dyDescent="0.25">
      <c r="A41" s="648">
        <v>95555</v>
      </c>
      <c r="B41" s="645">
        <v>25700</v>
      </c>
      <c r="C41" s="645">
        <v>25700</v>
      </c>
      <c r="D41" s="645"/>
      <c r="E41" s="645"/>
      <c r="F41" s="645"/>
      <c r="G41" s="645"/>
    </row>
    <row r="42" spans="1:7" x14ac:dyDescent="0.25">
      <c r="A42" s="648">
        <v>95620</v>
      </c>
      <c r="B42" s="645">
        <v>240</v>
      </c>
      <c r="C42" s="645">
        <v>240</v>
      </c>
      <c r="D42" s="645"/>
      <c r="E42" s="645"/>
      <c r="F42" s="645"/>
      <c r="G42" s="645"/>
    </row>
    <row r="43" spans="1:7" x14ac:dyDescent="0.25">
      <c r="A43" s="648">
        <v>95630</v>
      </c>
      <c r="B43" s="645">
        <v>40000</v>
      </c>
      <c r="C43" s="645">
        <v>40000</v>
      </c>
      <c r="D43" s="645"/>
      <c r="E43" s="645"/>
      <c r="F43" s="645"/>
      <c r="G43" s="645"/>
    </row>
    <row r="44" spans="1:7" x14ac:dyDescent="0.25">
      <c r="A44" s="648">
        <v>95640</v>
      </c>
      <c r="B44" s="645">
        <v>160</v>
      </c>
      <c r="C44" s="645">
        <v>160</v>
      </c>
      <c r="D44" s="645"/>
      <c r="E44" s="645"/>
      <c r="F44" s="645"/>
      <c r="G44" s="645"/>
    </row>
    <row r="45" spans="1:7" x14ac:dyDescent="0.25">
      <c r="A45" s="648">
        <v>95710</v>
      </c>
      <c r="B45" s="645">
        <v>11500</v>
      </c>
      <c r="C45" s="645"/>
      <c r="D45" s="645">
        <v>11500</v>
      </c>
      <c r="E45" s="645"/>
      <c r="F45" s="645"/>
      <c r="G45" s="645"/>
    </row>
    <row r="46" spans="1:7" x14ac:dyDescent="0.25">
      <c r="A46" s="648">
        <v>95715</v>
      </c>
      <c r="B46" s="645">
        <v>3300</v>
      </c>
      <c r="C46" s="645">
        <v>3300</v>
      </c>
      <c r="D46" s="645"/>
      <c r="E46" s="645"/>
      <c r="F46" s="645"/>
      <c r="G46" s="645"/>
    </row>
    <row r="47" spans="1:7" x14ac:dyDescent="0.25">
      <c r="A47" s="648">
        <v>95720</v>
      </c>
      <c r="B47" s="645">
        <v>22850</v>
      </c>
      <c r="C47" s="645">
        <v>22850</v>
      </c>
      <c r="D47" s="645"/>
      <c r="E47" s="645"/>
      <c r="F47" s="645"/>
      <c r="G47" s="645"/>
    </row>
    <row r="48" spans="1:7" x14ac:dyDescent="0.25">
      <c r="A48" s="648">
        <v>95725</v>
      </c>
      <c r="B48" s="645">
        <v>34450</v>
      </c>
      <c r="C48" s="645">
        <v>34450</v>
      </c>
      <c r="D48" s="645"/>
      <c r="E48" s="645"/>
      <c r="F48" s="645"/>
      <c r="G48" s="645"/>
    </row>
    <row r="49" spans="1:7" x14ac:dyDescent="0.25">
      <c r="A49" s="648">
        <v>95921</v>
      </c>
      <c r="B49" s="645">
        <v>15000</v>
      </c>
      <c r="C49" s="645">
        <v>15000</v>
      </c>
      <c r="D49" s="645"/>
      <c r="E49" s="645"/>
      <c r="F49" s="645"/>
      <c r="G49" s="645"/>
    </row>
    <row r="50" spans="1:7" x14ac:dyDescent="0.25">
      <c r="A50" s="648">
        <v>95935</v>
      </c>
      <c r="B50" s="645">
        <v>67500</v>
      </c>
      <c r="C50" s="645">
        <v>57500</v>
      </c>
      <c r="D50" s="645"/>
      <c r="E50" s="645"/>
      <c r="F50" s="645"/>
      <c r="G50" s="645"/>
    </row>
    <row r="51" spans="1:7" x14ac:dyDescent="0.25">
      <c r="A51" s="648">
        <v>95990</v>
      </c>
      <c r="B51" s="645">
        <v>78113</v>
      </c>
      <c r="C51" s="645">
        <v>76613</v>
      </c>
      <c r="D51" s="645"/>
      <c r="E51" s="645"/>
      <c r="F51" s="645"/>
      <c r="G51" s="645">
        <v>1500</v>
      </c>
    </row>
    <row r="52" spans="1:7" x14ac:dyDescent="0.25">
      <c r="A52" s="648">
        <v>96210</v>
      </c>
      <c r="B52" s="645">
        <v>30000</v>
      </c>
      <c r="C52" s="645">
        <v>30000</v>
      </c>
      <c r="D52" s="645"/>
      <c r="E52" s="645"/>
      <c r="F52" s="645"/>
      <c r="G52" s="645"/>
    </row>
    <row r="53" spans="1:7" x14ac:dyDescent="0.25">
      <c r="A53" s="648">
        <v>96410</v>
      </c>
      <c r="B53" s="645">
        <v>0</v>
      </c>
      <c r="C53" s="645"/>
      <c r="D53" s="645"/>
      <c r="E53" s="645"/>
      <c r="F53" s="645"/>
      <c r="G53" s="645"/>
    </row>
    <row r="54" spans="1:7" x14ac:dyDescent="0.25">
      <c r="A54" s="648">
        <v>96510</v>
      </c>
      <c r="B54" s="645">
        <v>605314</v>
      </c>
      <c r="C54" s="645">
        <v>258065</v>
      </c>
      <c r="D54" s="645">
        <v>61470</v>
      </c>
      <c r="E54" s="645"/>
      <c r="F54" s="645">
        <v>202431</v>
      </c>
      <c r="G54" s="645">
        <v>85348</v>
      </c>
    </row>
    <row r="55" spans="1:7" x14ac:dyDescent="0.25">
      <c r="A55" s="648">
        <v>96512</v>
      </c>
      <c r="B55" s="645">
        <v>229500</v>
      </c>
      <c r="C55" s="645">
        <v>1800</v>
      </c>
      <c r="D55" s="645">
        <v>30000</v>
      </c>
      <c r="E55" s="645"/>
      <c r="F55" s="645">
        <v>86700</v>
      </c>
      <c r="G55" s="645">
        <v>111000</v>
      </c>
    </row>
    <row r="56" spans="1:7" x14ac:dyDescent="0.25">
      <c r="A56" s="648">
        <v>96515</v>
      </c>
      <c r="B56" s="645">
        <v>0</v>
      </c>
      <c r="C56" s="645"/>
      <c r="D56" s="645"/>
      <c r="E56" s="645"/>
      <c r="F56" s="645"/>
      <c r="G56" s="645"/>
    </row>
    <row r="57" spans="1:7" x14ac:dyDescent="0.25">
      <c r="A57" s="648">
        <v>96610</v>
      </c>
      <c r="B57" s="645"/>
      <c r="C57" s="645"/>
      <c r="D57" s="645"/>
      <c r="E57" s="645"/>
      <c r="F57" s="645"/>
      <c r="G57" s="645"/>
    </row>
    <row r="58" spans="1:7" x14ac:dyDescent="0.25">
      <c r="A58" s="648">
        <v>96810</v>
      </c>
      <c r="B58" s="645">
        <v>163000</v>
      </c>
      <c r="C58" s="645"/>
      <c r="D58" s="645"/>
      <c r="E58" s="645">
        <v>163000</v>
      </c>
      <c r="F58" s="645"/>
      <c r="G58" s="645"/>
    </row>
    <row r="59" spans="1:7" x14ac:dyDescent="0.25">
      <c r="A59" s="648">
        <v>97310</v>
      </c>
      <c r="B59" s="645">
        <v>165000</v>
      </c>
      <c r="C59" s="645">
        <v>150000</v>
      </c>
      <c r="D59" s="645"/>
      <c r="E59" s="645"/>
      <c r="F59" s="645"/>
      <c r="G59" s="645"/>
    </row>
    <row r="60" spans="1:7" x14ac:dyDescent="0.25">
      <c r="A60" s="648" t="s">
        <v>2942</v>
      </c>
      <c r="B60" s="645"/>
      <c r="C60" s="645"/>
      <c r="D60" s="645"/>
      <c r="E60" s="645"/>
      <c r="F60" s="645"/>
      <c r="G60" s="645"/>
    </row>
    <row r="61" spans="1:7" x14ac:dyDescent="0.25">
      <c r="A61" s="647">
        <v>40</v>
      </c>
      <c r="B61" s="645">
        <v>704173</v>
      </c>
      <c r="C61" s="645">
        <v>357428</v>
      </c>
      <c r="D61" s="645">
        <v>141825</v>
      </c>
      <c r="E61" s="645">
        <v>78500</v>
      </c>
      <c r="F61" s="645">
        <v>61000</v>
      </c>
      <c r="G61" s="645">
        <v>62475</v>
      </c>
    </row>
    <row r="62" spans="1:7" x14ac:dyDescent="0.25">
      <c r="A62" s="648">
        <v>91415</v>
      </c>
      <c r="B62" s="645">
        <v>0</v>
      </c>
      <c r="C62" s="645"/>
      <c r="D62" s="645"/>
      <c r="E62" s="645"/>
      <c r="F62" s="645"/>
      <c r="G62" s="645"/>
    </row>
    <row r="63" spans="1:7" x14ac:dyDescent="0.25">
      <c r="A63" s="648">
        <v>92150</v>
      </c>
      <c r="B63" s="645">
        <v>0</v>
      </c>
      <c r="C63" s="645"/>
      <c r="D63" s="645"/>
      <c r="E63" s="645"/>
      <c r="F63" s="645"/>
      <c r="G63" s="645"/>
    </row>
    <row r="64" spans="1:7" x14ac:dyDescent="0.25">
      <c r="A64" s="648">
        <v>92310</v>
      </c>
      <c r="B64" s="645">
        <v>18000</v>
      </c>
      <c r="C64" s="645">
        <v>18000</v>
      </c>
      <c r="D64" s="645"/>
      <c r="E64" s="645"/>
      <c r="F64" s="645"/>
      <c r="G64" s="645"/>
    </row>
    <row r="65" spans="1:7" x14ac:dyDescent="0.25">
      <c r="A65" s="648">
        <v>92410</v>
      </c>
      <c r="B65" s="645">
        <v>52720</v>
      </c>
      <c r="C65" s="645">
        <v>50000</v>
      </c>
      <c r="D65" s="645"/>
      <c r="E65" s="645"/>
      <c r="F65" s="645"/>
      <c r="G65" s="645">
        <v>2720</v>
      </c>
    </row>
    <row r="66" spans="1:7" x14ac:dyDescent="0.25">
      <c r="A66" s="648">
        <v>92430</v>
      </c>
      <c r="B66" s="645"/>
      <c r="C66" s="645"/>
      <c r="D66" s="645"/>
      <c r="E66" s="645"/>
      <c r="F66" s="645"/>
      <c r="G66" s="645"/>
    </row>
    <row r="67" spans="1:7" x14ac:dyDescent="0.25">
      <c r="A67" s="648">
        <v>94310</v>
      </c>
      <c r="B67" s="645">
        <v>78400</v>
      </c>
      <c r="C67" s="645">
        <v>47000</v>
      </c>
      <c r="D67" s="645"/>
      <c r="E67" s="645">
        <v>17600</v>
      </c>
      <c r="F67" s="645"/>
      <c r="G67" s="645">
        <v>13800</v>
      </c>
    </row>
    <row r="68" spans="1:7" x14ac:dyDescent="0.25">
      <c r="A68" s="648">
        <v>94315</v>
      </c>
      <c r="B68" s="645">
        <v>500</v>
      </c>
      <c r="C68" s="645">
        <v>500</v>
      </c>
      <c r="D68" s="645"/>
      <c r="E68" s="645"/>
      <c r="F68" s="645"/>
      <c r="G68" s="645"/>
    </row>
    <row r="69" spans="1:7" x14ac:dyDescent="0.25">
      <c r="A69" s="648">
        <v>94410</v>
      </c>
      <c r="B69" s="645">
        <v>22400</v>
      </c>
      <c r="C69" s="645">
        <v>22400</v>
      </c>
      <c r="D69" s="645"/>
      <c r="E69" s="645"/>
      <c r="F69" s="645"/>
      <c r="G69" s="645"/>
    </row>
    <row r="70" spans="1:7" x14ac:dyDescent="0.25">
      <c r="A70" s="648">
        <v>94425</v>
      </c>
      <c r="B70" s="645">
        <v>20000</v>
      </c>
      <c r="C70" s="645">
        <v>20000</v>
      </c>
      <c r="D70" s="645"/>
      <c r="E70" s="645"/>
      <c r="F70" s="645"/>
      <c r="G70" s="645"/>
    </row>
    <row r="71" spans="1:7" x14ac:dyDescent="0.25">
      <c r="A71" s="648">
        <v>94490</v>
      </c>
      <c r="B71" s="645">
        <v>8200</v>
      </c>
      <c r="C71" s="645">
        <v>7200</v>
      </c>
      <c r="D71" s="645"/>
      <c r="E71" s="645"/>
      <c r="F71" s="645"/>
      <c r="G71" s="645">
        <v>1000</v>
      </c>
    </row>
    <row r="72" spans="1:7" x14ac:dyDescent="0.25">
      <c r="A72" s="648">
        <v>95125</v>
      </c>
      <c r="B72" s="645">
        <v>30700</v>
      </c>
      <c r="C72" s="645">
        <v>30700</v>
      </c>
      <c r="D72" s="645"/>
      <c r="E72" s="645"/>
      <c r="F72" s="645"/>
      <c r="G72" s="645"/>
    </row>
    <row r="73" spans="1:7" x14ac:dyDescent="0.25">
      <c r="A73" s="648">
        <v>95210</v>
      </c>
      <c r="B73" s="645">
        <v>6800</v>
      </c>
      <c r="C73" s="645">
        <v>3900</v>
      </c>
      <c r="D73" s="645"/>
      <c r="E73" s="645"/>
      <c r="F73" s="645"/>
      <c r="G73" s="645"/>
    </row>
    <row r="74" spans="1:7" x14ac:dyDescent="0.25">
      <c r="A74" s="648">
        <v>95225</v>
      </c>
      <c r="B74" s="645">
        <v>46903</v>
      </c>
      <c r="C74" s="645">
        <v>46903</v>
      </c>
      <c r="D74" s="645"/>
      <c r="E74" s="645"/>
      <c r="F74" s="645"/>
      <c r="G74" s="645"/>
    </row>
    <row r="75" spans="1:7" x14ac:dyDescent="0.25">
      <c r="A75" s="648">
        <v>95235</v>
      </c>
      <c r="B75" s="645">
        <v>0</v>
      </c>
      <c r="C75" s="645"/>
      <c r="D75" s="645"/>
      <c r="E75" s="645"/>
      <c r="F75" s="645"/>
      <c r="G75" s="645"/>
    </row>
    <row r="76" spans="1:7" x14ac:dyDescent="0.25">
      <c r="A76" s="648">
        <v>95240</v>
      </c>
      <c r="B76" s="645">
        <v>27900</v>
      </c>
      <c r="C76" s="645"/>
      <c r="D76" s="645">
        <v>11500</v>
      </c>
      <c r="E76" s="645">
        <v>10900</v>
      </c>
      <c r="F76" s="645">
        <v>5500</v>
      </c>
      <c r="G76" s="645"/>
    </row>
    <row r="77" spans="1:7" x14ac:dyDescent="0.25">
      <c r="A77" s="648">
        <v>95310</v>
      </c>
      <c r="B77" s="645">
        <v>40650</v>
      </c>
      <c r="C77" s="645">
        <v>17650</v>
      </c>
      <c r="D77" s="645">
        <v>13000</v>
      </c>
      <c r="E77" s="645"/>
      <c r="F77" s="645"/>
      <c r="G77" s="645">
        <v>10000</v>
      </c>
    </row>
    <row r="78" spans="1:7" x14ac:dyDescent="0.25">
      <c r="A78" s="648">
        <v>95315</v>
      </c>
      <c r="B78" s="645">
        <v>12450</v>
      </c>
      <c r="C78" s="645">
        <v>12450</v>
      </c>
      <c r="D78" s="645"/>
      <c r="E78" s="645"/>
      <c r="F78" s="645"/>
      <c r="G78" s="645"/>
    </row>
    <row r="79" spans="1:7" x14ac:dyDescent="0.25">
      <c r="A79" s="648">
        <v>95325</v>
      </c>
      <c r="B79" s="645">
        <v>0</v>
      </c>
      <c r="C79" s="645"/>
      <c r="D79" s="645"/>
      <c r="E79" s="645"/>
      <c r="F79" s="645"/>
      <c r="G79" s="645"/>
    </row>
    <row r="80" spans="1:7" x14ac:dyDescent="0.25">
      <c r="A80" s="648">
        <v>95330</v>
      </c>
      <c r="B80" s="645">
        <v>3600</v>
      </c>
      <c r="C80" s="645">
        <v>2000</v>
      </c>
      <c r="D80" s="645"/>
      <c r="E80" s="645"/>
      <c r="F80" s="645"/>
      <c r="G80" s="645">
        <v>1600</v>
      </c>
    </row>
    <row r="81" spans="1:7" x14ac:dyDescent="0.25">
      <c r="A81" s="648">
        <v>95410</v>
      </c>
      <c r="B81" s="645">
        <v>1400</v>
      </c>
      <c r="C81" s="645">
        <v>1400</v>
      </c>
      <c r="D81" s="645"/>
      <c r="E81" s="645"/>
      <c r="F81" s="645"/>
      <c r="G81" s="645"/>
    </row>
    <row r="82" spans="1:7" x14ac:dyDescent="0.25">
      <c r="A82" s="648">
        <v>95415</v>
      </c>
      <c r="B82" s="645">
        <v>1325</v>
      </c>
      <c r="C82" s="645">
        <v>1325</v>
      </c>
      <c r="D82" s="645"/>
      <c r="E82" s="645"/>
      <c r="F82" s="645"/>
      <c r="G82" s="645"/>
    </row>
    <row r="83" spans="1:7" x14ac:dyDescent="0.25">
      <c r="A83" s="648">
        <v>95530</v>
      </c>
      <c r="B83" s="645">
        <v>27100</v>
      </c>
      <c r="C83" s="645">
        <v>24100</v>
      </c>
      <c r="D83" s="645">
        <v>3000</v>
      </c>
      <c r="E83" s="645"/>
      <c r="F83" s="645"/>
      <c r="G83" s="645"/>
    </row>
    <row r="84" spans="1:7" x14ac:dyDescent="0.25">
      <c r="A84" s="648">
        <v>95640</v>
      </c>
      <c r="B84" s="645">
        <v>0</v>
      </c>
      <c r="C84" s="645"/>
      <c r="D84" s="645"/>
      <c r="E84" s="645"/>
      <c r="F84" s="645"/>
      <c r="G84" s="645"/>
    </row>
    <row r="85" spans="1:7" x14ac:dyDescent="0.25">
      <c r="A85" s="648">
        <v>95710</v>
      </c>
      <c r="B85" s="645">
        <v>550</v>
      </c>
      <c r="C85" s="645">
        <v>550</v>
      </c>
      <c r="D85" s="645"/>
      <c r="E85" s="645"/>
      <c r="F85" s="645"/>
      <c r="G85" s="645"/>
    </row>
    <row r="86" spans="1:7" x14ac:dyDescent="0.25">
      <c r="A86" s="648">
        <v>95715</v>
      </c>
      <c r="B86" s="645"/>
      <c r="C86" s="645"/>
      <c r="D86" s="645"/>
      <c r="E86" s="645"/>
      <c r="F86" s="645"/>
      <c r="G86" s="645"/>
    </row>
    <row r="87" spans="1:7" x14ac:dyDescent="0.25">
      <c r="A87" s="648">
        <v>95720</v>
      </c>
      <c r="B87" s="645">
        <v>2250</v>
      </c>
      <c r="C87" s="645">
        <v>2250</v>
      </c>
      <c r="D87" s="645"/>
      <c r="E87" s="645"/>
      <c r="F87" s="645"/>
      <c r="G87" s="645"/>
    </row>
    <row r="88" spans="1:7" x14ac:dyDescent="0.25">
      <c r="A88" s="648">
        <v>95725</v>
      </c>
      <c r="B88" s="645">
        <v>2700</v>
      </c>
      <c r="C88" s="645">
        <v>2700</v>
      </c>
      <c r="D88" s="645"/>
      <c r="E88" s="645"/>
      <c r="F88" s="645"/>
      <c r="G88" s="645"/>
    </row>
    <row r="89" spans="1:7" x14ac:dyDescent="0.25">
      <c r="A89" s="648">
        <v>95990</v>
      </c>
      <c r="B89" s="645">
        <v>15000</v>
      </c>
      <c r="C89" s="645">
        <v>15000</v>
      </c>
      <c r="D89" s="645"/>
      <c r="E89" s="645"/>
      <c r="F89" s="645"/>
      <c r="G89" s="645"/>
    </row>
    <row r="90" spans="1:7" x14ac:dyDescent="0.25">
      <c r="A90" s="648">
        <v>96510</v>
      </c>
      <c r="B90" s="645">
        <v>147425</v>
      </c>
      <c r="C90" s="645">
        <v>31400</v>
      </c>
      <c r="D90" s="645">
        <v>27125</v>
      </c>
      <c r="E90" s="645"/>
      <c r="F90" s="645">
        <v>55500</v>
      </c>
      <c r="G90" s="645">
        <v>33355</v>
      </c>
    </row>
    <row r="91" spans="1:7" x14ac:dyDescent="0.25">
      <c r="A91" s="648">
        <v>96512</v>
      </c>
      <c r="B91" s="645">
        <v>87200</v>
      </c>
      <c r="C91" s="645"/>
      <c r="D91" s="645">
        <v>87200</v>
      </c>
      <c r="E91" s="645"/>
      <c r="F91" s="645"/>
      <c r="G91" s="645"/>
    </row>
    <row r="92" spans="1:7" x14ac:dyDescent="0.25">
      <c r="A92" s="648">
        <v>96810</v>
      </c>
      <c r="B92" s="645">
        <v>50000</v>
      </c>
      <c r="C92" s="645"/>
      <c r="D92" s="645"/>
      <c r="E92" s="645">
        <v>50000</v>
      </c>
      <c r="F92" s="645"/>
      <c r="G92" s="645"/>
    </row>
    <row r="93" spans="1:7" x14ac:dyDescent="0.25">
      <c r="A93" s="647">
        <v>46</v>
      </c>
      <c r="B93" s="645">
        <v>85320</v>
      </c>
      <c r="C93" s="645">
        <v>42148</v>
      </c>
      <c r="D93" s="645">
        <v>38672</v>
      </c>
      <c r="E93" s="645">
        <v>3500</v>
      </c>
      <c r="F93" s="645">
        <v>1000</v>
      </c>
      <c r="G93" s="645"/>
    </row>
    <row r="94" spans="1:7" x14ac:dyDescent="0.25">
      <c r="A94" s="648">
        <v>92310</v>
      </c>
      <c r="B94" s="645"/>
      <c r="C94" s="645"/>
      <c r="D94" s="645"/>
      <c r="E94" s="645"/>
      <c r="F94" s="645"/>
      <c r="G94" s="645"/>
    </row>
    <row r="95" spans="1:7" x14ac:dyDescent="0.25">
      <c r="A95" s="648">
        <v>92410</v>
      </c>
      <c r="B95" s="645">
        <v>1550</v>
      </c>
      <c r="C95" s="645">
        <v>1550</v>
      </c>
      <c r="D95" s="645"/>
      <c r="E95" s="645"/>
      <c r="F95" s="645"/>
      <c r="G95" s="645"/>
    </row>
    <row r="96" spans="1:7" x14ac:dyDescent="0.25">
      <c r="A96" s="648">
        <v>94310</v>
      </c>
      <c r="B96" s="645">
        <v>5350</v>
      </c>
      <c r="C96" s="645">
        <v>2850</v>
      </c>
      <c r="D96" s="645"/>
      <c r="E96" s="645">
        <v>2500</v>
      </c>
      <c r="F96" s="645"/>
      <c r="G96" s="645"/>
    </row>
    <row r="97" spans="1:7" x14ac:dyDescent="0.25">
      <c r="A97" s="648">
        <v>94410</v>
      </c>
      <c r="B97" s="645">
        <v>3750</v>
      </c>
      <c r="C97" s="645">
        <v>3750</v>
      </c>
      <c r="D97" s="645"/>
      <c r="E97" s="645"/>
      <c r="F97" s="645"/>
      <c r="G97" s="645"/>
    </row>
    <row r="98" spans="1:7" x14ac:dyDescent="0.25">
      <c r="A98" s="648">
        <v>94425</v>
      </c>
      <c r="B98" s="645">
        <v>3000</v>
      </c>
      <c r="C98" s="645">
        <v>3000</v>
      </c>
      <c r="D98" s="645"/>
      <c r="E98" s="645"/>
      <c r="F98" s="645"/>
      <c r="G98" s="645"/>
    </row>
    <row r="99" spans="1:7" x14ac:dyDescent="0.25">
      <c r="A99" s="648">
        <v>95125</v>
      </c>
      <c r="B99" s="645">
        <v>25000</v>
      </c>
      <c r="C99" s="645">
        <v>25000</v>
      </c>
      <c r="D99" s="645"/>
      <c r="E99" s="645"/>
      <c r="F99" s="645"/>
      <c r="G99" s="645"/>
    </row>
    <row r="100" spans="1:7" x14ac:dyDescent="0.25">
      <c r="A100" s="648">
        <v>95225</v>
      </c>
      <c r="B100" s="645">
        <v>500</v>
      </c>
      <c r="C100" s="645">
        <v>500</v>
      </c>
      <c r="D100" s="645"/>
      <c r="E100" s="645"/>
      <c r="F100" s="645"/>
      <c r="G100" s="645"/>
    </row>
    <row r="101" spans="1:7" x14ac:dyDescent="0.25">
      <c r="A101" s="648">
        <v>95240</v>
      </c>
      <c r="B101" s="645">
        <v>1000</v>
      </c>
      <c r="C101" s="645"/>
      <c r="D101" s="645"/>
      <c r="E101" s="645">
        <v>1000</v>
      </c>
      <c r="F101" s="645"/>
      <c r="G101" s="645"/>
    </row>
    <row r="102" spans="1:7" x14ac:dyDescent="0.25">
      <c r="A102" s="648">
        <v>95310</v>
      </c>
      <c r="B102" s="645"/>
      <c r="C102" s="645"/>
      <c r="D102" s="645"/>
      <c r="E102" s="645"/>
      <c r="F102" s="645"/>
      <c r="G102" s="645"/>
    </row>
    <row r="103" spans="1:7" x14ac:dyDescent="0.25">
      <c r="A103" s="648">
        <v>95315</v>
      </c>
      <c r="B103" s="645">
        <v>1800</v>
      </c>
      <c r="C103" s="645">
        <v>1800</v>
      </c>
      <c r="D103" s="645"/>
      <c r="E103" s="645"/>
      <c r="F103" s="645"/>
      <c r="G103" s="645"/>
    </row>
    <row r="104" spans="1:7" x14ac:dyDescent="0.25">
      <c r="A104" s="648">
        <v>95410</v>
      </c>
      <c r="B104" s="645"/>
      <c r="C104" s="645"/>
      <c r="D104" s="645"/>
      <c r="E104" s="645"/>
      <c r="F104" s="645"/>
      <c r="G104" s="645"/>
    </row>
    <row r="105" spans="1:7" x14ac:dyDescent="0.25">
      <c r="A105" s="648">
        <v>95415</v>
      </c>
      <c r="B105" s="645"/>
      <c r="C105" s="645"/>
      <c r="D105" s="645"/>
      <c r="E105" s="645"/>
      <c r="F105" s="645"/>
      <c r="G105" s="645"/>
    </row>
    <row r="106" spans="1:7" x14ac:dyDescent="0.25">
      <c r="A106" s="648">
        <v>95530</v>
      </c>
      <c r="B106" s="645">
        <v>550</v>
      </c>
      <c r="C106" s="645">
        <v>550</v>
      </c>
      <c r="D106" s="645"/>
      <c r="E106" s="645"/>
      <c r="F106" s="645"/>
      <c r="G106" s="645"/>
    </row>
    <row r="107" spans="1:7" x14ac:dyDescent="0.25">
      <c r="A107" s="648">
        <v>95710</v>
      </c>
      <c r="B107" s="645">
        <v>450</v>
      </c>
      <c r="C107" s="645"/>
      <c r="D107" s="645">
        <v>450</v>
      </c>
      <c r="E107" s="645"/>
      <c r="F107" s="645"/>
      <c r="G107" s="645"/>
    </row>
    <row r="108" spans="1:7" x14ac:dyDescent="0.25">
      <c r="A108" s="648">
        <v>95715</v>
      </c>
      <c r="B108" s="645"/>
      <c r="C108" s="645"/>
      <c r="D108" s="645"/>
      <c r="E108" s="645"/>
      <c r="F108" s="645"/>
      <c r="G108" s="645"/>
    </row>
    <row r="109" spans="1:7" x14ac:dyDescent="0.25">
      <c r="A109" s="648">
        <v>95720</v>
      </c>
      <c r="B109" s="645"/>
      <c r="C109" s="645"/>
      <c r="D109" s="645"/>
      <c r="E109" s="645"/>
      <c r="F109" s="645"/>
      <c r="G109" s="645"/>
    </row>
    <row r="110" spans="1:7" x14ac:dyDescent="0.25">
      <c r="A110" s="648">
        <v>95725</v>
      </c>
      <c r="B110" s="645">
        <v>148</v>
      </c>
      <c r="C110" s="645">
        <v>148</v>
      </c>
      <c r="D110" s="645"/>
      <c r="E110" s="645"/>
      <c r="F110" s="645"/>
      <c r="G110" s="645"/>
    </row>
    <row r="111" spans="1:7" x14ac:dyDescent="0.25">
      <c r="A111" s="648">
        <v>95990</v>
      </c>
      <c r="B111" s="645">
        <v>3000</v>
      </c>
      <c r="C111" s="645">
        <v>3000</v>
      </c>
      <c r="D111" s="645"/>
      <c r="E111" s="645"/>
      <c r="F111" s="645"/>
      <c r="G111" s="645"/>
    </row>
    <row r="112" spans="1:7" x14ac:dyDescent="0.25">
      <c r="A112" s="648">
        <v>96510</v>
      </c>
      <c r="B112" s="645">
        <v>17422</v>
      </c>
      <c r="C112" s="645"/>
      <c r="D112" s="645">
        <v>16422</v>
      </c>
      <c r="E112" s="645"/>
      <c r="F112" s="645">
        <v>1000</v>
      </c>
      <c r="G112" s="645"/>
    </row>
    <row r="113" spans="1:7" x14ac:dyDescent="0.25">
      <c r="A113" s="648">
        <v>96512</v>
      </c>
      <c r="B113" s="645">
        <v>21800</v>
      </c>
      <c r="C113" s="645"/>
      <c r="D113" s="645">
        <v>21800</v>
      </c>
      <c r="E113" s="645"/>
      <c r="F113" s="645"/>
      <c r="G113" s="645"/>
    </row>
    <row r="114" spans="1:7" x14ac:dyDescent="0.25">
      <c r="A114" s="647" t="s">
        <v>2941</v>
      </c>
      <c r="B114" s="645">
        <v>4429950</v>
      </c>
      <c r="C114" s="645">
        <v>2856011</v>
      </c>
      <c r="D114" s="645">
        <v>418419</v>
      </c>
      <c r="E114" s="645">
        <v>305626</v>
      </c>
      <c r="F114" s="645">
        <v>361631</v>
      </c>
      <c r="G114" s="645">
        <v>339318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004"/>
  <sheetViews>
    <sheetView tabSelected="1" zoomScale="90" zoomScaleNormal="90" workbookViewId="0">
      <pane ySplit="1" topLeftCell="A2" activePane="bottomLeft" state="frozen"/>
      <selection activeCell="E1" sqref="E1"/>
      <selection pane="bottomLeft" activeCell="P44" sqref="P44:P51"/>
    </sheetView>
  </sheetViews>
  <sheetFormatPr defaultRowHeight="12.75" x14ac:dyDescent="0.2"/>
  <cols>
    <col min="1" max="1" width="9.42578125" style="185" bestFit="1" customWidth="1"/>
    <col min="2" max="2" width="21.85546875" style="489" customWidth="1"/>
    <col min="3" max="5" width="9.42578125" style="185" bestFit="1" customWidth="1"/>
    <col min="6" max="6" width="31.7109375" style="489" customWidth="1"/>
    <col min="7" max="9" width="9.85546875" style="185" customWidth="1"/>
    <col min="10" max="10" width="11.7109375" style="185" customWidth="1"/>
    <col min="11" max="11" width="14.42578125" style="185" customWidth="1"/>
    <col min="12" max="13" width="11.28515625" style="185" customWidth="1"/>
    <col min="14" max="14" width="16.5703125" style="185" customWidth="1"/>
    <col min="15" max="18" width="16.5703125" style="605" customWidth="1"/>
    <col min="19" max="19" width="16.5703125" style="185" customWidth="1"/>
    <col min="20" max="20" width="29.140625" style="577" customWidth="1"/>
    <col min="21" max="21" width="15.140625" style="185" customWidth="1"/>
    <col min="22" max="22" width="10" style="489" customWidth="1"/>
    <col min="23" max="23" width="127.28515625" style="185" customWidth="1"/>
    <col min="24" max="24" width="9.140625" style="185" customWidth="1"/>
    <col min="25" max="25" width="21" style="185" customWidth="1"/>
    <col min="26" max="26" width="11.85546875" style="185" customWidth="1"/>
    <col min="27" max="27" width="22.7109375" style="489" customWidth="1"/>
    <col min="28" max="28" width="13.28515625" style="185" customWidth="1"/>
    <col min="29" max="29" width="20.85546875" style="489" customWidth="1"/>
    <col min="30" max="30" width="11.5703125" style="176" customWidth="1"/>
    <col min="31" max="31" width="9.42578125" style="176" bestFit="1" customWidth="1"/>
    <col min="32" max="16384" width="9.140625" style="185"/>
  </cols>
  <sheetData>
    <row r="1" spans="1:49" s="167" customFormat="1" ht="76.5" x14ac:dyDescent="0.2">
      <c r="A1" s="4" t="s">
        <v>0</v>
      </c>
      <c r="B1" s="59" t="s">
        <v>1</v>
      </c>
      <c r="C1" s="60" t="s">
        <v>2</v>
      </c>
      <c r="D1" s="165" t="s">
        <v>3</v>
      </c>
      <c r="E1" s="61" t="s">
        <v>4</v>
      </c>
      <c r="F1" s="59" t="s">
        <v>5</v>
      </c>
      <c r="G1" s="62" t="s">
        <v>6</v>
      </c>
      <c r="H1" s="62" t="s">
        <v>7</v>
      </c>
      <c r="I1" s="62" t="s">
        <v>8</v>
      </c>
      <c r="J1" s="62" t="s">
        <v>9</v>
      </c>
      <c r="K1" s="494" t="s">
        <v>10</v>
      </c>
      <c r="L1" s="494" t="s">
        <v>2518</v>
      </c>
      <c r="M1" s="494" t="s">
        <v>2519</v>
      </c>
      <c r="N1" s="494" t="s">
        <v>2517</v>
      </c>
      <c r="O1" s="156" t="s">
        <v>2822</v>
      </c>
      <c r="P1" s="607" t="s">
        <v>2823</v>
      </c>
      <c r="Q1" s="606" t="s">
        <v>2572</v>
      </c>
      <c r="R1" s="610" t="s">
        <v>2825</v>
      </c>
      <c r="S1" s="601" t="s">
        <v>2824</v>
      </c>
      <c r="T1" s="541" t="s">
        <v>11</v>
      </c>
      <c r="U1" s="4" t="s">
        <v>12</v>
      </c>
      <c r="V1" s="4" t="s">
        <v>13</v>
      </c>
      <c r="W1" s="5" t="s">
        <v>14</v>
      </c>
      <c r="X1" s="63" t="s">
        <v>15</v>
      </c>
      <c r="Y1" s="63" t="s">
        <v>16</v>
      </c>
      <c r="Z1" s="63" t="s">
        <v>17</v>
      </c>
      <c r="AA1" s="63" t="s">
        <v>18</v>
      </c>
      <c r="AB1" s="63" t="s">
        <v>19</v>
      </c>
      <c r="AC1" s="63" t="s">
        <v>20</v>
      </c>
      <c r="AD1" s="166" t="s">
        <v>21</v>
      </c>
      <c r="AE1" s="166" t="s">
        <v>22</v>
      </c>
    </row>
    <row r="2" spans="1:49" s="167" customFormat="1" ht="76.5" x14ac:dyDescent="0.2">
      <c r="A2" s="49">
        <v>95720</v>
      </c>
      <c r="B2" s="29" t="s">
        <v>316</v>
      </c>
      <c r="C2" s="131"/>
      <c r="D2" s="168">
        <v>1</v>
      </c>
      <c r="E2" s="132"/>
      <c r="F2" s="67" t="s">
        <v>2386</v>
      </c>
      <c r="G2" s="75">
        <v>46</v>
      </c>
      <c r="H2" s="75">
        <v>55</v>
      </c>
      <c r="I2" s="75">
        <v>402</v>
      </c>
      <c r="J2" s="75">
        <v>100</v>
      </c>
      <c r="K2" s="130">
        <v>500</v>
      </c>
      <c r="L2" s="100">
        <f t="shared" ref="L2:L20" si="0">+K2-J2</f>
        <v>400</v>
      </c>
      <c r="M2" s="522">
        <f t="shared" ref="M2:M33" si="1">+L2/J2</f>
        <v>4</v>
      </c>
      <c r="N2" s="130">
        <v>100</v>
      </c>
      <c r="O2" s="130">
        <v>100</v>
      </c>
      <c r="P2" s="130"/>
      <c r="Q2" s="130"/>
      <c r="R2" s="130"/>
      <c r="S2" s="130"/>
      <c r="T2" s="206" t="s">
        <v>2765</v>
      </c>
      <c r="U2" s="130"/>
      <c r="V2" s="133"/>
      <c r="W2" s="261" t="s">
        <v>2387</v>
      </c>
      <c r="X2" s="130"/>
      <c r="Y2" s="130"/>
      <c r="Z2" s="130"/>
      <c r="AA2" s="130"/>
      <c r="AB2" s="130"/>
      <c r="AC2" s="130"/>
      <c r="AD2" s="192">
        <v>110000</v>
      </c>
      <c r="AE2" s="192">
        <v>30</v>
      </c>
    </row>
    <row r="3" spans="1:49" s="177" customFormat="1" ht="51" x14ac:dyDescent="0.2">
      <c r="A3" s="50">
        <v>94410</v>
      </c>
      <c r="B3" s="29" t="s">
        <v>27</v>
      </c>
      <c r="C3" s="96"/>
      <c r="D3" s="168">
        <v>1</v>
      </c>
      <c r="E3" s="97"/>
      <c r="F3" s="51"/>
      <c r="G3" s="98">
        <v>100</v>
      </c>
      <c r="H3" s="98">
        <v>280</v>
      </c>
      <c r="I3" s="98"/>
      <c r="J3" s="98">
        <v>45</v>
      </c>
      <c r="K3" s="99">
        <v>250</v>
      </c>
      <c r="L3" s="100">
        <f t="shared" si="0"/>
        <v>205</v>
      </c>
      <c r="M3" s="522">
        <f t="shared" si="1"/>
        <v>4.5555555555555554</v>
      </c>
      <c r="N3" s="99">
        <v>250</v>
      </c>
      <c r="O3" s="99">
        <v>250</v>
      </c>
      <c r="P3" s="99"/>
      <c r="Q3" s="99"/>
      <c r="R3" s="99"/>
      <c r="S3" s="99"/>
      <c r="T3" s="255" t="s">
        <v>2804</v>
      </c>
      <c r="U3" s="102"/>
      <c r="V3" s="101" t="s">
        <v>1057</v>
      </c>
      <c r="W3" s="6" t="s">
        <v>1058</v>
      </c>
      <c r="X3" s="134"/>
      <c r="Y3" s="134"/>
      <c r="Z3" s="134"/>
      <c r="AA3" s="198"/>
      <c r="AB3" s="134"/>
      <c r="AC3" s="134"/>
      <c r="AD3" s="243">
        <v>110000</v>
      </c>
      <c r="AE3" s="243">
        <v>46</v>
      </c>
      <c r="AF3" s="176"/>
      <c r="AG3" s="176"/>
      <c r="AH3" s="176"/>
      <c r="AI3" s="176"/>
      <c r="AJ3" s="176"/>
      <c r="AK3" s="176"/>
      <c r="AL3" s="176"/>
      <c r="AM3" s="176"/>
      <c r="AN3" s="176"/>
      <c r="AO3" s="176"/>
      <c r="AP3" s="176"/>
      <c r="AQ3" s="176"/>
      <c r="AR3" s="176"/>
      <c r="AS3" s="176"/>
      <c r="AT3" s="176"/>
      <c r="AU3" s="176"/>
      <c r="AV3" s="176"/>
      <c r="AW3" s="176"/>
    </row>
    <row r="4" spans="1:49" s="167" customFormat="1" x14ac:dyDescent="0.2">
      <c r="A4" s="122">
        <v>94410</v>
      </c>
      <c r="B4" s="236" t="s">
        <v>27</v>
      </c>
      <c r="C4" s="310"/>
      <c r="D4" s="168">
        <v>1</v>
      </c>
      <c r="E4" s="311"/>
      <c r="F4" s="312" t="s">
        <v>2494</v>
      </c>
      <c r="G4" s="98">
        <v>2725</v>
      </c>
      <c r="H4" s="98">
        <v>1320</v>
      </c>
      <c r="I4" s="98">
        <v>701</v>
      </c>
      <c r="J4" s="98">
        <v>250</v>
      </c>
      <c r="K4" s="99">
        <v>250</v>
      </c>
      <c r="L4" s="100">
        <f t="shared" si="0"/>
        <v>0</v>
      </c>
      <c r="M4" s="522">
        <f t="shared" si="1"/>
        <v>0</v>
      </c>
      <c r="N4" s="99">
        <v>250</v>
      </c>
      <c r="O4" s="99">
        <v>250</v>
      </c>
      <c r="P4" s="99"/>
      <c r="Q4" s="99"/>
      <c r="R4" s="99"/>
      <c r="S4" s="99"/>
      <c r="T4" s="206" t="s">
        <v>2754</v>
      </c>
      <c r="U4" s="102"/>
      <c r="V4" s="101"/>
      <c r="W4" s="261" t="s">
        <v>2371</v>
      </c>
      <c r="X4" s="134"/>
      <c r="Y4" s="134"/>
      <c r="Z4" s="134"/>
      <c r="AA4" s="134"/>
      <c r="AB4" s="134"/>
      <c r="AC4" s="134"/>
      <c r="AD4" s="82">
        <v>110000</v>
      </c>
      <c r="AE4" s="82">
        <v>40</v>
      </c>
      <c r="AF4" s="185"/>
      <c r="AG4" s="185"/>
      <c r="AH4" s="185"/>
      <c r="AI4" s="185"/>
      <c r="AJ4" s="185"/>
      <c r="AK4" s="185"/>
      <c r="AL4" s="185"/>
      <c r="AM4" s="185"/>
      <c r="AN4" s="185"/>
      <c r="AO4" s="185"/>
      <c r="AP4" s="185"/>
      <c r="AQ4" s="185"/>
      <c r="AR4" s="185"/>
      <c r="AS4" s="185"/>
      <c r="AT4" s="185"/>
      <c r="AU4" s="185"/>
      <c r="AV4" s="185"/>
      <c r="AW4" s="185"/>
    </row>
    <row r="5" spans="1:49" s="167" customFormat="1" ht="25.5" x14ac:dyDescent="0.2">
      <c r="A5" s="49">
        <v>95530</v>
      </c>
      <c r="B5" s="29" t="s">
        <v>282</v>
      </c>
      <c r="C5" s="131"/>
      <c r="D5" s="168">
        <v>1</v>
      </c>
      <c r="E5" s="132"/>
      <c r="F5" s="67" t="s">
        <v>1069</v>
      </c>
      <c r="G5" s="75">
        <v>443</v>
      </c>
      <c r="H5" s="75"/>
      <c r="I5" s="75">
        <v>554</v>
      </c>
      <c r="J5" s="75">
        <v>450</v>
      </c>
      <c r="K5" s="75">
        <v>550</v>
      </c>
      <c r="L5" s="100">
        <f t="shared" si="0"/>
        <v>100</v>
      </c>
      <c r="M5" s="522">
        <f t="shared" si="1"/>
        <v>0.22222222222222221</v>
      </c>
      <c r="N5" s="75">
        <v>550</v>
      </c>
      <c r="O5" s="75">
        <v>550</v>
      </c>
      <c r="P5" s="75"/>
      <c r="Q5" s="75"/>
      <c r="R5" s="75"/>
      <c r="S5" s="75"/>
      <c r="T5" s="255" t="s">
        <v>2804</v>
      </c>
      <c r="U5" s="130"/>
      <c r="V5" s="133" t="s">
        <v>1070</v>
      </c>
      <c r="W5" s="6" t="s">
        <v>1071</v>
      </c>
      <c r="X5" s="134"/>
      <c r="Y5" s="134"/>
      <c r="Z5" s="134"/>
      <c r="AA5" s="198"/>
      <c r="AB5" s="134"/>
      <c r="AC5" s="134"/>
      <c r="AD5" s="243">
        <v>110000</v>
      </c>
      <c r="AE5" s="243">
        <v>46</v>
      </c>
      <c r="AF5" s="185"/>
      <c r="AG5" s="185"/>
      <c r="AH5" s="185"/>
      <c r="AI5" s="185"/>
      <c r="AJ5" s="185"/>
      <c r="AK5" s="185"/>
      <c r="AL5" s="185"/>
      <c r="AM5" s="185"/>
      <c r="AN5" s="185"/>
      <c r="AO5" s="185"/>
      <c r="AP5" s="185"/>
      <c r="AQ5" s="185"/>
      <c r="AR5" s="185"/>
      <c r="AS5" s="185"/>
      <c r="AT5" s="185"/>
      <c r="AU5" s="185"/>
      <c r="AV5" s="185"/>
      <c r="AW5" s="185"/>
    </row>
    <row r="6" spans="1:49" s="167" customFormat="1" ht="38.25" x14ac:dyDescent="0.2">
      <c r="A6" s="70">
        <v>95330</v>
      </c>
      <c r="B6" s="236" t="s">
        <v>76</v>
      </c>
      <c r="C6" s="239"/>
      <c r="D6" s="168">
        <v>1</v>
      </c>
      <c r="E6" s="240"/>
      <c r="F6" s="163" t="s">
        <v>2495</v>
      </c>
      <c r="G6" s="75">
        <v>300</v>
      </c>
      <c r="H6" s="75">
        <v>533</v>
      </c>
      <c r="I6" s="75"/>
      <c r="J6" s="75">
        <v>1000</v>
      </c>
      <c r="K6" s="130">
        <v>1000</v>
      </c>
      <c r="L6" s="100">
        <f t="shared" si="0"/>
        <v>0</v>
      </c>
      <c r="M6" s="522">
        <f t="shared" si="1"/>
        <v>0</v>
      </c>
      <c r="N6" s="130">
        <v>1000</v>
      </c>
      <c r="O6" s="130">
        <v>1000</v>
      </c>
      <c r="P6" s="130"/>
      <c r="Q6" s="130"/>
      <c r="R6" s="130"/>
      <c r="S6" s="130"/>
      <c r="T6" s="206" t="s">
        <v>2754</v>
      </c>
      <c r="U6" s="130"/>
      <c r="V6" s="133"/>
      <c r="W6" s="11" t="s">
        <v>2372</v>
      </c>
      <c r="X6" s="134"/>
      <c r="Y6" s="134"/>
      <c r="Z6" s="134"/>
      <c r="AA6" s="134"/>
      <c r="AB6" s="134"/>
      <c r="AC6" s="134"/>
      <c r="AD6" s="71">
        <v>110000</v>
      </c>
      <c r="AE6" s="71">
        <v>40</v>
      </c>
      <c r="AF6" s="185"/>
      <c r="AG6" s="185"/>
      <c r="AH6" s="185"/>
      <c r="AI6" s="185"/>
      <c r="AJ6" s="185"/>
      <c r="AK6" s="185"/>
      <c r="AL6" s="185"/>
      <c r="AM6" s="185"/>
      <c r="AN6" s="185"/>
      <c r="AO6" s="185"/>
      <c r="AP6" s="185"/>
      <c r="AQ6" s="185"/>
      <c r="AR6" s="185"/>
      <c r="AS6" s="185"/>
      <c r="AT6" s="185"/>
      <c r="AU6" s="185"/>
      <c r="AV6" s="185"/>
      <c r="AW6" s="185"/>
    </row>
    <row r="7" spans="1:49" s="167" customFormat="1" ht="25.5" x14ac:dyDescent="0.2">
      <c r="A7" s="50">
        <v>94530</v>
      </c>
      <c r="B7" s="29" t="s">
        <v>1505</v>
      </c>
      <c r="C7" s="96"/>
      <c r="D7" s="168">
        <v>1</v>
      </c>
      <c r="E7" s="97"/>
      <c r="F7" s="51"/>
      <c r="G7" s="98">
        <v>1569</v>
      </c>
      <c r="H7" s="98">
        <v>1531</v>
      </c>
      <c r="I7" s="98">
        <v>1657</v>
      </c>
      <c r="J7" s="98">
        <v>1050</v>
      </c>
      <c r="K7" s="99">
        <v>1700</v>
      </c>
      <c r="L7" s="100">
        <f t="shared" si="0"/>
        <v>650</v>
      </c>
      <c r="M7" s="522">
        <f t="shared" si="1"/>
        <v>0.61904761904761907</v>
      </c>
      <c r="N7" s="99">
        <v>1700</v>
      </c>
      <c r="O7" s="99">
        <v>1700</v>
      </c>
      <c r="P7" s="99"/>
      <c r="Q7" s="99"/>
      <c r="R7" s="99"/>
      <c r="S7" s="99"/>
      <c r="T7" s="206" t="s">
        <v>2766</v>
      </c>
      <c r="U7" s="102"/>
      <c r="V7" s="101"/>
      <c r="W7" s="428" t="s">
        <v>2373</v>
      </c>
      <c r="X7" s="130"/>
      <c r="Y7" s="130"/>
      <c r="Z7" s="130"/>
      <c r="AA7" s="130"/>
      <c r="AB7" s="130"/>
      <c r="AC7" s="130"/>
      <c r="AD7" s="192">
        <v>110000</v>
      </c>
      <c r="AE7" s="192">
        <v>30</v>
      </c>
      <c r="AF7" s="185"/>
      <c r="AG7" s="185"/>
      <c r="AH7" s="185"/>
      <c r="AI7" s="185"/>
      <c r="AJ7" s="185"/>
      <c r="AK7" s="185"/>
      <c r="AL7" s="185"/>
      <c r="AM7" s="185"/>
      <c r="AN7" s="185"/>
      <c r="AO7" s="185"/>
      <c r="AP7" s="185"/>
      <c r="AQ7" s="185"/>
      <c r="AR7" s="185"/>
      <c r="AS7" s="185"/>
      <c r="AT7" s="185"/>
      <c r="AU7" s="185"/>
      <c r="AV7" s="185"/>
      <c r="AW7" s="185"/>
    </row>
    <row r="8" spans="1:49" s="167" customFormat="1" ht="25.5" x14ac:dyDescent="0.2">
      <c r="A8" s="50">
        <v>94410</v>
      </c>
      <c r="B8" s="29" t="s">
        <v>27</v>
      </c>
      <c r="C8" s="96"/>
      <c r="D8" s="168">
        <v>1</v>
      </c>
      <c r="E8" s="97"/>
      <c r="F8" s="51"/>
      <c r="G8" s="98">
        <v>2498</v>
      </c>
      <c r="H8" s="98">
        <v>1716</v>
      </c>
      <c r="I8" s="98">
        <v>1882</v>
      </c>
      <c r="J8" s="98">
        <v>1750</v>
      </c>
      <c r="K8" s="99">
        <v>1800</v>
      </c>
      <c r="L8" s="100">
        <f t="shared" si="0"/>
        <v>50</v>
      </c>
      <c r="M8" s="522">
        <f t="shared" si="1"/>
        <v>2.8571428571428571E-2</v>
      </c>
      <c r="N8" s="99">
        <v>1800</v>
      </c>
      <c r="O8" s="99">
        <v>1800</v>
      </c>
      <c r="P8" s="99"/>
      <c r="Q8" s="99"/>
      <c r="R8" s="99"/>
      <c r="S8" s="99"/>
      <c r="T8" s="206" t="s">
        <v>2766</v>
      </c>
      <c r="U8" s="102"/>
      <c r="V8" s="101"/>
      <c r="W8" s="261" t="s">
        <v>2374</v>
      </c>
      <c r="X8" s="134"/>
      <c r="Y8" s="134"/>
      <c r="Z8" s="134"/>
      <c r="AA8" s="134"/>
      <c r="AB8" s="134"/>
      <c r="AC8" s="134"/>
      <c r="AD8" s="192">
        <v>110000</v>
      </c>
      <c r="AE8" s="192">
        <v>30</v>
      </c>
      <c r="AF8" s="185"/>
      <c r="AG8" s="185"/>
      <c r="AH8" s="185"/>
      <c r="AI8" s="185"/>
      <c r="AJ8" s="185"/>
      <c r="AK8" s="185"/>
      <c r="AL8" s="185"/>
      <c r="AM8" s="185"/>
      <c r="AN8" s="185"/>
      <c r="AO8" s="185"/>
      <c r="AP8" s="185"/>
      <c r="AQ8" s="185"/>
      <c r="AR8" s="185"/>
      <c r="AS8" s="185"/>
      <c r="AT8" s="185"/>
      <c r="AU8" s="185"/>
      <c r="AV8" s="185"/>
      <c r="AW8" s="185"/>
    </row>
    <row r="9" spans="1:49" s="167" customFormat="1" ht="25.5" x14ac:dyDescent="0.2">
      <c r="A9" s="49">
        <v>95315</v>
      </c>
      <c r="B9" s="29" t="s">
        <v>41</v>
      </c>
      <c r="C9" s="131"/>
      <c r="D9" s="168">
        <v>1</v>
      </c>
      <c r="E9" s="132"/>
      <c r="F9" s="67" t="s">
        <v>1063</v>
      </c>
      <c r="G9" s="75">
        <v>1297</v>
      </c>
      <c r="H9" s="75">
        <v>1702</v>
      </c>
      <c r="I9" s="75">
        <v>1866</v>
      </c>
      <c r="J9" s="75">
        <v>1800</v>
      </c>
      <c r="K9" s="75">
        <v>1800</v>
      </c>
      <c r="L9" s="100">
        <f t="shared" si="0"/>
        <v>0</v>
      </c>
      <c r="M9" s="522">
        <f t="shared" si="1"/>
        <v>0</v>
      </c>
      <c r="N9" s="75">
        <v>1800</v>
      </c>
      <c r="O9" s="75">
        <v>1800</v>
      </c>
      <c r="P9" s="75"/>
      <c r="Q9" s="75"/>
      <c r="R9" s="75"/>
      <c r="S9" s="75"/>
      <c r="T9" s="255" t="s">
        <v>2804</v>
      </c>
      <c r="U9" s="130"/>
      <c r="V9" s="133" t="s">
        <v>1064</v>
      </c>
      <c r="W9" s="6" t="s">
        <v>1065</v>
      </c>
      <c r="X9" s="134"/>
      <c r="Y9" s="134"/>
      <c r="Z9" s="134"/>
      <c r="AA9" s="198"/>
      <c r="AB9" s="134"/>
      <c r="AC9" s="134"/>
      <c r="AD9" s="243">
        <v>110000</v>
      </c>
      <c r="AE9" s="243">
        <v>46</v>
      </c>
      <c r="AF9" s="185"/>
      <c r="AG9" s="185"/>
      <c r="AH9" s="185"/>
      <c r="AI9" s="185"/>
      <c r="AJ9" s="185"/>
      <c r="AK9" s="185"/>
      <c r="AL9" s="185"/>
      <c r="AM9" s="185"/>
      <c r="AN9" s="185"/>
      <c r="AO9" s="185"/>
      <c r="AP9" s="185"/>
      <c r="AQ9" s="185"/>
      <c r="AR9" s="185"/>
      <c r="AS9" s="185"/>
      <c r="AT9" s="185"/>
      <c r="AU9" s="185"/>
      <c r="AV9" s="185"/>
      <c r="AW9" s="185"/>
    </row>
    <row r="10" spans="1:49" s="167" customFormat="1" x14ac:dyDescent="0.2">
      <c r="A10" s="49">
        <v>95990</v>
      </c>
      <c r="B10" s="29" t="s">
        <v>487</v>
      </c>
      <c r="C10" s="131"/>
      <c r="D10" s="168">
        <v>1</v>
      </c>
      <c r="E10" s="132"/>
      <c r="F10" s="67"/>
      <c r="G10" s="75"/>
      <c r="H10" s="75">
        <v>482</v>
      </c>
      <c r="I10" s="75"/>
      <c r="J10" s="75">
        <v>3000</v>
      </c>
      <c r="K10" s="75">
        <v>3000</v>
      </c>
      <c r="L10" s="100">
        <f t="shared" si="0"/>
        <v>0</v>
      </c>
      <c r="M10" s="522">
        <f t="shared" si="1"/>
        <v>0</v>
      </c>
      <c r="N10" s="75">
        <v>3000</v>
      </c>
      <c r="O10" s="75">
        <v>3000</v>
      </c>
      <c r="P10" s="75"/>
      <c r="Q10" s="75"/>
      <c r="R10" s="75"/>
      <c r="S10" s="75"/>
      <c r="T10" s="405" t="s">
        <v>2562</v>
      </c>
      <c r="U10" s="130"/>
      <c r="V10" s="133"/>
      <c r="W10" s="6" t="s">
        <v>1074</v>
      </c>
      <c r="X10" s="130"/>
      <c r="Y10" s="130"/>
      <c r="Z10" s="130"/>
      <c r="AA10" s="133"/>
      <c r="AB10" s="130"/>
      <c r="AC10" s="130"/>
      <c r="AD10" s="243">
        <v>110000</v>
      </c>
      <c r="AE10" s="243">
        <v>46</v>
      </c>
    </row>
    <row r="11" spans="1:49" s="167" customFormat="1" ht="102" x14ac:dyDescent="0.2">
      <c r="A11" s="205">
        <v>92310</v>
      </c>
      <c r="B11" s="44" t="s">
        <v>23</v>
      </c>
      <c r="C11" s="54"/>
      <c r="D11" s="168">
        <v>1</v>
      </c>
      <c r="E11" s="55"/>
      <c r="F11" s="44"/>
      <c r="G11" s="46"/>
      <c r="H11" s="46"/>
      <c r="I11" s="46"/>
      <c r="J11" s="46"/>
      <c r="K11" s="46">
        <v>10000</v>
      </c>
      <c r="L11" s="100">
        <f t="shared" si="0"/>
        <v>10000</v>
      </c>
      <c r="M11" s="522" t="e">
        <f t="shared" si="1"/>
        <v>#DIV/0!</v>
      </c>
      <c r="N11" s="46">
        <v>3600</v>
      </c>
      <c r="O11" s="46">
        <v>3600</v>
      </c>
      <c r="P11" s="46"/>
      <c r="Q11" s="46"/>
      <c r="R11" s="46"/>
      <c r="S11" s="46"/>
      <c r="T11" s="418" t="s">
        <v>2670</v>
      </c>
      <c r="U11" s="391" t="s">
        <v>2911</v>
      </c>
      <c r="V11" s="636" t="s">
        <v>2912</v>
      </c>
      <c r="W11" s="36" t="s">
        <v>2909</v>
      </c>
      <c r="X11" s="46"/>
      <c r="Y11" s="46"/>
      <c r="Z11" s="46"/>
      <c r="AA11" s="46"/>
      <c r="AB11" s="46"/>
      <c r="AC11" s="46"/>
      <c r="AD11" s="192">
        <v>110000</v>
      </c>
      <c r="AE11" s="192">
        <v>30</v>
      </c>
    </row>
    <row r="12" spans="1:49" s="167" customFormat="1" ht="25.5" x14ac:dyDescent="0.2">
      <c r="A12" s="49">
        <v>95330</v>
      </c>
      <c r="B12" s="29" t="s">
        <v>76</v>
      </c>
      <c r="C12" s="131"/>
      <c r="D12" s="168">
        <v>1</v>
      </c>
      <c r="E12" s="132"/>
      <c r="F12" s="67"/>
      <c r="G12" s="75">
        <v>3889</v>
      </c>
      <c r="H12" s="75">
        <v>2082</v>
      </c>
      <c r="I12" s="75">
        <v>2668</v>
      </c>
      <c r="J12" s="75">
        <v>4000</v>
      </c>
      <c r="K12" s="130">
        <v>5000</v>
      </c>
      <c r="L12" s="100">
        <f t="shared" si="0"/>
        <v>1000</v>
      </c>
      <c r="M12" s="522">
        <f t="shared" si="1"/>
        <v>0.25</v>
      </c>
      <c r="N12" s="130">
        <v>5000</v>
      </c>
      <c r="O12" s="130">
        <v>5000</v>
      </c>
      <c r="P12" s="130"/>
      <c r="Q12" s="130"/>
      <c r="R12" s="130"/>
      <c r="S12" s="130"/>
      <c r="T12" s="206" t="s">
        <v>2766</v>
      </c>
      <c r="U12" s="130"/>
      <c r="V12" s="133"/>
      <c r="W12" s="11" t="s">
        <v>2372</v>
      </c>
      <c r="X12" s="134"/>
      <c r="Y12" s="134"/>
      <c r="Z12" s="134"/>
      <c r="AA12" s="134"/>
      <c r="AB12" s="134"/>
      <c r="AC12" s="134"/>
      <c r="AD12" s="192">
        <v>110000</v>
      </c>
      <c r="AE12" s="192">
        <v>30</v>
      </c>
    </row>
    <row r="13" spans="1:49" s="167" customFormat="1" ht="51.75" customHeight="1" x14ac:dyDescent="0.2">
      <c r="A13" s="49">
        <v>95310</v>
      </c>
      <c r="B13" s="29" t="s">
        <v>38</v>
      </c>
      <c r="C13" s="131"/>
      <c r="D13" s="168">
        <v>1</v>
      </c>
      <c r="E13" s="132"/>
      <c r="F13" s="67"/>
      <c r="G13" s="75">
        <v>5643</v>
      </c>
      <c r="H13" s="75">
        <v>7381</v>
      </c>
      <c r="I13" s="75">
        <v>4220</v>
      </c>
      <c r="J13" s="75">
        <v>7500</v>
      </c>
      <c r="K13" s="130">
        <v>7500</v>
      </c>
      <c r="L13" s="100">
        <f t="shared" si="0"/>
        <v>0</v>
      </c>
      <c r="M13" s="522">
        <f t="shared" si="1"/>
        <v>0</v>
      </c>
      <c r="N13" s="130">
        <v>7500</v>
      </c>
      <c r="O13" s="130">
        <v>7500</v>
      </c>
      <c r="P13" s="130"/>
      <c r="Q13" s="130"/>
      <c r="R13" s="130"/>
      <c r="S13" s="130"/>
      <c r="T13" s="405"/>
      <c r="U13" s="130"/>
      <c r="V13" s="429" t="s">
        <v>2375</v>
      </c>
      <c r="W13" s="430" t="s">
        <v>2376</v>
      </c>
      <c r="X13" s="130"/>
      <c r="Y13" s="130"/>
      <c r="Z13" s="130"/>
      <c r="AA13" s="130"/>
      <c r="AB13" s="130"/>
      <c r="AC13" s="130"/>
      <c r="AD13" s="192">
        <v>110000</v>
      </c>
      <c r="AE13" s="192">
        <v>30</v>
      </c>
      <c r="AF13" s="185"/>
      <c r="AG13" s="185"/>
      <c r="AH13" s="185"/>
      <c r="AI13" s="185"/>
      <c r="AJ13" s="185"/>
      <c r="AK13" s="185"/>
      <c r="AL13" s="185"/>
      <c r="AM13" s="185"/>
      <c r="AN13" s="185"/>
      <c r="AO13" s="185"/>
      <c r="AP13" s="185"/>
      <c r="AQ13" s="185"/>
      <c r="AR13" s="185"/>
      <c r="AS13" s="185"/>
      <c r="AT13" s="185"/>
      <c r="AU13" s="185"/>
      <c r="AV13" s="185"/>
      <c r="AW13" s="185"/>
    </row>
    <row r="14" spans="1:49" s="167" customFormat="1" ht="25.5" x14ac:dyDescent="0.2">
      <c r="A14" s="49">
        <v>95315</v>
      </c>
      <c r="B14" s="29" t="s">
        <v>41</v>
      </c>
      <c r="C14" s="131"/>
      <c r="D14" s="168">
        <v>0</v>
      </c>
      <c r="E14" s="132"/>
      <c r="F14" s="67" t="s">
        <v>2377</v>
      </c>
      <c r="G14" s="75">
        <v>4511</v>
      </c>
      <c r="H14" s="75">
        <v>8435</v>
      </c>
      <c r="I14" s="75">
        <v>8476</v>
      </c>
      <c r="J14" s="75">
        <v>8400</v>
      </c>
      <c r="K14" s="130">
        <v>8500</v>
      </c>
      <c r="L14" s="100">
        <f t="shared" si="0"/>
        <v>100</v>
      </c>
      <c r="M14" s="522">
        <f t="shared" si="1"/>
        <v>1.1904761904761904E-2</v>
      </c>
      <c r="N14" s="130">
        <v>8500</v>
      </c>
      <c r="O14" s="130">
        <v>8500</v>
      </c>
      <c r="P14" s="130"/>
      <c r="Q14" s="130"/>
      <c r="R14" s="130"/>
      <c r="S14" s="130"/>
      <c r="T14" s="405" t="s">
        <v>170</v>
      </c>
      <c r="U14" s="130"/>
      <c r="V14" s="261" t="s">
        <v>2378</v>
      </c>
      <c r="W14" s="261" t="s">
        <v>2379</v>
      </c>
      <c r="X14" s="134"/>
      <c r="Y14" s="134"/>
      <c r="Z14" s="134"/>
      <c r="AA14" s="134"/>
      <c r="AB14" s="134"/>
      <c r="AC14" s="134"/>
      <c r="AD14" s="192">
        <v>110000</v>
      </c>
      <c r="AE14" s="192">
        <v>30</v>
      </c>
      <c r="AF14" s="185"/>
      <c r="AG14" s="185"/>
      <c r="AH14" s="185"/>
      <c r="AI14" s="185"/>
      <c r="AJ14" s="185"/>
      <c r="AK14" s="185"/>
      <c r="AL14" s="185"/>
      <c r="AM14" s="185"/>
      <c r="AN14" s="185"/>
      <c r="AO14" s="185"/>
      <c r="AP14" s="185"/>
      <c r="AQ14" s="185"/>
      <c r="AR14" s="185"/>
      <c r="AS14" s="185"/>
      <c r="AT14" s="185"/>
      <c r="AU14" s="185"/>
      <c r="AV14" s="185"/>
      <c r="AW14" s="185"/>
    </row>
    <row r="15" spans="1:49" s="167" customFormat="1" ht="25.5" x14ac:dyDescent="0.2">
      <c r="A15" s="49">
        <v>95555</v>
      </c>
      <c r="B15" s="29" t="s">
        <v>2382</v>
      </c>
      <c r="C15" s="131"/>
      <c r="D15" s="168">
        <v>0</v>
      </c>
      <c r="E15" s="132"/>
      <c r="F15" s="261" t="s">
        <v>2383</v>
      </c>
      <c r="G15" s="75">
        <v>27976</v>
      </c>
      <c r="H15" s="75">
        <v>20188</v>
      </c>
      <c r="I15" s="75">
        <v>19794</v>
      </c>
      <c r="J15" s="75">
        <v>25000</v>
      </c>
      <c r="K15" s="130">
        <v>25000</v>
      </c>
      <c r="L15" s="100">
        <f t="shared" si="0"/>
        <v>0</v>
      </c>
      <c r="M15" s="522">
        <f t="shared" si="1"/>
        <v>0</v>
      </c>
      <c r="N15" s="130">
        <v>25000</v>
      </c>
      <c r="O15" s="130">
        <v>25000</v>
      </c>
      <c r="P15" s="130"/>
      <c r="Q15" s="130"/>
      <c r="R15" s="130"/>
      <c r="S15" s="130"/>
      <c r="T15" s="405" t="s">
        <v>170</v>
      </c>
      <c r="U15" s="130"/>
      <c r="V15" s="133" t="s">
        <v>2384</v>
      </c>
      <c r="W15" s="261" t="s">
        <v>2385</v>
      </c>
      <c r="X15" s="134"/>
      <c r="Y15" s="134"/>
      <c r="Z15" s="134"/>
      <c r="AA15" s="134"/>
      <c r="AB15" s="134"/>
      <c r="AC15" s="134"/>
      <c r="AD15" s="192">
        <v>110000</v>
      </c>
      <c r="AE15" s="192">
        <v>30</v>
      </c>
      <c r="AF15" s="185"/>
      <c r="AG15" s="185"/>
      <c r="AH15" s="185"/>
      <c r="AI15" s="185"/>
      <c r="AJ15" s="185"/>
      <c r="AK15" s="185"/>
      <c r="AL15" s="185"/>
      <c r="AM15" s="185"/>
      <c r="AN15" s="185"/>
      <c r="AO15" s="185"/>
      <c r="AP15" s="185"/>
      <c r="AQ15" s="185"/>
      <c r="AR15" s="185"/>
      <c r="AS15" s="185"/>
      <c r="AT15" s="185"/>
      <c r="AU15" s="185"/>
      <c r="AV15" s="185"/>
      <c r="AW15" s="185"/>
    </row>
    <row r="16" spans="1:49" s="537" customFormat="1" x14ac:dyDescent="0.2">
      <c r="A16" s="49">
        <v>95990</v>
      </c>
      <c r="B16" s="29" t="s">
        <v>487</v>
      </c>
      <c r="C16" s="131"/>
      <c r="D16" s="168">
        <v>1</v>
      </c>
      <c r="E16" s="132"/>
      <c r="F16" s="67" t="s">
        <v>2496</v>
      </c>
      <c r="G16" s="75"/>
      <c r="H16" s="75"/>
      <c r="I16" s="75"/>
      <c r="J16" s="75">
        <v>25000</v>
      </c>
      <c r="K16" s="130">
        <v>25000</v>
      </c>
      <c r="L16" s="100">
        <f t="shared" si="0"/>
        <v>0</v>
      </c>
      <c r="M16" s="522">
        <f t="shared" si="1"/>
        <v>0</v>
      </c>
      <c r="N16" s="130">
        <v>25000</v>
      </c>
      <c r="O16" s="130">
        <v>25000</v>
      </c>
      <c r="P16" s="130"/>
      <c r="Q16" s="130"/>
      <c r="R16" s="130"/>
      <c r="S16" s="130"/>
      <c r="T16" s="206" t="s">
        <v>2754</v>
      </c>
      <c r="U16" s="130"/>
      <c r="V16" s="133"/>
      <c r="W16" s="36" t="s">
        <v>2388</v>
      </c>
      <c r="X16" s="130"/>
      <c r="Y16" s="130"/>
      <c r="Z16" s="130"/>
      <c r="AA16" s="130"/>
      <c r="AB16" s="130"/>
      <c r="AC16" s="130"/>
      <c r="AD16" s="192">
        <v>110000</v>
      </c>
      <c r="AE16" s="192">
        <v>30</v>
      </c>
      <c r="AF16" s="536"/>
      <c r="AG16" s="536"/>
      <c r="AH16" s="536"/>
      <c r="AI16" s="536"/>
      <c r="AJ16" s="536"/>
      <c r="AK16" s="536"/>
      <c r="AL16" s="536"/>
      <c r="AM16" s="536"/>
      <c r="AN16" s="536"/>
      <c r="AO16" s="536"/>
      <c r="AP16" s="536"/>
      <c r="AQ16" s="536"/>
      <c r="AR16" s="536"/>
      <c r="AS16" s="536"/>
      <c r="AT16" s="536"/>
      <c r="AU16" s="536"/>
      <c r="AV16" s="536"/>
      <c r="AW16" s="536"/>
    </row>
    <row r="17" spans="1:49" s="167" customFormat="1" ht="76.5" customHeight="1" x14ac:dyDescent="0.2">
      <c r="A17" s="49">
        <v>95410</v>
      </c>
      <c r="B17" s="29" t="s">
        <v>224</v>
      </c>
      <c r="C17" s="131"/>
      <c r="D17" s="168">
        <v>1</v>
      </c>
      <c r="E17" s="132"/>
      <c r="F17" s="67" t="s">
        <v>380</v>
      </c>
      <c r="G17" s="75">
        <v>5138</v>
      </c>
      <c r="H17" s="75">
        <v>12713</v>
      </c>
      <c r="I17" s="75">
        <v>13490</v>
      </c>
      <c r="J17" s="75">
        <v>10000</v>
      </c>
      <c r="K17" s="130">
        <v>27000</v>
      </c>
      <c r="L17" s="100">
        <f t="shared" si="0"/>
        <v>17000</v>
      </c>
      <c r="M17" s="522">
        <f t="shared" si="1"/>
        <v>1.7</v>
      </c>
      <c r="N17" s="130">
        <v>27000</v>
      </c>
      <c r="O17" s="130">
        <v>27000</v>
      </c>
      <c r="P17" s="130"/>
      <c r="Q17" s="130"/>
      <c r="R17" s="130"/>
      <c r="S17" s="130"/>
      <c r="T17" s="545" t="s">
        <v>2731</v>
      </c>
      <c r="U17" s="130"/>
      <c r="V17" s="261" t="s">
        <v>2380</v>
      </c>
      <c r="W17" s="261" t="s">
        <v>2381</v>
      </c>
      <c r="X17" s="134"/>
      <c r="Y17" s="134"/>
      <c r="Z17" s="134"/>
      <c r="AA17" s="134"/>
      <c r="AB17" s="134"/>
      <c r="AC17" s="134"/>
      <c r="AD17" s="192">
        <v>110000</v>
      </c>
      <c r="AE17" s="192">
        <v>30</v>
      </c>
      <c r="AF17" s="185"/>
      <c r="AG17" s="185"/>
      <c r="AH17" s="185"/>
      <c r="AI17" s="185"/>
      <c r="AJ17" s="185"/>
      <c r="AK17" s="185"/>
      <c r="AL17" s="185"/>
      <c r="AM17" s="185"/>
      <c r="AN17" s="185"/>
      <c r="AO17" s="185"/>
      <c r="AP17" s="185"/>
      <c r="AQ17" s="185"/>
      <c r="AR17" s="185"/>
      <c r="AS17" s="185"/>
      <c r="AT17" s="185"/>
      <c r="AU17" s="185"/>
      <c r="AV17" s="185"/>
      <c r="AW17" s="185"/>
    </row>
    <row r="18" spans="1:49" s="167" customFormat="1" ht="38.25" x14ac:dyDescent="0.2">
      <c r="A18" s="49">
        <v>95310</v>
      </c>
      <c r="B18" s="29" t="s">
        <v>38</v>
      </c>
      <c r="C18" s="131"/>
      <c r="D18" s="168">
        <v>2</v>
      </c>
      <c r="E18" s="132"/>
      <c r="F18" s="67" t="s">
        <v>1059</v>
      </c>
      <c r="G18" s="75"/>
      <c r="H18" s="75"/>
      <c r="I18" s="75"/>
      <c r="J18" s="75"/>
      <c r="K18" s="130">
        <v>2000</v>
      </c>
      <c r="L18" s="100">
        <f t="shared" si="0"/>
        <v>2000</v>
      </c>
      <c r="M18" s="522" t="e">
        <f t="shared" si="1"/>
        <v>#DIV/0!</v>
      </c>
      <c r="N18" s="130"/>
      <c r="O18" s="130"/>
      <c r="P18" s="130"/>
      <c r="Q18" s="130"/>
      <c r="R18" s="130"/>
      <c r="S18" s="130"/>
      <c r="T18" s="405"/>
      <c r="U18" s="130"/>
      <c r="V18" s="133" t="s">
        <v>1060</v>
      </c>
      <c r="W18" s="6" t="s">
        <v>1061</v>
      </c>
      <c r="X18" s="130"/>
      <c r="Y18" s="130"/>
      <c r="Z18" s="130"/>
      <c r="AA18" s="133"/>
      <c r="AB18" s="130"/>
      <c r="AC18" s="133" t="s">
        <v>1062</v>
      </c>
      <c r="AD18" s="243">
        <v>110000</v>
      </c>
      <c r="AE18" s="243">
        <v>46</v>
      </c>
      <c r="AF18" s="185"/>
      <c r="AG18" s="185"/>
      <c r="AH18" s="185"/>
      <c r="AI18" s="185"/>
      <c r="AJ18" s="185"/>
      <c r="AK18" s="185"/>
      <c r="AL18" s="185"/>
      <c r="AM18" s="185"/>
      <c r="AN18" s="185"/>
      <c r="AO18" s="185"/>
      <c r="AP18" s="185"/>
      <c r="AQ18" s="185"/>
      <c r="AR18" s="185"/>
      <c r="AS18" s="185"/>
      <c r="AT18" s="185"/>
      <c r="AU18" s="185"/>
      <c r="AV18" s="185"/>
      <c r="AW18" s="185"/>
    </row>
    <row r="19" spans="1:49" s="167" customFormat="1" ht="25.5" x14ac:dyDescent="0.2">
      <c r="A19" s="49">
        <v>95410</v>
      </c>
      <c r="B19" s="29" t="s">
        <v>224</v>
      </c>
      <c r="C19" s="131"/>
      <c r="D19" s="168">
        <v>2</v>
      </c>
      <c r="E19" s="132"/>
      <c r="F19" s="67" t="s">
        <v>1066</v>
      </c>
      <c r="G19" s="75">
        <v>200</v>
      </c>
      <c r="H19" s="75">
        <v>200</v>
      </c>
      <c r="I19" s="75">
        <v>200</v>
      </c>
      <c r="J19" s="75">
        <v>200</v>
      </c>
      <c r="K19" s="130">
        <v>730</v>
      </c>
      <c r="L19" s="100">
        <f t="shared" si="0"/>
        <v>530</v>
      </c>
      <c r="M19" s="522">
        <f t="shared" si="1"/>
        <v>2.65</v>
      </c>
      <c r="N19" s="130"/>
      <c r="O19" s="130"/>
      <c r="P19" s="130"/>
      <c r="Q19" s="130"/>
      <c r="R19" s="130"/>
      <c r="S19" s="130"/>
      <c r="T19" s="405"/>
      <c r="U19" s="130"/>
      <c r="V19" s="133" t="s">
        <v>1067</v>
      </c>
      <c r="W19" s="6" t="s">
        <v>1068</v>
      </c>
      <c r="X19" s="134"/>
      <c r="Y19" s="134"/>
      <c r="Z19" s="134"/>
      <c r="AA19" s="198"/>
      <c r="AB19" s="134"/>
      <c r="AC19" s="134"/>
      <c r="AD19" s="243">
        <v>110000</v>
      </c>
      <c r="AE19" s="243">
        <v>46</v>
      </c>
      <c r="AF19" s="185"/>
      <c r="AG19" s="185"/>
      <c r="AH19" s="185"/>
      <c r="AI19" s="185"/>
      <c r="AJ19" s="185"/>
      <c r="AK19" s="185"/>
      <c r="AL19" s="185"/>
      <c r="AM19" s="185"/>
      <c r="AN19" s="185"/>
      <c r="AO19" s="185"/>
      <c r="AP19" s="185"/>
      <c r="AQ19" s="185"/>
      <c r="AR19" s="185"/>
      <c r="AS19" s="185"/>
      <c r="AT19" s="185"/>
      <c r="AU19" s="185"/>
      <c r="AV19" s="185"/>
      <c r="AW19" s="185"/>
    </row>
    <row r="20" spans="1:49" s="167" customFormat="1" ht="25.5" x14ac:dyDescent="0.2">
      <c r="A20" s="49">
        <v>95725</v>
      </c>
      <c r="B20" s="29" t="s">
        <v>44</v>
      </c>
      <c r="C20" s="131"/>
      <c r="D20" s="168">
        <v>2</v>
      </c>
      <c r="E20" s="132"/>
      <c r="F20" s="67" t="s">
        <v>1072</v>
      </c>
      <c r="G20" s="75">
        <v>80</v>
      </c>
      <c r="H20" s="75">
        <v>86</v>
      </c>
      <c r="I20" s="75">
        <v>100</v>
      </c>
      <c r="J20" s="75">
        <v>80</v>
      </c>
      <c r="K20" s="75">
        <v>100</v>
      </c>
      <c r="L20" s="100">
        <f t="shared" si="0"/>
        <v>20</v>
      </c>
      <c r="M20" s="522">
        <f t="shared" si="1"/>
        <v>0.25</v>
      </c>
      <c r="N20" s="75"/>
      <c r="O20" s="75"/>
      <c r="P20" s="75"/>
      <c r="Q20" s="75"/>
      <c r="R20" s="75"/>
      <c r="S20" s="75"/>
      <c r="T20" s="405"/>
      <c r="U20" s="130"/>
      <c r="V20" s="133">
        <v>2.2000000000000002</v>
      </c>
      <c r="W20" s="6" t="s">
        <v>1073</v>
      </c>
      <c r="X20" s="130"/>
      <c r="Y20" s="130"/>
      <c r="Z20" s="130"/>
      <c r="AA20" s="133"/>
      <c r="AB20" s="130"/>
      <c r="AC20" s="130"/>
      <c r="AD20" s="243">
        <v>110000</v>
      </c>
      <c r="AE20" s="243">
        <v>46</v>
      </c>
      <c r="AF20" s="185"/>
      <c r="AG20" s="185"/>
      <c r="AH20" s="185"/>
      <c r="AI20" s="185"/>
      <c r="AJ20" s="185"/>
      <c r="AK20" s="185"/>
      <c r="AL20" s="185"/>
      <c r="AM20" s="185"/>
      <c r="AN20" s="185"/>
      <c r="AO20" s="185"/>
      <c r="AP20" s="185"/>
      <c r="AQ20" s="185"/>
      <c r="AR20" s="185"/>
      <c r="AS20" s="185"/>
      <c r="AT20" s="185"/>
      <c r="AU20" s="185"/>
      <c r="AV20" s="185"/>
      <c r="AW20" s="185"/>
    </row>
    <row r="21" spans="1:49" s="167" customFormat="1" ht="102" x14ac:dyDescent="0.2">
      <c r="A21" s="10">
        <v>95115</v>
      </c>
      <c r="B21" s="8" t="s">
        <v>2201</v>
      </c>
      <c r="C21" s="196"/>
      <c r="D21" s="168">
        <v>0</v>
      </c>
      <c r="E21" s="197"/>
      <c r="F21" s="38" t="s">
        <v>2202</v>
      </c>
      <c r="G21" s="46"/>
      <c r="H21" s="46"/>
      <c r="I21" s="46">
        <v>4046</v>
      </c>
      <c r="J21" s="46"/>
      <c r="K21" s="68">
        <v>4500</v>
      </c>
      <c r="L21" s="100"/>
      <c r="M21" s="522" t="e">
        <f t="shared" si="1"/>
        <v>#DIV/0!</v>
      </c>
      <c r="N21" s="68">
        <v>4500</v>
      </c>
      <c r="O21" s="68">
        <v>4500</v>
      </c>
      <c r="P21" s="68"/>
      <c r="Q21" s="68"/>
      <c r="R21" s="68"/>
      <c r="S21" s="68"/>
      <c r="T21" s="255" t="s">
        <v>2671</v>
      </c>
      <c r="U21" s="46"/>
      <c r="V21" s="241"/>
      <c r="W21" s="38" t="s">
        <v>2934</v>
      </c>
      <c r="X21" s="171"/>
      <c r="Y21" s="171"/>
      <c r="Z21" s="171"/>
      <c r="AA21" s="171"/>
      <c r="AB21" s="171"/>
      <c r="AC21" s="171" t="s">
        <v>196</v>
      </c>
      <c r="AD21" s="172">
        <v>111500</v>
      </c>
      <c r="AE21" s="172">
        <v>30</v>
      </c>
      <c r="AF21" s="185"/>
      <c r="AG21" s="185"/>
      <c r="AH21" s="185"/>
      <c r="AI21" s="185"/>
      <c r="AJ21" s="185"/>
      <c r="AK21" s="185"/>
      <c r="AL21" s="185"/>
      <c r="AM21" s="185"/>
      <c r="AN21" s="185"/>
      <c r="AO21" s="185"/>
      <c r="AP21" s="185"/>
      <c r="AQ21" s="185"/>
      <c r="AR21" s="185"/>
      <c r="AS21" s="185"/>
      <c r="AT21" s="185"/>
      <c r="AU21" s="185"/>
      <c r="AV21" s="185"/>
      <c r="AW21" s="185"/>
    </row>
    <row r="22" spans="1:49" s="167" customFormat="1" ht="48.75" customHeight="1" x14ac:dyDescent="0.2">
      <c r="A22" s="10">
        <v>95110</v>
      </c>
      <c r="B22" s="8" t="s">
        <v>1768</v>
      </c>
      <c r="C22" s="196"/>
      <c r="D22" s="168">
        <v>0</v>
      </c>
      <c r="E22" s="197"/>
      <c r="F22" s="38" t="s">
        <v>2157</v>
      </c>
      <c r="G22" s="46">
        <v>4574</v>
      </c>
      <c r="H22" s="46">
        <v>4434</v>
      </c>
      <c r="I22" s="46">
        <v>7378</v>
      </c>
      <c r="J22" s="46">
        <v>5000</v>
      </c>
      <c r="K22" s="68">
        <v>5500</v>
      </c>
      <c r="L22" s="100">
        <v>5000</v>
      </c>
      <c r="M22" s="522">
        <f t="shared" si="1"/>
        <v>1</v>
      </c>
      <c r="N22" s="68">
        <v>5000</v>
      </c>
      <c r="O22" s="68">
        <v>5000</v>
      </c>
      <c r="P22" s="68"/>
      <c r="Q22" s="68"/>
      <c r="R22" s="68"/>
      <c r="S22" s="68"/>
      <c r="T22" s="206" t="s">
        <v>2745</v>
      </c>
      <c r="U22" s="46"/>
      <c r="V22" s="241"/>
      <c r="W22" s="38" t="s">
        <v>2200</v>
      </c>
      <c r="X22" s="171"/>
      <c r="Y22" s="171"/>
      <c r="Z22" s="171"/>
      <c r="AA22" s="171"/>
      <c r="AB22" s="171"/>
      <c r="AC22" s="171" t="s">
        <v>196</v>
      </c>
      <c r="AD22" s="172">
        <v>111500</v>
      </c>
      <c r="AE22" s="172">
        <v>30</v>
      </c>
      <c r="AF22" s="185"/>
      <c r="AG22" s="185"/>
      <c r="AH22" s="185"/>
      <c r="AI22" s="185"/>
      <c r="AJ22" s="185"/>
      <c r="AK22" s="185"/>
      <c r="AL22" s="185"/>
      <c r="AM22" s="185"/>
      <c r="AN22" s="185"/>
      <c r="AO22" s="185"/>
      <c r="AP22" s="185"/>
      <c r="AQ22" s="185"/>
      <c r="AR22" s="185"/>
      <c r="AS22" s="185"/>
      <c r="AT22" s="185"/>
      <c r="AU22" s="185"/>
      <c r="AV22" s="185"/>
      <c r="AW22" s="185"/>
    </row>
    <row r="23" spans="1:49" s="167" customFormat="1" ht="83.25" customHeight="1" x14ac:dyDescent="0.2">
      <c r="A23" s="49">
        <v>94490</v>
      </c>
      <c r="B23" s="67" t="s">
        <v>878</v>
      </c>
      <c r="C23" s="157"/>
      <c r="D23" s="168">
        <v>1</v>
      </c>
      <c r="E23" s="464"/>
      <c r="F23" s="6"/>
      <c r="G23" s="159"/>
      <c r="H23" s="159"/>
      <c r="I23" s="159">
        <v>175</v>
      </c>
      <c r="J23" s="159">
        <v>200</v>
      </c>
      <c r="K23" s="130">
        <v>200</v>
      </c>
      <c r="L23" s="100">
        <f t="shared" ref="L23:L54" si="2">+K23-J23</f>
        <v>0</v>
      </c>
      <c r="M23" s="522">
        <f t="shared" si="1"/>
        <v>0</v>
      </c>
      <c r="N23" s="130">
        <v>200</v>
      </c>
      <c r="O23" s="130">
        <v>200</v>
      </c>
      <c r="P23" s="130"/>
      <c r="Q23" s="130"/>
      <c r="R23" s="130"/>
      <c r="S23" s="130"/>
      <c r="T23" s="405"/>
      <c r="U23" s="130" t="s">
        <v>879</v>
      </c>
      <c r="V23" s="133" t="s">
        <v>880</v>
      </c>
      <c r="W23" s="6" t="s">
        <v>881</v>
      </c>
      <c r="X23" s="130"/>
      <c r="Y23" s="130"/>
      <c r="Z23" s="130"/>
      <c r="AA23" s="133" t="s">
        <v>338</v>
      </c>
      <c r="AB23" s="130"/>
      <c r="AC23" s="130"/>
      <c r="AD23" s="192">
        <v>112030</v>
      </c>
      <c r="AE23" s="192">
        <v>30</v>
      </c>
      <c r="AF23" s="185"/>
      <c r="AG23" s="185"/>
      <c r="AH23" s="185"/>
      <c r="AI23" s="185"/>
      <c r="AJ23" s="185"/>
      <c r="AK23" s="185"/>
      <c r="AL23" s="185"/>
      <c r="AM23" s="185"/>
      <c r="AN23" s="185"/>
      <c r="AO23" s="185"/>
      <c r="AP23" s="185"/>
      <c r="AQ23" s="185"/>
      <c r="AR23" s="185"/>
      <c r="AS23" s="185"/>
      <c r="AT23" s="185"/>
      <c r="AU23" s="185"/>
      <c r="AV23" s="185"/>
      <c r="AW23" s="185"/>
    </row>
    <row r="24" spans="1:49" s="167" customFormat="1" ht="25.5" x14ac:dyDescent="0.2">
      <c r="A24" s="49">
        <v>95990</v>
      </c>
      <c r="B24" s="67" t="s">
        <v>884</v>
      </c>
      <c r="C24" s="131"/>
      <c r="D24" s="168">
        <v>1</v>
      </c>
      <c r="E24" s="132"/>
      <c r="F24" s="67"/>
      <c r="G24" s="75">
        <v>200</v>
      </c>
      <c r="H24" s="75"/>
      <c r="I24" s="75">
        <v>500</v>
      </c>
      <c r="J24" s="75">
        <v>500</v>
      </c>
      <c r="K24" s="130">
        <v>500</v>
      </c>
      <c r="L24" s="100">
        <f t="shared" si="2"/>
        <v>0</v>
      </c>
      <c r="M24" s="522">
        <f t="shared" si="1"/>
        <v>0</v>
      </c>
      <c r="N24" s="130">
        <v>500</v>
      </c>
      <c r="O24" s="130">
        <v>500</v>
      </c>
      <c r="P24" s="130"/>
      <c r="Q24" s="130"/>
      <c r="R24" s="130"/>
      <c r="S24" s="130"/>
      <c r="T24" s="206" t="s">
        <v>2766</v>
      </c>
      <c r="U24" s="133"/>
      <c r="V24" s="133"/>
      <c r="W24" s="130" t="s">
        <v>885</v>
      </c>
      <c r="X24" s="130"/>
      <c r="Y24" s="130"/>
      <c r="Z24" s="130"/>
      <c r="AA24" s="133" t="s">
        <v>338</v>
      </c>
      <c r="AB24" s="130"/>
      <c r="AC24" s="168"/>
      <c r="AD24" s="192">
        <v>112030</v>
      </c>
      <c r="AE24" s="192">
        <v>30</v>
      </c>
      <c r="AF24" s="185"/>
      <c r="AG24" s="185"/>
      <c r="AH24" s="185"/>
      <c r="AI24" s="185"/>
      <c r="AJ24" s="185"/>
      <c r="AK24" s="185"/>
      <c r="AL24" s="185"/>
      <c r="AM24" s="185"/>
      <c r="AN24" s="185"/>
      <c r="AO24" s="185"/>
      <c r="AP24" s="185"/>
      <c r="AQ24" s="185"/>
      <c r="AR24" s="185"/>
      <c r="AS24" s="185"/>
      <c r="AT24" s="185"/>
      <c r="AU24" s="185"/>
      <c r="AV24" s="185"/>
      <c r="AW24" s="185"/>
    </row>
    <row r="25" spans="1:49" s="167" customFormat="1" ht="38.25" x14ac:dyDescent="0.2">
      <c r="A25" s="70">
        <v>95530</v>
      </c>
      <c r="B25" s="236" t="s">
        <v>282</v>
      </c>
      <c r="C25" s="239"/>
      <c r="D25" s="168">
        <v>1</v>
      </c>
      <c r="E25" s="240"/>
      <c r="F25" s="163"/>
      <c r="G25" s="75"/>
      <c r="H25" s="75"/>
      <c r="I25" s="75"/>
      <c r="J25" s="75">
        <v>3000</v>
      </c>
      <c r="K25" s="130">
        <v>3000</v>
      </c>
      <c r="L25" s="100">
        <f t="shared" si="2"/>
        <v>0</v>
      </c>
      <c r="M25" s="522">
        <f t="shared" si="1"/>
        <v>0</v>
      </c>
      <c r="N25" s="608">
        <v>3000</v>
      </c>
      <c r="O25" s="130"/>
      <c r="P25" s="608">
        <v>3000</v>
      </c>
      <c r="Q25" s="130"/>
      <c r="R25" s="130"/>
      <c r="S25" s="130"/>
      <c r="T25" s="405" t="s">
        <v>2830</v>
      </c>
      <c r="U25" s="130"/>
      <c r="V25" s="133"/>
      <c r="W25" s="11"/>
      <c r="X25" s="134"/>
      <c r="Y25" s="134"/>
      <c r="Z25" s="134"/>
      <c r="AA25" s="198"/>
      <c r="AB25" s="134"/>
      <c r="AC25" s="134"/>
      <c r="AD25" s="71">
        <v>112030</v>
      </c>
      <c r="AE25" s="71">
        <v>40</v>
      </c>
      <c r="AF25" s="185"/>
      <c r="AG25" s="185"/>
      <c r="AH25" s="185"/>
      <c r="AI25" s="185"/>
      <c r="AJ25" s="185"/>
      <c r="AK25" s="185"/>
      <c r="AL25" s="185"/>
      <c r="AM25" s="185"/>
      <c r="AN25" s="185"/>
      <c r="AO25" s="185"/>
      <c r="AP25" s="185"/>
      <c r="AQ25" s="185"/>
      <c r="AR25" s="185"/>
      <c r="AS25" s="185"/>
      <c r="AT25" s="185"/>
      <c r="AU25" s="185"/>
      <c r="AV25" s="185"/>
      <c r="AW25" s="185"/>
    </row>
    <row r="26" spans="1:49" s="167" customFormat="1" ht="51" x14ac:dyDescent="0.2">
      <c r="A26" s="49">
        <v>95530</v>
      </c>
      <c r="B26" s="67" t="s">
        <v>882</v>
      </c>
      <c r="C26" s="131"/>
      <c r="D26" s="168">
        <v>1</v>
      </c>
      <c r="E26" s="132"/>
      <c r="F26" s="67"/>
      <c r="G26" s="75">
        <v>3579</v>
      </c>
      <c r="H26" s="75">
        <v>5104</v>
      </c>
      <c r="I26" s="75">
        <v>5829</v>
      </c>
      <c r="J26" s="75">
        <v>10000</v>
      </c>
      <c r="K26" s="130">
        <v>15000</v>
      </c>
      <c r="L26" s="100">
        <f t="shared" si="2"/>
        <v>5000</v>
      </c>
      <c r="M26" s="522">
        <f t="shared" si="1"/>
        <v>0.5</v>
      </c>
      <c r="N26" s="608">
        <v>10000</v>
      </c>
      <c r="O26" s="130"/>
      <c r="P26" s="608">
        <v>10000</v>
      </c>
      <c r="Q26" s="130"/>
      <c r="R26" s="130"/>
      <c r="S26" s="130"/>
      <c r="T26" s="405" t="s">
        <v>2783</v>
      </c>
      <c r="U26" s="133"/>
      <c r="V26" s="133"/>
      <c r="W26" s="465" t="s">
        <v>883</v>
      </c>
      <c r="X26" s="466" t="s">
        <v>608</v>
      </c>
      <c r="Y26" s="134"/>
      <c r="Z26" s="134"/>
      <c r="AA26" s="133" t="s">
        <v>338</v>
      </c>
      <c r="AB26" s="134"/>
      <c r="AC26" s="168"/>
      <c r="AD26" s="192">
        <v>112030</v>
      </c>
      <c r="AE26" s="192">
        <v>30</v>
      </c>
      <c r="AF26" s="185"/>
      <c r="AG26" s="185"/>
      <c r="AH26" s="185"/>
      <c r="AI26" s="185"/>
      <c r="AJ26" s="185"/>
      <c r="AK26" s="185"/>
      <c r="AL26" s="185"/>
      <c r="AM26" s="185"/>
      <c r="AN26" s="185"/>
      <c r="AO26" s="185"/>
      <c r="AP26" s="185"/>
      <c r="AQ26" s="185"/>
      <c r="AR26" s="185"/>
      <c r="AS26" s="185"/>
      <c r="AT26" s="185"/>
      <c r="AU26" s="185"/>
      <c r="AV26" s="185"/>
      <c r="AW26" s="185"/>
    </row>
    <row r="27" spans="1:49" s="167" customFormat="1" ht="63.75" x14ac:dyDescent="0.2">
      <c r="A27" s="49">
        <v>95310</v>
      </c>
      <c r="B27" s="29" t="s">
        <v>38</v>
      </c>
      <c r="C27" s="131"/>
      <c r="D27" s="168">
        <v>1</v>
      </c>
      <c r="E27" s="132"/>
      <c r="F27" s="67" t="s">
        <v>2393</v>
      </c>
      <c r="G27" s="75"/>
      <c r="H27" s="75"/>
      <c r="I27" s="75"/>
      <c r="J27" s="75">
        <v>8000</v>
      </c>
      <c r="K27" s="130">
        <v>10000</v>
      </c>
      <c r="L27" s="100">
        <f t="shared" si="2"/>
        <v>2000</v>
      </c>
      <c r="M27" s="522">
        <f t="shared" si="1"/>
        <v>0.25</v>
      </c>
      <c r="N27" s="130">
        <v>0</v>
      </c>
      <c r="O27" s="130"/>
      <c r="P27" s="130"/>
      <c r="Q27" s="130"/>
      <c r="R27" s="130"/>
      <c r="S27" s="130"/>
      <c r="T27" s="405" t="s">
        <v>2828</v>
      </c>
      <c r="U27" s="133" t="s">
        <v>2390</v>
      </c>
      <c r="V27" s="133" t="s">
        <v>2391</v>
      </c>
      <c r="W27" s="431" t="s">
        <v>2394</v>
      </c>
      <c r="X27" s="130"/>
      <c r="Y27" s="130"/>
      <c r="Z27" s="130"/>
      <c r="AA27" s="130"/>
      <c r="AB27" s="130"/>
      <c r="AC27" s="130"/>
      <c r="AD27" s="192">
        <v>113100</v>
      </c>
      <c r="AE27" s="192">
        <v>30</v>
      </c>
    </row>
    <row r="28" spans="1:49" s="167" customFormat="1" ht="25.5" x14ac:dyDescent="0.2">
      <c r="A28" s="49">
        <v>95410</v>
      </c>
      <c r="B28" s="29" t="s">
        <v>224</v>
      </c>
      <c r="C28" s="131"/>
      <c r="D28" s="168">
        <v>0</v>
      </c>
      <c r="E28" s="132"/>
      <c r="F28" s="67"/>
      <c r="G28" s="75">
        <v>3258</v>
      </c>
      <c r="H28" s="75">
        <v>3353</v>
      </c>
      <c r="I28" s="75">
        <v>3417</v>
      </c>
      <c r="J28" s="75">
        <v>3400</v>
      </c>
      <c r="K28" s="130">
        <v>3500</v>
      </c>
      <c r="L28" s="100">
        <f t="shared" si="2"/>
        <v>100</v>
      </c>
      <c r="M28" s="522">
        <f t="shared" si="1"/>
        <v>2.9411764705882353E-2</v>
      </c>
      <c r="N28" s="130">
        <v>3500</v>
      </c>
      <c r="O28" s="130">
        <v>3500</v>
      </c>
      <c r="P28" s="130"/>
      <c r="Q28" s="130"/>
      <c r="R28" s="130"/>
      <c r="S28" s="130"/>
      <c r="T28" s="405" t="s">
        <v>170</v>
      </c>
      <c r="U28" s="130"/>
      <c r="V28" s="133" t="s">
        <v>2395</v>
      </c>
      <c r="W28" s="6" t="s">
        <v>2396</v>
      </c>
      <c r="X28" s="134"/>
      <c r="Y28" s="134"/>
      <c r="Z28" s="134"/>
      <c r="AA28" s="134"/>
      <c r="AB28" s="134"/>
      <c r="AC28" s="134"/>
      <c r="AD28" s="192">
        <v>113100</v>
      </c>
      <c r="AE28" s="192">
        <v>30</v>
      </c>
      <c r="AF28" s="185"/>
      <c r="AG28" s="185"/>
      <c r="AH28" s="185"/>
      <c r="AI28" s="185"/>
      <c r="AJ28" s="185"/>
      <c r="AK28" s="185"/>
      <c r="AL28" s="185"/>
      <c r="AM28" s="185"/>
      <c r="AN28" s="185"/>
      <c r="AO28" s="185"/>
      <c r="AP28" s="185"/>
      <c r="AQ28" s="185"/>
      <c r="AR28" s="185"/>
      <c r="AS28" s="185"/>
      <c r="AT28" s="185"/>
      <c r="AU28" s="185"/>
      <c r="AV28" s="185"/>
      <c r="AW28" s="185"/>
    </row>
    <row r="29" spans="1:49" s="167" customFormat="1" ht="51" x14ac:dyDescent="0.2">
      <c r="A29" s="49">
        <v>95310</v>
      </c>
      <c r="B29" s="29" t="s">
        <v>38</v>
      </c>
      <c r="C29" s="131"/>
      <c r="D29" s="168">
        <v>1</v>
      </c>
      <c r="E29" s="132"/>
      <c r="F29" s="67" t="s">
        <v>2389</v>
      </c>
      <c r="G29" s="75"/>
      <c r="H29" s="75">
        <v>7565</v>
      </c>
      <c r="I29" s="75">
        <v>4550</v>
      </c>
      <c r="J29" s="75">
        <v>8000</v>
      </c>
      <c r="K29" s="130">
        <v>8000</v>
      </c>
      <c r="L29" s="100">
        <f t="shared" si="2"/>
        <v>0</v>
      </c>
      <c r="M29" s="522">
        <f t="shared" si="1"/>
        <v>0</v>
      </c>
      <c r="N29" s="608">
        <v>8000</v>
      </c>
      <c r="O29" s="130"/>
      <c r="P29" s="608">
        <v>8000</v>
      </c>
      <c r="Q29" s="130"/>
      <c r="R29" s="130"/>
      <c r="S29" s="130"/>
      <c r="T29" s="545" t="s">
        <v>2731</v>
      </c>
      <c r="U29" s="133" t="s">
        <v>2390</v>
      </c>
      <c r="V29" s="29" t="s">
        <v>2391</v>
      </c>
      <c r="W29" s="36" t="s">
        <v>2392</v>
      </c>
      <c r="X29" s="130"/>
      <c r="Y29" s="130"/>
      <c r="Z29" s="130"/>
      <c r="AA29" s="130"/>
      <c r="AB29" s="130"/>
      <c r="AC29" s="130"/>
      <c r="AD29" s="192">
        <v>113100</v>
      </c>
      <c r="AE29" s="192">
        <v>30</v>
      </c>
      <c r="AF29" s="185"/>
      <c r="AG29" s="185"/>
      <c r="AH29" s="185"/>
      <c r="AI29" s="185"/>
      <c r="AJ29" s="185"/>
      <c r="AK29" s="185"/>
      <c r="AL29" s="185"/>
      <c r="AM29" s="185"/>
      <c r="AN29" s="185"/>
      <c r="AO29" s="185"/>
      <c r="AP29" s="185"/>
      <c r="AQ29" s="185"/>
      <c r="AR29" s="185"/>
      <c r="AS29" s="185"/>
      <c r="AT29" s="185"/>
      <c r="AU29" s="185"/>
      <c r="AV29" s="185"/>
      <c r="AW29" s="185"/>
    </row>
    <row r="30" spans="1:49" s="167" customFormat="1" x14ac:dyDescent="0.2">
      <c r="A30" s="49">
        <v>95310</v>
      </c>
      <c r="B30" s="29" t="s">
        <v>38</v>
      </c>
      <c r="C30" s="131"/>
      <c r="D30" s="168">
        <v>1</v>
      </c>
      <c r="E30" s="132"/>
      <c r="F30" s="67" t="s">
        <v>2497</v>
      </c>
      <c r="G30" s="75"/>
      <c r="H30" s="75"/>
      <c r="I30" s="75">
        <v>1582</v>
      </c>
      <c r="J30" s="75">
        <v>1660</v>
      </c>
      <c r="K30" s="130">
        <v>1952</v>
      </c>
      <c r="L30" s="100">
        <f t="shared" si="2"/>
        <v>292</v>
      </c>
      <c r="M30" s="522">
        <f t="shared" si="1"/>
        <v>0.17590361445783131</v>
      </c>
      <c r="N30" s="608">
        <v>1952</v>
      </c>
      <c r="O30" s="130"/>
      <c r="P30" s="608">
        <v>1952</v>
      </c>
      <c r="Q30" s="130"/>
      <c r="R30" s="130"/>
      <c r="S30" s="130"/>
      <c r="T30" s="206" t="s">
        <v>2754</v>
      </c>
      <c r="U30" s="130"/>
      <c r="V30" s="133"/>
      <c r="W30" s="168" t="s">
        <v>2498</v>
      </c>
      <c r="X30" s="130"/>
      <c r="Y30" s="130"/>
      <c r="Z30" s="130"/>
      <c r="AA30" s="130"/>
      <c r="AB30" s="130"/>
      <c r="AC30" s="130"/>
      <c r="AD30" s="192">
        <v>113110</v>
      </c>
      <c r="AE30" s="192">
        <v>30</v>
      </c>
      <c r="AF30" s="185"/>
      <c r="AG30" s="185"/>
      <c r="AH30" s="185"/>
      <c r="AI30" s="185"/>
      <c r="AJ30" s="185"/>
      <c r="AK30" s="185"/>
      <c r="AL30" s="185"/>
      <c r="AM30" s="185"/>
      <c r="AN30" s="185"/>
      <c r="AO30" s="185"/>
      <c r="AP30" s="185"/>
      <c r="AQ30" s="185"/>
      <c r="AR30" s="185"/>
      <c r="AS30" s="185"/>
      <c r="AT30" s="185"/>
      <c r="AU30" s="185"/>
      <c r="AV30" s="185"/>
      <c r="AW30" s="185"/>
    </row>
    <row r="31" spans="1:49" s="210" customFormat="1" x14ac:dyDescent="0.2">
      <c r="A31" s="50">
        <v>94410</v>
      </c>
      <c r="B31" s="29" t="s">
        <v>27</v>
      </c>
      <c r="C31" s="96"/>
      <c r="D31" s="168">
        <v>2</v>
      </c>
      <c r="E31" s="97"/>
      <c r="F31" s="51"/>
      <c r="G31" s="98"/>
      <c r="H31" s="98"/>
      <c r="I31" s="98"/>
      <c r="J31" s="98"/>
      <c r="K31" s="99">
        <v>120</v>
      </c>
      <c r="L31" s="100">
        <f t="shared" si="2"/>
        <v>120</v>
      </c>
      <c r="M31" s="522" t="e">
        <f t="shared" si="1"/>
        <v>#DIV/0!</v>
      </c>
      <c r="N31" s="99"/>
      <c r="O31" s="99"/>
      <c r="P31" s="99"/>
      <c r="Q31" s="99"/>
      <c r="R31" s="99"/>
      <c r="S31" s="99"/>
      <c r="T31" s="540"/>
      <c r="U31" s="102"/>
      <c r="V31" s="101"/>
      <c r="W31" s="168"/>
      <c r="X31" s="134"/>
      <c r="Y31" s="134"/>
      <c r="Z31" s="134"/>
      <c r="AA31" s="134"/>
      <c r="AB31" s="134"/>
      <c r="AC31" s="134"/>
      <c r="AD31" s="243">
        <v>113110</v>
      </c>
      <c r="AE31" s="243">
        <v>30</v>
      </c>
      <c r="AF31" s="209"/>
      <c r="AG31" s="209"/>
      <c r="AH31" s="209"/>
      <c r="AI31" s="209"/>
      <c r="AJ31" s="209"/>
      <c r="AK31" s="209"/>
      <c r="AL31" s="209"/>
      <c r="AM31" s="209"/>
      <c r="AN31" s="209"/>
      <c r="AO31" s="209"/>
      <c r="AP31" s="209"/>
      <c r="AQ31" s="209"/>
      <c r="AR31" s="209"/>
      <c r="AS31" s="209"/>
      <c r="AT31" s="209"/>
      <c r="AU31" s="209"/>
      <c r="AV31" s="209"/>
      <c r="AW31" s="209"/>
    </row>
    <row r="32" spans="1:49" s="210" customFormat="1" ht="25.5" customHeight="1" x14ac:dyDescent="0.2">
      <c r="A32" s="49">
        <v>95315</v>
      </c>
      <c r="B32" s="29" t="s">
        <v>41</v>
      </c>
      <c r="C32" s="131"/>
      <c r="D32" s="168">
        <v>2</v>
      </c>
      <c r="E32" s="132"/>
      <c r="F32" s="67"/>
      <c r="G32" s="75"/>
      <c r="H32" s="75"/>
      <c r="I32" s="75"/>
      <c r="J32" s="75">
        <v>275</v>
      </c>
      <c r="K32" s="130">
        <v>348.15</v>
      </c>
      <c r="L32" s="100">
        <f t="shared" si="2"/>
        <v>73.149999999999977</v>
      </c>
      <c r="M32" s="522">
        <f t="shared" si="1"/>
        <v>0.2659999999999999</v>
      </c>
      <c r="N32" s="130"/>
      <c r="O32" s="130"/>
      <c r="P32" s="130"/>
      <c r="Q32" s="130"/>
      <c r="R32" s="130"/>
      <c r="S32" s="130"/>
      <c r="T32" s="405"/>
      <c r="U32" s="130"/>
      <c r="V32" s="133"/>
      <c r="W32" s="168"/>
      <c r="X32" s="134"/>
      <c r="Y32" s="134"/>
      <c r="Z32" s="134"/>
      <c r="AA32" s="134"/>
      <c r="AB32" s="134"/>
      <c r="AC32" s="134"/>
      <c r="AD32" s="192">
        <v>113110</v>
      </c>
      <c r="AE32" s="192">
        <v>30</v>
      </c>
    </row>
    <row r="33" spans="1:49" s="210" customFormat="1" x14ac:dyDescent="0.2">
      <c r="A33" s="70">
        <v>95310</v>
      </c>
      <c r="B33" s="236" t="s">
        <v>38</v>
      </c>
      <c r="C33" s="239"/>
      <c r="D33" s="168">
        <v>1</v>
      </c>
      <c r="E33" s="240"/>
      <c r="F33" s="163"/>
      <c r="G33" s="75">
        <v>1008</v>
      </c>
      <c r="H33" s="75">
        <v>1847</v>
      </c>
      <c r="I33" s="75">
        <v>3829</v>
      </c>
      <c r="J33" s="75">
        <v>13000</v>
      </c>
      <c r="K33" s="130">
        <v>13000</v>
      </c>
      <c r="L33" s="100">
        <f t="shared" si="2"/>
        <v>0</v>
      </c>
      <c r="M33" s="522">
        <f t="shared" si="1"/>
        <v>0</v>
      </c>
      <c r="N33" s="608">
        <v>13000</v>
      </c>
      <c r="O33" s="130"/>
      <c r="P33" s="608">
        <v>13000</v>
      </c>
      <c r="Q33" s="130"/>
      <c r="R33" s="130"/>
      <c r="S33" s="130"/>
      <c r="T33" s="206" t="s">
        <v>2754</v>
      </c>
      <c r="U33" s="130"/>
      <c r="V33" s="133"/>
      <c r="W33" s="430" t="s">
        <v>2499</v>
      </c>
      <c r="X33" s="130"/>
      <c r="Y33" s="130"/>
      <c r="Z33" s="130"/>
      <c r="AA33" s="130"/>
      <c r="AB33" s="130"/>
      <c r="AC33" s="130"/>
      <c r="AD33" s="71">
        <v>113400</v>
      </c>
      <c r="AE33" s="71">
        <v>40</v>
      </c>
    </row>
    <row r="34" spans="1:49" s="210" customFormat="1" ht="38.25" x14ac:dyDescent="0.2">
      <c r="A34" s="49">
        <v>95310</v>
      </c>
      <c r="B34" s="29" t="s">
        <v>38</v>
      </c>
      <c r="C34" s="131"/>
      <c r="D34" s="168">
        <v>1</v>
      </c>
      <c r="E34" s="132"/>
      <c r="F34" s="67"/>
      <c r="G34" s="75">
        <v>13321</v>
      </c>
      <c r="H34" s="75">
        <v>34702</v>
      </c>
      <c r="I34" s="75">
        <v>20791</v>
      </c>
      <c r="J34" s="75">
        <v>40000</v>
      </c>
      <c r="K34" s="130">
        <v>40000</v>
      </c>
      <c r="L34" s="100">
        <f t="shared" si="2"/>
        <v>0</v>
      </c>
      <c r="M34" s="522">
        <f t="shared" ref="M34:M65" si="3">+L34/J34</f>
        <v>0</v>
      </c>
      <c r="N34" s="608">
        <v>40000</v>
      </c>
      <c r="O34" s="130"/>
      <c r="P34" s="608">
        <v>40000</v>
      </c>
      <c r="Q34" s="130"/>
      <c r="R34" s="130"/>
      <c r="S34" s="130"/>
      <c r="T34" s="206" t="s">
        <v>2766</v>
      </c>
      <c r="U34" s="130"/>
      <c r="V34" s="133"/>
      <c r="W34" s="432" t="s">
        <v>2397</v>
      </c>
      <c r="X34" s="130"/>
      <c r="Y34" s="130"/>
      <c r="Z34" s="130"/>
      <c r="AA34" s="130"/>
      <c r="AB34" s="130"/>
      <c r="AC34" s="130"/>
      <c r="AD34" s="192">
        <v>113400</v>
      </c>
      <c r="AE34" s="192">
        <v>30</v>
      </c>
    </row>
    <row r="35" spans="1:49" s="210" customFormat="1" ht="102" x14ac:dyDescent="0.2">
      <c r="A35" s="49">
        <v>95725</v>
      </c>
      <c r="B35" s="29" t="s">
        <v>44</v>
      </c>
      <c r="C35" s="131"/>
      <c r="D35" s="168">
        <v>1</v>
      </c>
      <c r="E35" s="132"/>
      <c r="F35" s="67"/>
      <c r="G35" s="75"/>
      <c r="H35" s="75"/>
      <c r="I35" s="75">
        <v>280</v>
      </c>
      <c r="J35" s="75">
        <v>200</v>
      </c>
      <c r="K35" s="130">
        <v>400</v>
      </c>
      <c r="L35" s="100">
        <f t="shared" si="2"/>
        <v>200</v>
      </c>
      <c r="M35" s="522">
        <f t="shared" si="3"/>
        <v>1</v>
      </c>
      <c r="N35" s="130">
        <v>0</v>
      </c>
      <c r="O35" s="130"/>
      <c r="P35" s="130"/>
      <c r="Q35" s="130"/>
      <c r="R35" s="130"/>
      <c r="S35" s="130"/>
      <c r="T35" s="255" t="s">
        <v>2672</v>
      </c>
      <c r="U35" s="198" t="s">
        <v>2911</v>
      </c>
      <c r="V35" s="198" t="s">
        <v>2913</v>
      </c>
      <c r="W35" s="250" t="s">
        <v>2910</v>
      </c>
      <c r="X35" s="130"/>
      <c r="Y35" s="130"/>
      <c r="Z35" s="130"/>
      <c r="AA35" s="130"/>
      <c r="AB35" s="130"/>
      <c r="AC35" s="130"/>
      <c r="AD35" s="192">
        <v>114000</v>
      </c>
      <c r="AE35" s="192">
        <v>30</v>
      </c>
      <c r="AF35" s="209"/>
      <c r="AG35" s="209"/>
      <c r="AH35" s="209"/>
      <c r="AI35" s="209"/>
      <c r="AJ35" s="209"/>
      <c r="AK35" s="209"/>
      <c r="AL35" s="209"/>
      <c r="AM35" s="209"/>
      <c r="AN35" s="209"/>
      <c r="AO35" s="209"/>
      <c r="AP35" s="209"/>
      <c r="AQ35" s="209"/>
      <c r="AR35" s="209"/>
      <c r="AS35" s="209"/>
      <c r="AT35" s="209"/>
      <c r="AU35" s="209"/>
      <c r="AV35" s="209"/>
      <c r="AW35" s="209"/>
    </row>
    <row r="36" spans="1:49" s="210" customFormat="1" ht="25.5" x14ac:dyDescent="0.2">
      <c r="A36" s="49">
        <v>95240</v>
      </c>
      <c r="B36" s="8" t="s">
        <v>350</v>
      </c>
      <c r="C36" s="131"/>
      <c r="D36" s="168">
        <v>1</v>
      </c>
      <c r="E36" s="132"/>
      <c r="F36" s="67"/>
      <c r="G36" s="75">
        <v>136</v>
      </c>
      <c r="H36" s="75"/>
      <c r="I36" s="75">
        <v>120</v>
      </c>
      <c r="J36" s="75">
        <v>200</v>
      </c>
      <c r="K36" s="130">
        <v>200</v>
      </c>
      <c r="L36" s="100">
        <f t="shared" si="2"/>
        <v>0</v>
      </c>
      <c r="M36" s="522">
        <f t="shared" si="3"/>
        <v>0</v>
      </c>
      <c r="N36" s="130">
        <v>200</v>
      </c>
      <c r="O36" s="130">
        <v>200</v>
      </c>
      <c r="P36" s="130"/>
      <c r="Q36" s="130"/>
      <c r="R36" s="130"/>
      <c r="S36" s="130"/>
      <c r="T36" s="405"/>
      <c r="U36" s="130"/>
      <c r="V36" s="43">
        <v>5.6</v>
      </c>
      <c r="W36" s="36" t="s">
        <v>2407</v>
      </c>
      <c r="X36" s="130"/>
      <c r="Y36" s="130"/>
      <c r="Z36" s="130"/>
      <c r="AA36" s="130"/>
      <c r="AB36" s="130"/>
      <c r="AC36" s="130"/>
      <c r="AD36" s="192">
        <v>114000</v>
      </c>
      <c r="AE36" s="192">
        <v>30</v>
      </c>
      <c r="AF36" s="209"/>
      <c r="AG36" s="209"/>
      <c r="AH36" s="209"/>
      <c r="AI36" s="209"/>
      <c r="AJ36" s="209"/>
      <c r="AK36" s="209"/>
      <c r="AL36" s="209"/>
      <c r="AM36" s="209"/>
      <c r="AN36" s="209"/>
      <c r="AO36" s="209"/>
      <c r="AP36" s="209"/>
      <c r="AQ36" s="209"/>
      <c r="AR36" s="209"/>
      <c r="AS36" s="209"/>
      <c r="AT36" s="209"/>
      <c r="AU36" s="209"/>
      <c r="AV36" s="209"/>
      <c r="AW36" s="209"/>
    </row>
    <row r="37" spans="1:49" s="210" customFormat="1" ht="25.5" x14ac:dyDescent="0.2">
      <c r="A37" s="49">
        <v>94490</v>
      </c>
      <c r="B37" s="29" t="s">
        <v>154</v>
      </c>
      <c r="C37" s="157"/>
      <c r="D37" s="168">
        <v>1</v>
      </c>
      <c r="E37" s="158"/>
      <c r="F37" s="67"/>
      <c r="G37" s="159">
        <v>986</v>
      </c>
      <c r="H37" s="159">
        <v>3651</v>
      </c>
      <c r="I37" s="159"/>
      <c r="J37" s="159">
        <v>1000</v>
      </c>
      <c r="K37" s="130">
        <v>1000</v>
      </c>
      <c r="L37" s="100">
        <f t="shared" si="2"/>
        <v>0</v>
      </c>
      <c r="M37" s="522">
        <f t="shared" si="3"/>
        <v>0</v>
      </c>
      <c r="N37" s="130">
        <v>1000</v>
      </c>
      <c r="O37" s="130">
        <v>1000</v>
      </c>
      <c r="P37" s="130"/>
      <c r="Q37" s="130"/>
      <c r="R37" s="130"/>
      <c r="S37" s="130"/>
      <c r="T37" s="405"/>
      <c r="U37" s="130"/>
      <c r="V37" s="133"/>
      <c r="W37" s="36" t="s">
        <v>2406</v>
      </c>
      <c r="X37" s="130"/>
      <c r="Y37" s="130"/>
      <c r="Z37" s="130"/>
      <c r="AA37" s="130"/>
      <c r="AB37" s="130"/>
      <c r="AC37" s="130"/>
      <c r="AD37" s="192">
        <v>114000</v>
      </c>
      <c r="AE37" s="192">
        <v>30</v>
      </c>
      <c r="AF37" s="209"/>
      <c r="AG37" s="209"/>
      <c r="AH37" s="209"/>
      <c r="AI37" s="209"/>
      <c r="AJ37" s="209"/>
      <c r="AK37" s="209"/>
      <c r="AL37" s="209"/>
      <c r="AM37" s="209"/>
      <c r="AN37" s="209"/>
      <c r="AO37" s="209"/>
      <c r="AP37" s="209"/>
      <c r="AQ37" s="209"/>
      <c r="AR37" s="209"/>
      <c r="AS37" s="209"/>
      <c r="AT37" s="209"/>
      <c r="AU37" s="209"/>
      <c r="AV37" s="209"/>
      <c r="AW37" s="209"/>
    </row>
    <row r="38" spans="1:49" s="210" customFormat="1" x14ac:dyDescent="0.2">
      <c r="A38" s="49">
        <v>94510</v>
      </c>
      <c r="B38" s="29" t="s">
        <v>2403</v>
      </c>
      <c r="C38" s="157"/>
      <c r="D38" s="168">
        <v>1</v>
      </c>
      <c r="E38" s="158"/>
      <c r="F38" s="67"/>
      <c r="G38" s="159">
        <v>1359</v>
      </c>
      <c r="H38" s="159">
        <v>1252</v>
      </c>
      <c r="I38" s="159">
        <v>382</v>
      </c>
      <c r="J38" s="159">
        <v>1500</v>
      </c>
      <c r="K38" s="130">
        <v>1000</v>
      </c>
      <c r="L38" s="100">
        <f t="shared" si="2"/>
        <v>-500</v>
      </c>
      <c r="M38" s="522">
        <f t="shared" si="3"/>
        <v>-0.33333333333333331</v>
      </c>
      <c r="N38" s="130">
        <v>1000</v>
      </c>
      <c r="O38" s="130">
        <v>1000</v>
      </c>
      <c r="P38" s="130"/>
      <c r="Q38" s="130"/>
      <c r="R38" s="130"/>
      <c r="S38" s="130"/>
      <c r="T38" s="405"/>
      <c r="U38" s="130"/>
      <c r="V38" s="133" t="s">
        <v>2404</v>
      </c>
      <c r="W38" s="36" t="s">
        <v>2405</v>
      </c>
      <c r="X38" s="130"/>
      <c r="Y38" s="130"/>
      <c r="Z38" s="130"/>
      <c r="AA38" s="130"/>
      <c r="AB38" s="130"/>
      <c r="AC38" s="133"/>
      <c r="AD38" s="192">
        <v>114000</v>
      </c>
      <c r="AE38" s="192">
        <v>30</v>
      </c>
      <c r="AF38" s="209"/>
      <c r="AG38" s="209"/>
      <c r="AH38" s="209"/>
      <c r="AI38" s="209"/>
      <c r="AJ38" s="209"/>
      <c r="AK38" s="209"/>
      <c r="AL38" s="209"/>
      <c r="AM38" s="209"/>
      <c r="AN38" s="209"/>
      <c r="AO38" s="209"/>
      <c r="AP38" s="209"/>
      <c r="AQ38" s="209"/>
      <c r="AR38" s="209"/>
      <c r="AS38" s="209"/>
      <c r="AT38" s="209"/>
      <c r="AU38" s="209"/>
      <c r="AV38" s="209"/>
      <c r="AW38" s="209"/>
    </row>
    <row r="39" spans="1:49" s="210" customFormat="1" x14ac:dyDescent="0.2">
      <c r="A39" s="50">
        <v>94410</v>
      </c>
      <c r="B39" s="29" t="s">
        <v>27</v>
      </c>
      <c r="C39" s="96"/>
      <c r="D39" s="168">
        <v>1</v>
      </c>
      <c r="E39" s="97"/>
      <c r="F39" s="51"/>
      <c r="G39" s="98">
        <v>453</v>
      </c>
      <c r="H39" s="98">
        <v>244</v>
      </c>
      <c r="I39" s="98">
        <v>1292</v>
      </c>
      <c r="J39" s="98">
        <v>1500</v>
      </c>
      <c r="K39" s="99">
        <v>1500</v>
      </c>
      <c r="L39" s="100">
        <f t="shared" si="2"/>
        <v>0</v>
      </c>
      <c r="M39" s="522">
        <f t="shared" si="3"/>
        <v>0</v>
      </c>
      <c r="N39" s="99">
        <v>1500</v>
      </c>
      <c r="O39" s="99">
        <v>1500</v>
      </c>
      <c r="P39" s="99"/>
      <c r="Q39" s="99"/>
      <c r="R39" s="99"/>
      <c r="S39" s="99"/>
      <c r="T39" s="548"/>
      <c r="U39" s="102"/>
      <c r="V39" s="101" t="s">
        <v>2401</v>
      </c>
      <c r="W39" s="7" t="s">
        <v>2402</v>
      </c>
      <c r="X39" s="134"/>
      <c r="Y39" s="134"/>
      <c r="Z39" s="134"/>
      <c r="AA39" s="134"/>
      <c r="AB39" s="134"/>
      <c r="AC39" s="134"/>
      <c r="AD39" s="192">
        <v>114000</v>
      </c>
      <c r="AE39" s="192">
        <v>30</v>
      </c>
      <c r="AF39" s="209"/>
      <c r="AG39" s="209"/>
      <c r="AH39" s="209"/>
      <c r="AI39" s="209"/>
      <c r="AJ39" s="209"/>
      <c r="AK39" s="209"/>
      <c r="AL39" s="209"/>
      <c r="AM39" s="209"/>
      <c r="AN39" s="209"/>
      <c r="AO39" s="209"/>
      <c r="AP39" s="209"/>
      <c r="AQ39" s="209"/>
      <c r="AR39" s="209"/>
      <c r="AS39" s="209"/>
      <c r="AT39" s="209"/>
      <c r="AU39" s="209"/>
      <c r="AV39" s="209"/>
      <c r="AW39" s="209"/>
    </row>
    <row r="40" spans="1:49" s="210" customFormat="1" ht="76.5" x14ac:dyDescent="0.2">
      <c r="A40" s="49">
        <v>96510</v>
      </c>
      <c r="B40" s="29" t="s">
        <v>82</v>
      </c>
      <c r="C40" s="131"/>
      <c r="D40" s="168">
        <v>1</v>
      </c>
      <c r="E40" s="132"/>
      <c r="F40" s="67" t="s">
        <v>2414</v>
      </c>
      <c r="G40" s="135"/>
      <c r="H40" s="135"/>
      <c r="I40" s="135"/>
      <c r="J40" s="135"/>
      <c r="K40" s="81">
        <v>1500</v>
      </c>
      <c r="L40" s="100">
        <f t="shared" si="2"/>
        <v>1500</v>
      </c>
      <c r="M40" s="522" t="e">
        <f t="shared" si="3"/>
        <v>#DIV/0!</v>
      </c>
      <c r="N40" s="81">
        <v>1500</v>
      </c>
      <c r="O40" s="81">
        <v>1500</v>
      </c>
      <c r="P40" s="81"/>
      <c r="Q40" s="81"/>
      <c r="R40" s="81"/>
      <c r="S40" s="81"/>
      <c r="T40" s="206" t="s">
        <v>2754</v>
      </c>
      <c r="U40" s="81"/>
      <c r="V40" s="69">
        <v>6.2</v>
      </c>
      <c r="W40" s="36" t="s">
        <v>2415</v>
      </c>
      <c r="X40" s="81"/>
      <c r="Y40" s="81"/>
      <c r="Z40" s="81"/>
      <c r="AA40" s="81"/>
      <c r="AB40" s="81"/>
      <c r="AC40" s="81"/>
      <c r="AD40" s="192">
        <v>114000</v>
      </c>
      <c r="AE40" s="192">
        <v>30</v>
      </c>
      <c r="AF40" s="209"/>
      <c r="AG40" s="209"/>
      <c r="AH40" s="209"/>
      <c r="AI40" s="209"/>
      <c r="AJ40" s="209"/>
      <c r="AK40" s="209"/>
      <c r="AL40" s="209"/>
      <c r="AM40" s="209"/>
      <c r="AN40" s="209"/>
      <c r="AO40" s="209"/>
      <c r="AP40" s="209"/>
      <c r="AQ40" s="209"/>
      <c r="AR40" s="209"/>
      <c r="AS40" s="209"/>
      <c r="AT40" s="209"/>
      <c r="AU40" s="209"/>
      <c r="AV40" s="209"/>
      <c r="AW40" s="209"/>
    </row>
    <row r="41" spans="1:49" s="210" customFormat="1" x14ac:dyDescent="0.2">
      <c r="A41" s="49">
        <v>95315</v>
      </c>
      <c r="B41" s="29" t="s">
        <v>41</v>
      </c>
      <c r="C41" s="131"/>
      <c r="D41" s="168">
        <v>1</v>
      </c>
      <c r="E41" s="132"/>
      <c r="F41" s="67"/>
      <c r="G41" s="75"/>
      <c r="H41" s="75"/>
      <c r="I41" s="75">
        <v>1527</v>
      </c>
      <c r="J41" s="75">
        <v>1500</v>
      </c>
      <c r="K41" s="130">
        <v>2000</v>
      </c>
      <c r="L41" s="100">
        <f t="shared" si="2"/>
        <v>500</v>
      </c>
      <c r="M41" s="522">
        <f t="shared" si="3"/>
        <v>0.33333333333333331</v>
      </c>
      <c r="N41" s="130">
        <v>2000</v>
      </c>
      <c r="O41" s="130">
        <v>2000</v>
      </c>
      <c r="P41" s="130"/>
      <c r="Q41" s="130"/>
      <c r="R41" s="130"/>
      <c r="S41" s="130"/>
      <c r="T41" s="405"/>
      <c r="U41" s="130"/>
      <c r="V41" s="133" t="s">
        <v>2401</v>
      </c>
      <c r="W41" s="36" t="s">
        <v>2408</v>
      </c>
      <c r="X41" s="134"/>
      <c r="Y41" s="134"/>
      <c r="Z41" s="134"/>
      <c r="AA41" s="134"/>
      <c r="AB41" s="134"/>
      <c r="AC41" s="134"/>
      <c r="AD41" s="192">
        <v>114000</v>
      </c>
      <c r="AE41" s="192">
        <v>30</v>
      </c>
      <c r="AF41" s="209"/>
      <c r="AG41" s="209"/>
      <c r="AH41" s="209"/>
      <c r="AI41" s="209"/>
      <c r="AJ41" s="209"/>
      <c r="AK41" s="209"/>
      <c r="AL41" s="209"/>
      <c r="AM41" s="209"/>
      <c r="AN41" s="209"/>
      <c r="AO41" s="209"/>
      <c r="AP41" s="209"/>
      <c r="AQ41" s="209"/>
      <c r="AR41" s="209"/>
      <c r="AS41" s="209"/>
      <c r="AT41" s="209"/>
      <c r="AU41" s="209"/>
      <c r="AV41" s="209"/>
      <c r="AW41" s="209"/>
    </row>
    <row r="42" spans="1:49" s="210" customFormat="1" ht="25.5" x14ac:dyDescent="0.2">
      <c r="A42" s="49">
        <v>95715</v>
      </c>
      <c r="B42" s="29" t="s">
        <v>319</v>
      </c>
      <c r="C42" s="131"/>
      <c r="D42" s="168">
        <v>1</v>
      </c>
      <c r="E42" s="132"/>
      <c r="F42" s="67"/>
      <c r="G42" s="75"/>
      <c r="H42" s="75"/>
      <c r="I42" s="75"/>
      <c r="J42" s="75">
        <v>3000</v>
      </c>
      <c r="K42" s="130">
        <v>3000</v>
      </c>
      <c r="L42" s="100">
        <f t="shared" si="2"/>
        <v>0</v>
      </c>
      <c r="M42" s="522">
        <f t="shared" si="3"/>
        <v>0</v>
      </c>
      <c r="N42" s="130">
        <v>3000</v>
      </c>
      <c r="O42" s="130">
        <v>3000</v>
      </c>
      <c r="P42" s="130"/>
      <c r="Q42" s="130"/>
      <c r="R42" s="130"/>
      <c r="S42" s="130"/>
      <c r="T42" s="405" t="s">
        <v>2635</v>
      </c>
      <c r="U42" s="130"/>
      <c r="V42" s="133" t="s">
        <v>2401</v>
      </c>
      <c r="W42" s="36" t="s">
        <v>2411</v>
      </c>
      <c r="X42" s="134"/>
      <c r="Y42" s="134"/>
      <c r="Z42" s="134"/>
      <c r="AA42" s="134"/>
      <c r="AB42" s="134"/>
      <c r="AC42" s="134"/>
      <c r="AD42" s="192">
        <v>114000</v>
      </c>
      <c r="AE42" s="192">
        <v>30</v>
      </c>
      <c r="AF42" s="209"/>
      <c r="AG42" s="209"/>
      <c r="AH42" s="209"/>
      <c r="AI42" s="209"/>
      <c r="AJ42" s="209"/>
      <c r="AK42" s="209"/>
      <c r="AL42" s="209"/>
      <c r="AM42" s="209"/>
      <c r="AN42" s="209"/>
      <c r="AO42" s="209"/>
      <c r="AP42" s="209"/>
      <c r="AQ42" s="209"/>
      <c r="AR42" s="209"/>
      <c r="AS42" s="209"/>
      <c r="AT42" s="209"/>
      <c r="AU42" s="209"/>
      <c r="AV42" s="209"/>
      <c r="AW42" s="209"/>
    </row>
    <row r="43" spans="1:49" s="210" customFormat="1" ht="25.5" x14ac:dyDescent="0.2">
      <c r="A43" s="205">
        <v>92310</v>
      </c>
      <c r="B43" s="44" t="s">
        <v>23</v>
      </c>
      <c r="C43" s="54"/>
      <c r="D43" s="168">
        <v>1</v>
      </c>
      <c r="E43" s="55"/>
      <c r="F43" s="44"/>
      <c r="G43" s="46">
        <v>0</v>
      </c>
      <c r="H43" s="46">
        <v>3976</v>
      </c>
      <c r="I43" s="46"/>
      <c r="J43" s="46">
        <v>4413</v>
      </c>
      <c r="K43" s="46">
        <v>4000</v>
      </c>
      <c r="L43" s="100">
        <f t="shared" si="2"/>
        <v>-413</v>
      </c>
      <c r="M43" s="522">
        <f t="shared" si="3"/>
        <v>-9.358712893723091E-2</v>
      </c>
      <c r="N43" s="46">
        <v>4000</v>
      </c>
      <c r="O43" s="46">
        <v>4000</v>
      </c>
      <c r="P43" s="46"/>
      <c r="Q43" s="46"/>
      <c r="R43" s="46"/>
      <c r="S43" s="46"/>
      <c r="T43" s="418"/>
      <c r="U43" s="46"/>
      <c r="V43" s="241" t="s">
        <v>2399</v>
      </c>
      <c r="W43" s="36" t="s">
        <v>2400</v>
      </c>
      <c r="X43" s="46"/>
      <c r="Y43" s="46"/>
      <c r="Z43" s="46"/>
      <c r="AA43" s="46"/>
      <c r="AB43" s="46"/>
      <c r="AC43" s="46"/>
      <c r="AD43" s="192">
        <v>114000</v>
      </c>
      <c r="AE43" s="192">
        <v>30</v>
      </c>
      <c r="AF43" s="209"/>
      <c r="AG43" s="209"/>
      <c r="AH43" s="209"/>
      <c r="AI43" s="209"/>
      <c r="AJ43" s="209"/>
      <c r="AK43" s="209"/>
      <c r="AL43" s="209"/>
      <c r="AM43" s="209"/>
      <c r="AN43" s="209"/>
      <c r="AO43" s="209"/>
      <c r="AP43" s="209"/>
      <c r="AQ43" s="209"/>
      <c r="AR43" s="209"/>
      <c r="AS43" s="209"/>
      <c r="AT43" s="209"/>
      <c r="AU43" s="209"/>
      <c r="AV43" s="209"/>
      <c r="AW43" s="209"/>
    </row>
    <row r="44" spans="1:49" s="210" customFormat="1" ht="51" x14ac:dyDescent="0.2">
      <c r="A44" s="49">
        <v>95710</v>
      </c>
      <c r="B44" s="29" t="s">
        <v>1012</v>
      </c>
      <c r="C44" s="131"/>
      <c r="D44" s="168">
        <v>1</v>
      </c>
      <c r="E44" s="132"/>
      <c r="F44" s="67"/>
      <c r="G44" s="75">
        <v>900</v>
      </c>
      <c r="H44" s="75">
        <v>125</v>
      </c>
      <c r="I44" s="75">
        <v>7074</v>
      </c>
      <c r="J44" s="75">
        <v>8000</v>
      </c>
      <c r="K44" s="130">
        <v>10000</v>
      </c>
      <c r="L44" s="100">
        <f t="shared" si="2"/>
        <v>2000</v>
      </c>
      <c r="M44" s="522">
        <f t="shared" si="3"/>
        <v>0.25</v>
      </c>
      <c r="N44" s="608">
        <v>8000</v>
      </c>
      <c r="O44" s="130"/>
      <c r="P44" s="608">
        <v>8000</v>
      </c>
      <c r="Q44" s="130"/>
      <c r="R44" s="130"/>
      <c r="S44" s="130"/>
      <c r="T44" s="206" t="s">
        <v>2735</v>
      </c>
      <c r="U44" s="130"/>
      <c r="V44" s="133" t="s">
        <v>2409</v>
      </c>
      <c r="W44" s="36" t="s">
        <v>2410</v>
      </c>
      <c r="X44" s="134"/>
      <c r="Y44" s="134"/>
      <c r="Z44" s="134"/>
      <c r="AA44" s="134"/>
      <c r="AB44" s="134"/>
      <c r="AC44" s="134"/>
      <c r="AD44" s="192">
        <v>114000</v>
      </c>
      <c r="AE44" s="192">
        <v>30</v>
      </c>
      <c r="AF44" s="209"/>
      <c r="AG44" s="209"/>
      <c r="AH44" s="209"/>
      <c r="AI44" s="209"/>
      <c r="AJ44" s="209"/>
      <c r="AK44" s="209"/>
      <c r="AL44" s="209"/>
      <c r="AM44" s="209"/>
      <c r="AN44" s="209"/>
      <c r="AO44" s="209"/>
      <c r="AP44" s="209"/>
      <c r="AQ44" s="209"/>
      <c r="AR44" s="209"/>
      <c r="AS44" s="209"/>
      <c r="AT44" s="209"/>
      <c r="AU44" s="209"/>
      <c r="AV44" s="209"/>
      <c r="AW44" s="209"/>
    </row>
    <row r="45" spans="1:49" s="210" customFormat="1" ht="25.5" x14ac:dyDescent="0.2">
      <c r="A45" s="49">
        <v>95720</v>
      </c>
      <c r="B45" s="29" t="s">
        <v>316</v>
      </c>
      <c r="C45" s="131"/>
      <c r="D45" s="168">
        <v>1</v>
      </c>
      <c r="E45" s="132"/>
      <c r="F45" s="67"/>
      <c r="G45" s="75">
        <v>19487</v>
      </c>
      <c r="H45" s="75">
        <v>0</v>
      </c>
      <c r="I45" s="75">
        <v>9773</v>
      </c>
      <c r="J45" s="75">
        <v>18000</v>
      </c>
      <c r="K45" s="130">
        <v>15000</v>
      </c>
      <c r="L45" s="100">
        <f t="shared" si="2"/>
        <v>-3000</v>
      </c>
      <c r="M45" s="522">
        <f t="shared" si="3"/>
        <v>-0.16666666666666666</v>
      </c>
      <c r="N45" s="130">
        <v>15000</v>
      </c>
      <c r="O45" s="130">
        <v>15000</v>
      </c>
      <c r="P45" s="130"/>
      <c r="Q45" s="130"/>
      <c r="R45" s="130"/>
      <c r="S45" s="130"/>
      <c r="T45" s="405"/>
      <c r="U45" s="130"/>
      <c r="V45" s="133" t="s">
        <v>2412</v>
      </c>
      <c r="W45" s="36" t="s">
        <v>2413</v>
      </c>
      <c r="X45" s="130"/>
      <c r="Y45" s="130"/>
      <c r="Z45" s="130"/>
      <c r="AA45" s="130"/>
      <c r="AB45" s="130"/>
      <c r="AC45" s="130"/>
      <c r="AD45" s="192">
        <v>114000</v>
      </c>
      <c r="AE45" s="192">
        <v>30</v>
      </c>
      <c r="AF45" s="209"/>
      <c r="AG45" s="209"/>
      <c r="AH45" s="209"/>
      <c r="AI45" s="209"/>
      <c r="AJ45" s="209"/>
      <c r="AK45" s="209"/>
      <c r="AL45" s="209"/>
      <c r="AM45" s="209"/>
      <c r="AN45" s="209"/>
      <c r="AO45" s="209"/>
      <c r="AP45" s="209"/>
      <c r="AQ45" s="209"/>
      <c r="AR45" s="209"/>
      <c r="AS45" s="209"/>
      <c r="AT45" s="209"/>
      <c r="AU45" s="209"/>
      <c r="AV45" s="209"/>
      <c r="AW45" s="209"/>
    </row>
    <row r="46" spans="1:49" s="210" customFormat="1" ht="38.25" customHeight="1" x14ac:dyDescent="0.25">
      <c r="A46" s="49">
        <v>95330</v>
      </c>
      <c r="B46" s="29" t="s">
        <v>76</v>
      </c>
      <c r="C46" s="131"/>
      <c r="D46" s="67">
        <v>0</v>
      </c>
      <c r="E46" s="132"/>
      <c r="F46" s="67"/>
      <c r="G46" s="75"/>
      <c r="H46" s="75"/>
      <c r="I46" s="75"/>
      <c r="J46" s="75"/>
      <c r="K46" s="130">
        <v>2000</v>
      </c>
      <c r="L46" s="100">
        <f t="shared" si="2"/>
        <v>2000</v>
      </c>
      <c r="M46" s="522" t="e">
        <f t="shared" si="3"/>
        <v>#DIV/0!</v>
      </c>
      <c r="N46" s="130"/>
      <c r="O46" s="130"/>
      <c r="P46" s="130"/>
      <c r="Q46" s="130"/>
      <c r="R46" s="130"/>
      <c r="S46" s="130"/>
      <c r="T46" s="405"/>
      <c r="U46" s="130"/>
      <c r="V46" s="133" t="s">
        <v>2549</v>
      </c>
      <c r="W46" s="618" t="s">
        <v>2550</v>
      </c>
      <c r="X46" s="36"/>
      <c r="Y46" s="134"/>
      <c r="Z46" s="134"/>
      <c r="AA46" s="134"/>
      <c r="AB46" s="134"/>
      <c r="AC46" s="134"/>
      <c r="AD46" s="281">
        <v>114000</v>
      </c>
      <c r="AE46" s="194">
        <v>30</v>
      </c>
      <c r="AF46" s="209"/>
      <c r="AG46" s="209"/>
      <c r="AH46" s="209"/>
      <c r="AI46" s="209"/>
      <c r="AJ46" s="209"/>
      <c r="AK46" s="209"/>
      <c r="AL46" s="209"/>
      <c r="AM46" s="209"/>
      <c r="AN46" s="209"/>
      <c r="AO46" s="209"/>
      <c r="AP46" s="209"/>
      <c r="AQ46" s="209"/>
      <c r="AR46" s="209"/>
      <c r="AS46" s="209"/>
      <c r="AT46" s="209"/>
      <c r="AU46" s="209"/>
      <c r="AV46" s="209"/>
      <c r="AW46" s="209"/>
    </row>
    <row r="47" spans="1:49" s="177" customFormat="1" x14ac:dyDescent="0.2">
      <c r="A47" s="50">
        <v>94410</v>
      </c>
      <c r="B47" s="29" t="s">
        <v>27</v>
      </c>
      <c r="C47" s="96"/>
      <c r="D47" s="168">
        <v>1</v>
      </c>
      <c r="E47" s="97"/>
      <c r="F47" s="51"/>
      <c r="G47" s="98"/>
      <c r="H47" s="98"/>
      <c r="I47" s="98"/>
      <c r="J47" s="98">
        <v>1000</v>
      </c>
      <c r="K47" s="99">
        <v>1000</v>
      </c>
      <c r="L47" s="100">
        <f t="shared" si="2"/>
        <v>0</v>
      </c>
      <c r="M47" s="522">
        <f t="shared" si="3"/>
        <v>0</v>
      </c>
      <c r="N47" s="99">
        <v>0</v>
      </c>
      <c r="O47" s="99"/>
      <c r="P47" s="99"/>
      <c r="Q47" s="99"/>
      <c r="R47" s="99"/>
      <c r="S47" s="99"/>
      <c r="T47" s="548" t="s">
        <v>2636</v>
      </c>
      <c r="U47" s="102"/>
      <c r="V47" s="101" t="s">
        <v>2401</v>
      </c>
      <c r="W47" s="7" t="s">
        <v>2402</v>
      </c>
      <c r="X47" s="134"/>
      <c r="Y47" s="134"/>
      <c r="Z47" s="134"/>
      <c r="AA47" s="134"/>
      <c r="AB47" s="134"/>
      <c r="AC47" s="134"/>
      <c r="AD47" s="243">
        <v>114010</v>
      </c>
      <c r="AE47" s="243">
        <v>30</v>
      </c>
    </row>
    <row r="48" spans="1:49" s="177" customFormat="1" x14ac:dyDescent="0.2">
      <c r="A48" s="49">
        <v>95315</v>
      </c>
      <c r="B48" s="29" t="s">
        <v>41</v>
      </c>
      <c r="C48" s="131"/>
      <c r="D48" s="168">
        <v>1</v>
      </c>
      <c r="E48" s="132"/>
      <c r="F48" s="67"/>
      <c r="G48" s="75"/>
      <c r="H48" s="75"/>
      <c r="I48" s="75"/>
      <c r="J48" s="75">
        <v>1000</v>
      </c>
      <c r="K48" s="130">
        <v>1000</v>
      </c>
      <c r="L48" s="100">
        <f t="shared" si="2"/>
        <v>0</v>
      </c>
      <c r="M48" s="522">
        <f t="shared" si="3"/>
        <v>0</v>
      </c>
      <c r="N48" s="130">
        <v>0</v>
      </c>
      <c r="O48" s="130"/>
      <c r="P48" s="130"/>
      <c r="Q48" s="130"/>
      <c r="R48" s="130"/>
      <c r="S48" s="130"/>
      <c r="T48" s="405" t="s">
        <v>2636</v>
      </c>
      <c r="U48" s="130"/>
      <c r="V48" s="133" t="s">
        <v>2401</v>
      </c>
      <c r="W48" s="36" t="s">
        <v>2416</v>
      </c>
      <c r="X48" s="134"/>
      <c r="Y48" s="134"/>
      <c r="Z48" s="134"/>
      <c r="AA48" s="134"/>
      <c r="AB48" s="134"/>
      <c r="AC48" s="134"/>
      <c r="AD48" s="243">
        <v>114010</v>
      </c>
      <c r="AE48" s="243">
        <v>30</v>
      </c>
    </row>
    <row r="49" spans="1:49" s="167" customFormat="1" ht="38.25" customHeight="1" x14ac:dyDescent="0.2">
      <c r="A49" s="49">
        <v>95720</v>
      </c>
      <c r="B49" s="29" t="s">
        <v>316</v>
      </c>
      <c r="C49" s="131"/>
      <c r="D49" s="168">
        <v>1</v>
      </c>
      <c r="E49" s="132"/>
      <c r="F49" s="67"/>
      <c r="G49" s="75">
        <v>1037</v>
      </c>
      <c r="H49" s="75"/>
      <c r="I49" s="75"/>
      <c r="J49" s="75">
        <v>2000</v>
      </c>
      <c r="K49" s="130">
        <v>2000</v>
      </c>
      <c r="L49" s="100">
        <f t="shared" si="2"/>
        <v>0</v>
      </c>
      <c r="M49" s="522">
        <f t="shared" si="3"/>
        <v>0</v>
      </c>
      <c r="N49" s="130">
        <v>0</v>
      </c>
      <c r="O49" s="130"/>
      <c r="P49" s="130"/>
      <c r="Q49" s="130"/>
      <c r="R49" s="130"/>
      <c r="S49" s="130"/>
      <c r="T49" s="405" t="s">
        <v>2628</v>
      </c>
      <c r="U49" s="130"/>
      <c r="V49" s="133" t="s">
        <v>2412</v>
      </c>
      <c r="W49" s="36" t="s">
        <v>2418</v>
      </c>
      <c r="X49" s="130"/>
      <c r="Y49" s="130"/>
      <c r="Z49" s="130"/>
      <c r="AA49" s="130"/>
      <c r="AB49" s="130"/>
      <c r="AC49" s="130"/>
      <c r="AD49" s="243">
        <v>114010</v>
      </c>
      <c r="AE49" s="243">
        <v>30</v>
      </c>
    </row>
    <row r="50" spans="1:49" s="177" customFormat="1" ht="25.5" x14ac:dyDescent="0.2">
      <c r="A50" s="49">
        <v>95710</v>
      </c>
      <c r="B50" s="29" t="s">
        <v>1012</v>
      </c>
      <c r="C50" s="131"/>
      <c r="D50" s="168">
        <v>2</v>
      </c>
      <c r="E50" s="132"/>
      <c r="F50" s="67" t="s">
        <v>1075</v>
      </c>
      <c r="G50" s="75">
        <v>130</v>
      </c>
      <c r="H50" s="75">
        <v>0</v>
      </c>
      <c r="I50" s="75">
        <v>70</v>
      </c>
      <c r="J50" s="75">
        <v>50</v>
      </c>
      <c r="K50" s="130">
        <v>500</v>
      </c>
      <c r="L50" s="100">
        <f t="shared" si="2"/>
        <v>450</v>
      </c>
      <c r="M50" s="522">
        <f t="shared" si="3"/>
        <v>9</v>
      </c>
      <c r="N50" s="608">
        <v>450</v>
      </c>
      <c r="O50" s="130"/>
      <c r="P50" s="608">
        <v>450</v>
      </c>
      <c r="Q50" s="130"/>
      <c r="R50" s="130"/>
      <c r="S50" s="130"/>
      <c r="T50" s="405"/>
      <c r="U50" s="130"/>
      <c r="V50" s="133" t="s">
        <v>1076</v>
      </c>
      <c r="W50" s="36" t="s">
        <v>1077</v>
      </c>
      <c r="X50" s="134"/>
      <c r="Y50" s="134"/>
      <c r="Z50" s="134"/>
      <c r="AA50" s="198"/>
      <c r="AB50" s="134"/>
      <c r="AC50" s="134"/>
      <c r="AD50" s="243">
        <v>114010</v>
      </c>
      <c r="AE50" s="243">
        <v>46</v>
      </c>
    </row>
    <row r="51" spans="1:49" s="177" customFormat="1" ht="38.25" x14ac:dyDescent="0.2">
      <c r="A51" s="49">
        <v>95710</v>
      </c>
      <c r="B51" s="29" t="s">
        <v>1012</v>
      </c>
      <c r="C51" s="131"/>
      <c r="D51" s="168">
        <v>1</v>
      </c>
      <c r="E51" s="132"/>
      <c r="F51" s="67"/>
      <c r="G51" s="75"/>
      <c r="H51" s="75">
        <v>150</v>
      </c>
      <c r="I51" s="75"/>
      <c r="J51" s="75">
        <v>350</v>
      </c>
      <c r="K51" s="130">
        <v>7000</v>
      </c>
      <c r="L51" s="100">
        <f t="shared" si="2"/>
        <v>6650</v>
      </c>
      <c r="M51" s="522">
        <f t="shared" si="3"/>
        <v>19</v>
      </c>
      <c r="N51" s="608">
        <v>3500</v>
      </c>
      <c r="O51" s="130"/>
      <c r="P51" s="608">
        <v>3500</v>
      </c>
      <c r="Q51" s="130"/>
      <c r="R51" s="130"/>
      <c r="S51" s="130"/>
      <c r="T51" s="405" t="s">
        <v>2627</v>
      </c>
      <c r="U51" s="130"/>
      <c r="V51" s="133" t="s">
        <v>2409</v>
      </c>
      <c r="W51" s="36" t="s">
        <v>2417</v>
      </c>
      <c r="X51" s="134"/>
      <c r="Y51" s="134"/>
      <c r="Z51" s="134"/>
      <c r="AA51" s="134"/>
      <c r="AB51" s="134"/>
      <c r="AC51" s="134"/>
      <c r="AD51" s="243">
        <v>114010</v>
      </c>
      <c r="AE51" s="243">
        <v>30</v>
      </c>
    </row>
    <row r="52" spans="1:49" s="167" customFormat="1" ht="51" customHeight="1" x14ac:dyDescent="0.2">
      <c r="A52" s="49">
        <v>95725</v>
      </c>
      <c r="B52" s="29" t="s">
        <v>44</v>
      </c>
      <c r="C52" s="131"/>
      <c r="D52" s="168">
        <v>1</v>
      </c>
      <c r="E52" s="132"/>
      <c r="F52" s="67"/>
      <c r="G52" s="75">
        <v>169</v>
      </c>
      <c r="H52" s="75">
        <v>12</v>
      </c>
      <c r="I52" s="75">
        <v>160</v>
      </c>
      <c r="J52" s="75">
        <v>100</v>
      </c>
      <c r="K52" s="130">
        <v>300</v>
      </c>
      <c r="L52" s="100">
        <f t="shared" si="2"/>
        <v>200</v>
      </c>
      <c r="M52" s="522">
        <f t="shared" si="3"/>
        <v>2</v>
      </c>
      <c r="N52" s="130">
        <v>150</v>
      </c>
      <c r="O52" s="130">
        <v>150</v>
      </c>
      <c r="P52" s="130"/>
      <c r="Q52" s="130"/>
      <c r="R52" s="130"/>
      <c r="S52" s="130"/>
      <c r="T52" s="206" t="s">
        <v>2735</v>
      </c>
      <c r="U52" s="130"/>
      <c r="V52" s="225" t="s">
        <v>1122</v>
      </c>
      <c r="W52" s="36" t="s">
        <v>2453</v>
      </c>
      <c r="X52" s="130"/>
      <c r="Y52" s="130"/>
      <c r="Z52" s="130"/>
      <c r="AA52" s="130"/>
      <c r="AB52" s="130"/>
      <c r="AC52" s="130"/>
      <c r="AD52" s="243">
        <v>114500</v>
      </c>
      <c r="AE52" s="243">
        <v>30</v>
      </c>
      <c r="AF52" s="185"/>
      <c r="AG52" s="185"/>
      <c r="AH52" s="185"/>
      <c r="AI52" s="185"/>
      <c r="AJ52" s="185"/>
      <c r="AK52" s="185"/>
      <c r="AL52" s="185"/>
      <c r="AM52" s="185"/>
      <c r="AN52" s="185"/>
      <c r="AO52" s="185"/>
      <c r="AP52" s="185"/>
      <c r="AQ52" s="185"/>
      <c r="AR52" s="185"/>
      <c r="AS52" s="185"/>
      <c r="AT52" s="185"/>
      <c r="AU52" s="185"/>
      <c r="AV52" s="185"/>
      <c r="AW52" s="185"/>
    </row>
    <row r="53" spans="1:49" s="167" customFormat="1" x14ac:dyDescent="0.2">
      <c r="A53" s="49">
        <v>95315</v>
      </c>
      <c r="B53" s="67" t="s">
        <v>41</v>
      </c>
      <c r="C53" s="131"/>
      <c r="D53" s="168">
        <v>1</v>
      </c>
      <c r="E53" s="132"/>
      <c r="F53" s="67"/>
      <c r="G53" s="483">
        <v>51</v>
      </c>
      <c r="H53" s="483"/>
      <c r="I53" s="483"/>
      <c r="J53" s="479">
        <v>0</v>
      </c>
      <c r="K53" s="479">
        <v>200</v>
      </c>
      <c r="L53" s="100">
        <f t="shared" si="2"/>
        <v>200</v>
      </c>
      <c r="M53" s="522" t="e">
        <f t="shared" si="3"/>
        <v>#DIV/0!</v>
      </c>
      <c r="N53" s="479">
        <v>200</v>
      </c>
      <c r="O53" s="130">
        <v>200</v>
      </c>
      <c r="P53" s="130"/>
      <c r="Q53" s="130"/>
      <c r="R53" s="130"/>
      <c r="S53" s="479"/>
      <c r="T53" s="206" t="s">
        <v>2754</v>
      </c>
      <c r="U53" s="479"/>
      <c r="V53" s="163"/>
      <c r="W53" s="163" t="s">
        <v>2443</v>
      </c>
      <c r="X53" s="168"/>
      <c r="Y53" s="168"/>
      <c r="Z53" s="168"/>
      <c r="AA53" s="168"/>
      <c r="AB53" s="168"/>
      <c r="AC53" s="168"/>
      <c r="AD53" s="243">
        <v>114500</v>
      </c>
      <c r="AE53" s="243">
        <v>40</v>
      </c>
      <c r="AF53" s="185"/>
      <c r="AG53" s="185"/>
      <c r="AH53" s="185"/>
      <c r="AI53" s="185"/>
      <c r="AJ53" s="185"/>
      <c r="AK53" s="185"/>
      <c r="AL53" s="185"/>
      <c r="AM53" s="185"/>
      <c r="AN53" s="185"/>
      <c r="AO53" s="185"/>
      <c r="AP53" s="185"/>
      <c r="AQ53" s="185"/>
      <c r="AR53" s="185"/>
      <c r="AS53" s="185"/>
      <c r="AT53" s="185"/>
      <c r="AU53" s="185"/>
      <c r="AV53" s="185"/>
      <c r="AW53" s="185"/>
    </row>
    <row r="54" spans="1:49" s="167" customFormat="1" x14ac:dyDescent="0.2">
      <c r="A54" s="49">
        <v>95315</v>
      </c>
      <c r="B54" s="29" t="s">
        <v>41</v>
      </c>
      <c r="C54" s="131"/>
      <c r="D54" s="168">
        <v>1</v>
      </c>
      <c r="E54" s="132"/>
      <c r="F54" s="67"/>
      <c r="G54" s="75">
        <v>717</v>
      </c>
      <c r="H54" s="75">
        <v>441</v>
      </c>
      <c r="I54" s="75">
        <v>287</v>
      </c>
      <c r="J54" s="75">
        <v>500</v>
      </c>
      <c r="K54" s="130">
        <v>500</v>
      </c>
      <c r="L54" s="100">
        <f t="shared" si="2"/>
        <v>0</v>
      </c>
      <c r="M54" s="522">
        <f t="shared" si="3"/>
        <v>0</v>
      </c>
      <c r="N54" s="130">
        <v>300</v>
      </c>
      <c r="O54" s="130">
        <v>300</v>
      </c>
      <c r="P54" s="130"/>
      <c r="Q54" s="130"/>
      <c r="R54" s="130"/>
      <c r="S54" s="130"/>
      <c r="T54" s="206" t="s">
        <v>2754</v>
      </c>
      <c r="U54" s="130"/>
      <c r="V54" s="225" t="s">
        <v>1122</v>
      </c>
      <c r="W54" s="36" t="s">
        <v>2451</v>
      </c>
      <c r="X54" s="134"/>
      <c r="Y54" s="134"/>
      <c r="Z54" s="134"/>
      <c r="AA54" s="134"/>
      <c r="AB54" s="134"/>
      <c r="AC54" s="134"/>
      <c r="AD54" s="243">
        <v>114500</v>
      </c>
      <c r="AE54" s="243">
        <v>30</v>
      </c>
      <c r="AF54" s="185"/>
      <c r="AG54" s="185"/>
      <c r="AH54" s="185"/>
      <c r="AI54" s="185"/>
      <c r="AJ54" s="185"/>
      <c r="AK54" s="185"/>
      <c r="AL54" s="185"/>
      <c r="AM54" s="185"/>
      <c r="AN54" s="185"/>
      <c r="AO54" s="185"/>
      <c r="AP54" s="185"/>
      <c r="AQ54" s="185"/>
      <c r="AR54" s="185"/>
      <c r="AS54" s="185"/>
      <c r="AT54" s="185"/>
      <c r="AU54" s="185"/>
      <c r="AV54" s="185"/>
      <c r="AW54" s="185"/>
    </row>
    <row r="55" spans="1:49" s="167" customFormat="1" ht="25.5" x14ac:dyDescent="0.2">
      <c r="A55" s="49">
        <v>95240</v>
      </c>
      <c r="B55" s="8" t="s">
        <v>350</v>
      </c>
      <c r="C55" s="131"/>
      <c r="D55" s="168">
        <v>1</v>
      </c>
      <c r="E55" s="132"/>
      <c r="F55" s="67"/>
      <c r="G55" s="75">
        <v>3338</v>
      </c>
      <c r="H55" s="75">
        <v>587</v>
      </c>
      <c r="I55" s="75">
        <v>33418</v>
      </c>
      <c r="J55" s="75">
        <v>15000</v>
      </c>
      <c r="K55" s="130">
        <v>13408</v>
      </c>
      <c r="L55" s="100">
        <f t="shared" ref="L55:L86" si="4">+K55-J55</f>
        <v>-1592</v>
      </c>
      <c r="M55" s="522">
        <f t="shared" si="3"/>
        <v>-0.10613333333333333</v>
      </c>
      <c r="N55" s="600">
        <v>1000</v>
      </c>
      <c r="O55" s="130"/>
      <c r="P55" s="130"/>
      <c r="Q55" s="600">
        <v>1000</v>
      </c>
      <c r="R55" s="130"/>
      <c r="S55" s="130"/>
      <c r="T55" s="405" t="s">
        <v>2544</v>
      </c>
      <c r="U55" s="208" t="s">
        <v>2437</v>
      </c>
      <c r="V55" s="225" t="s">
        <v>934</v>
      </c>
      <c r="W55" s="11" t="s">
        <v>2438</v>
      </c>
      <c r="X55" s="130"/>
      <c r="Y55" s="130"/>
      <c r="Z55" s="130"/>
      <c r="AA55" s="130"/>
      <c r="AB55" s="130"/>
      <c r="AC55" s="130"/>
      <c r="AD55" s="243">
        <v>114500</v>
      </c>
      <c r="AE55" s="243">
        <v>46</v>
      </c>
      <c r="AF55" s="185"/>
      <c r="AG55" s="185"/>
      <c r="AH55" s="185"/>
      <c r="AI55" s="185"/>
      <c r="AJ55" s="185"/>
      <c r="AK55" s="185"/>
      <c r="AL55" s="185"/>
      <c r="AM55" s="185"/>
      <c r="AN55" s="185"/>
      <c r="AO55" s="185"/>
      <c r="AP55" s="185"/>
      <c r="AQ55" s="185"/>
      <c r="AR55" s="185"/>
      <c r="AS55" s="185"/>
      <c r="AT55" s="185"/>
      <c r="AU55" s="185"/>
      <c r="AV55" s="185"/>
      <c r="AW55" s="185"/>
    </row>
    <row r="56" spans="1:49" s="167" customFormat="1" x14ac:dyDescent="0.2">
      <c r="A56" s="50">
        <v>94410</v>
      </c>
      <c r="B56" s="29" t="s">
        <v>27</v>
      </c>
      <c r="C56" s="96"/>
      <c r="D56" s="168">
        <v>1</v>
      </c>
      <c r="E56" s="97"/>
      <c r="F56" s="51"/>
      <c r="G56" s="98"/>
      <c r="H56" s="98"/>
      <c r="I56" s="98"/>
      <c r="J56" s="98">
        <v>1832</v>
      </c>
      <c r="K56" s="99">
        <v>2000</v>
      </c>
      <c r="L56" s="100">
        <f t="shared" si="4"/>
        <v>168</v>
      </c>
      <c r="M56" s="522">
        <f t="shared" si="3"/>
        <v>9.1703056768558958E-2</v>
      </c>
      <c r="N56" s="99">
        <v>2000</v>
      </c>
      <c r="O56" s="99">
        <v>2000</v>
      </c>
      <c r="P56" s="99"/>
      <c r="Q56" s="99"/>
      <c r="R56" s="99"/>
      <c r="S56" s="99"/>
      <c r="T56" s="540"/>
      <c r="U56" s="101">
        <v>1</v>
      </c>
      <c r="V56" s="101" t="s">
        <v>1122</v>
      </c>
      <c r="W56" s="83" t="s">
        <v>2436</v>
      </c>
      <c r="X56" s="134"/>
      <c r="Y56" s="134"/>
      <c r="Z56" s="134"/>
      <c r="AA56" s="134"/>
      <c r="AB56" s="134"/>
      <c r="AC56" s="134"/>
      <c r="AD56" s="243">
        <v>114500</v>
      </c>
      <c r="AE56" s="243">
        <v>46</v>
      </c>
      <c r="AF56" s="185"/>
      <c r="AG56" s="185"/>
      <c r="AH56" s="185"/>
      <c r="AI56" s="185"/>
      <c r="AJ56" s="185"/>
      <c r="AK56" s="185"/>
      <c r="AL56" s="185"/>
      <c r="AM56" s="185"/>
      <c r="AN56" s="185"/>
      <c r="AO56" s="185"/>
      <c r="AP56" s="185"/>
      <c r="AQ56" s="185"/>
      <c r="AR56" s="185"/>
      <c r="AS56" s="185"/>
      <c r="AT56" s="185"/>
      <c r="AU56" s="185"/>
      <c r="AV56" s="185"/>
      <c r="AW56" s="185"/>
    </row>
    <row r="57" spans="1:49" s="167" customFormat="1" ht="63.75" customHeight="1" x14ac:dyDescent="0.2">
      <c r="A57" s="49">
        <v>94410</v>
      </c>
      <c r="B57" s="67" t="s">
        <v>2441</v>
      </c>
      <c r="C57" s="157"/>
      <c r="D57" s="168">
        <v>1</v>
      </c>
      <c r="E57" s="158"/>
      <c r="F57" s="67"/>
      <c r="G57" s="481">
        <v>3096</v>
      </c>
      <c r="H57" s="481">
        <v>157</v>
      </c>
      <c r="I57" s="481">
        <v>4935</v>
      </c>
      <c r="J57" s="479">
        <v>3000</v>
      </c>
      <c r="K57" s="479">
        <v>5700</v>
      </c>
      <c r="L57" s="100">
        <f t="shared" si="4"/>
        <v>2700</v>
      </c>
      <c r="M57" s="522">
        <f t="shared" si="3"/>
        <v>0.9</v>
      </c>
      <c r="N57" s="479">
        <v>3000</v>
      </c>
      <c r="O57" s="130">
        <v>3000</v>
      </c>
      <c r="P57" s="130"/>
      <c r="Q57" s="130"/>
      <c r="R57" s="130"/>
      <c r="S57" s="479"/>
      <c r="T57" s="206" t="s">
        <v>2735</v>
      </c>
      <c r="U57" s="479">
        <v>1</v>
      </c>
      <c r="V57" s="101" t="s">
        <v>1122</v>
      </c>
      <c r="W57" s="83" t="s">
        <v>2436</v>
      </c>
      <c r="X57" s="168"/>
      <c r="Y57" s="168"/>
      <c r="Z57" s="168"/>
      <c r="AA57" s="168"/>
      <c r="AB57" s="168"/>
      <c r="AC57" s="168"/>
      <c r="AD57" s="243">
        <v>114500</v>
      </c>
      <c r="AE57" s="243">
        <v>40</v>
      </c>
      <c r="AF57" s="185"/>
      <c r="AG57" s="185"/>
      <c r="AH57" s="185"/>
      <c r="AI57" s="185"/>
      <c r="AJ57" s="185"/>
      <c r="AK57" s="185"/>
      <c r="AL57" s="185"/>
      <c r="AM57" s="185"/>
      <c r="AN57" s="185"/>
      <c r="AO57" s="185"/>
      <c r="AP57" s="185"/>
      <c r="AQ57" s="185"/>
      <c r="AR57" s="185"/>
      <c r="AS57" s="185"/>
      <c r="AT57" s="185"/>
      <c r="AU57" s="185"/>
      <c r="AV57" s="185"/>
      <c r="AW57" s="185"/>
    </row>
    <row r="58" spans="1:49" s="167" customFormat="1" x14ac:dyDescent="0.2">
      <c r="A58" s="49">
        <v>94415</v>
      </c>
      <c r="B58" s="29" t="s">
        <v>2448</v>
      </c>
      <c r="C58" s="157"/>
      <c r="D58" s="168">
        <v>1</v>
      </c>
      <c r="E58" s="158"/>
      <c r="F58" s="67"/>
      <c r="G58" s="159">
        <v>2301</v>
      </c>
      <c r="H58" s="159"/>
      <c r="I58" s="159">
        <v>7048</v>
      </c>
      <c r="J58" s="159"/>
      <c r="K58" s="130">
        <v>3000</v>
      </c>
      <c r="L58" s="100">
        <f t="shared" si="4"/>
        <v>3000</v>
      </c>
      <c r="M58" s="522" t="e">
        <f t="shared" si="3"/>
        <v>#DIV/0!</v>
      </c>
      <c r="N58" s="130">
        <v>3000</v>
      </c>
      <c r="O58" s="130">
        <v>3000</v>
      </c>
      <c r="P58" s="130"/>
      <c r="Q58" s="130"/>
      <c r="R58" s="130"/>
      <c r="S58" s="130"/>
      <c r="T58" s="550"/>
      <c r="U58" s="130">
        <v>1</v>
      </c>
      <c r="V58" s="225">
        <v>5.6</v>
      </c>
      <c r="W58" s="6" t="s">
        <v>2449</v>
      </c>
      <c r="X58" s="130"/>
      <c r="Y58" s="130"/>
      <c r="Z58" s="130"/>
      <c r="AA58" s="130"/>
      <c r="AB58" s="130"/>
      <c r="AC58" s="133"/>
      <c r="AD58" s="243">
        <v>114500</v>
      </c>
      <c r="AE58" s="243">
        <v>30</v>
      </c>
      <c r="AF58" s="185"/>
      <c r="AG58" s="185"/>
      <c r="AH58" s="185"/>
      <c r="AI58" s="185"/>
      <c r="AJ58" s="185"/>
      <c r="AK58" s="185"/>
      <c r="AL58" s="185"/>
      <c r="AM58" s="185"/>
      <c r="AN58" s="185"/>
      <c r="AO58" s="185"/>
      <c r="AP58" s="185"/>
      <c r="AQ58" s="185"/>
      <c r="AR58" s="185"/>
      <c r="AS58" s="185"/>
      <c r="AT58" s="185"/>
      <c r="AU58" s="185"/>
      <c r="AV58" s="185"/>
      <c r="AW58" s="185"/>
    </row>
    <row r="59" spans="1:49" s="167" customFormat="1" ht="25.5" x14ac:dyDescent="0.2">
      <c r="A59" s="10">
        <v>95225</v>
      </c>
      <c r="B59" s="8" t="s">
        <v>35</v>
      </c>
      <c r="C59" s="196"/>
      <c r="D59" s="168">
        <v>1</v>
      </c>
      <c r="E59" s="197"/>
      <c r="F59" s="8"/>
      <c r="G59" s="46">
        <v>3017</v>
      </c>
      <c r="H59" s="46">
        <v>11099</v>
      </c>
      <c r="I59" s="46">
        <v>6337</v>
      </c>
      <c r="J59" s="46">
        <v>10000</v>
      </c>
      <c r="K59" s="68">
        <v>10000</v>
      </c>
      <c r="L59" s="100">
        <f t="shared" si="4"/>
        <v>0</v>
      </c>
      <c r="M59" s="522">
        <f t="shared" si="3"/>
        <v>0</v>
      </c>
      <c r="N59" s="68">
        <v>10000</v>
      </c>
      <c r="O59" s="68">
        <v>10000</v>
      </c>
      <c r="P59" s="68"/>
      <c r="Q59" s="68"/>
      <c r="R59" s="68"/>
      <c r="S59" s="68"/>
      <c r="T59" s="206" t="s">
        <v>2754</v>
      </c>
      <c r="U59" s="46"/>
      <c r="V59" s="241"/>
      <c r="W59" s="38" t="s">
        <v>2450</v>
      </c>
      <c r="X59" s="171"/>
      <c r="Y59" s="171"/>
      <c r="Z59" s="171"/>
      <c r="AA59" s="171"/>
      <c r="AB59" s="171"/>
      <c r="AC59" s="171"/>
      <c r="AD59" s="243">
        <v>114500</v>
      </c>
      <c r="AE59" s="243">
        <v>30</v>
      </c>
      <c r="AF59" s="185"/>
      <c r="AG59" s="185"/>
      <c r="AH59" s="185"/>
      <c r="AI59" s="185"/>
      <c r="AJ59" s="185"/>
      <c r="AK59" s="185"/>
      <c r="AL59" s="185"/>
      <c r="AM59" s="185"/>
      <c r="AN59" s="185"/>
      <c r="AO59" s="185"/>
      <c r="AP59" s="185"/>
      <c r="AQ59" s="185"/>
      <c r="AR59" s="185"/>
      <c r="AS59" s="185"/>
      <c r="AT59" s="185"/>
      <c r="AU59" s="185"/>
      <c r="AV59" s="185"/>
      <c r="AW59" s="185"/>
    </row>
    <row r="60" spans="1:49" s="167" customFormat="1" ht="25.5" x14ac:dyDescent="0.2">
      <c r="A60" s="10">
        <v>95240</v>
      </c>
      <c r="B60" s="8" t="s">
        <v>2442</v>
      </c>
      <c r="C60" s="196"/>
      <c r="D60" s="168">
        <v>1</v>
      </c>
      <c r="E60" s="197"/>
      <c r="F60" s="8"/>
      <c r="G60" s="482">
        <v>23357</v>
      </c>
      <c r="H60" s="482">
        <v>4344</v>
      </c>
      <c r="I60" s="482">
        <v>40022</v>
      </c>
      <c r="J60" s="482">
        <v>40000</v>
      </c>
      <c r="K60" s="482">
        <v>78180</v>
      </c>
      <c r="L60" s="100">
        <f t="shared" si="4"/>
        <v>38180</v>
      </c>
      <c r="M60" s="522">
        <f t="shared" si="3"/>
        <v>0.95450000000000002</v>
      </c>
      <c r="N60" s="616">
        <v>15000</v>
      </c>
      <c r="O60" s="46"/>
      <c r="P60" s="616">
        <v>11500</v>
      </c>
      <c r="Q60" s="609">
        <v>3500</v>
      </c>
      <c r="R60" s="46"/>
      <c r="S60" s="482"/>
      <c r="T60" s="571" t="s">
        <v>2544</v>
      </c>
      <c r="U60" s="482">
        <v>1</v>
      </c>
      <c r="V60" s="225" t="s">
        <v>934</v>
      </c>
      <c r="W60" s="11" t="s">
        <v>2827</v>
      </c>
      <c r="X60" s="168"/>
      <c r="Y60" s="168"/>
      <c r="Z60" s="168"/>
      <c r="AA60" s="168"/>
      <c r="AB60" s="168"/>
      <c r="AC60" s="168"/>
      <c r="AD60" s="243">
        <v>114500</v>
      </c>
      <c r="AE60" s="243">
        <v>40</v>
      </c>
      <c r="AF60" s="185"/>
      <c r="AG60" s="185"/>
      <c r="AH60" s="185"/>
      <c r="AI60" s="185"/>
      <c r="AJ60" s="185"/>
      <c r="AK60" s="185"/>
      <c r="AL60" s="185"/>
      <c r="AM60" s="185"/>
      <c r="AN60" s="185"/>
      <c r="AO60" s="185"/>
      <c r="AP60" s="185"/>
      <c r="AQ60" s="185"/>
      <c r="AR60" s="185"/>
      <c r="AS60" s="185"/>
      <c r="AT60" s="185"/>
      <c r="AU60" s="185"/>
      <c r="AV60" s="185"/>
      <c r="AW60" s="185"/>
    </row>
    <row r="61" spans="1:49" s="167" customFormat="1" x14ac:dyDescent="0.2">
      <c r="A61" s="49">
        <v>96510</v>
      </c>
      <c r="B61" s="29" t="s">
        <v>82</v>
      </c>
      <c r="C61" s="131"/>
      <c r="D61" s="168">
        <v>1</v>
      </c>
      <c r="E61" s="132"/>
      <c r="F61" s="67"/>
      <c r="G61" s="135">
        <v>3028</v>
      </c>
      <c r="H61" s="135"/>
      <c r="I61" s="135">
        <v>23366</v>
      </c>
      <c r="J61" s="135"/>
      <c r="K61" s="81">
        <v>16422</v>
      </c>
      <c r="L61" s="100">
        <f t="shared" si="4"/>
        <v>16422</v>
      </c>
      <c r="M61" s="522" t="e">
        <f t="shared" si="3"/>
        <v>#DIV/0!</v>
      </c>
      <c r="N61" s="615">
        <v>16422</v>
      </c>
      <c r="O61" s="81"/>
      <c r="P61" s="615">
        <v>16422</v>
      </c>
      <c r="Q61" s="81"/>
      <c r="R61" s="81"/>
      <c r="S61" s="81"/>
      <c r="T61" s="257"/>
      <c r="U61" s="225" t="s">
        <v>2437</v>
      </c>
      <c r="V61" s="225" t="s">
        <v>1122</v>
      </c>
      <c r="W61" s="11" t="s">
        <v>2439</v>
      </c>
      <c r="X61" s="81"/>
      <c r="Y61" s="81"/>
      <c r="Z61" s="81"/>
      <c r="AA61" s="81"/>
      <c r="AB61" s="81"/>
      <c r="AC61" s="81"/>
      <c r="AD61" s="243">
        <v>114500</v>
      </c>
      <c r="AE61" s="243">
        <v>46</v>
      </c>
      <c r="AF61" s="185"/>
      <c r="AG61" s="185"/>
      <c r="AH61" s="185"/>
      <c r="AI61" s="185"/>
      <c r="AJ61" s="185"/>
      <c r="AK61" s="185"/>
      <c r="AL61" s="185"/>
      <c r="AM61" s="185"/>
      <c r="AN61" s="185"/>
      <c r="AO61" s="185"/>
      <c r="AP61" s="185"/>
      <c r="AQ61" s="185"/>
      <c r="AR61" s="185"/>
      <c r="AS61" s="185"/>
      <c r="AT61" s="185"/>
      <c r="AU61" s="185"/>
      <c r="AV61" s="185"/>
      <c r="AW61" s="185"/>
    </row>
    <row r="62" spans="1:49" s="167" customFormat="1" ht="51" x14ac:dyDescent="0.2">
      <c r="A62" s="50">
        <v>94410</v>
      </c>
      <c r="B62" s="29" t="s">
        <v>27</v>
      </c>
      <c r="C62" s="96"/>
      <c r="D62" s="168">
        <v>1</v>
      </c>
      <c r="E62" s="97"/>
      <c r="F62" s="51"/>
      <c r="G62" s="98">
        <v>37463</v>
      </c>
      <c r="H62" s="98">
        <v>39446</v>
      </c>
      <c r="I62" s="98">
        <v>17413</v>
      </c>
      <c r="J62" s="98">
        <v>20000</v>
      </c>
      <c r="K62" s="99">
        <v>36000</v>
      </c>
      <c r="L62" s="100">
        <f t="shared" si="4"/>
        <v>16000</v>
      </c>
      <c r="M62" s="522">
        <f t="shared" si="3"/>
        <v>0.8</v>
      </c>
      <c r="N62" s="99">
        <v>20000</v>
      </c>
      <c r="O62" s="99">
        <v>20000</v>
      </c>
      <c r="P62" s="99"/>
      <c r="Q62" s="99"/>
      <c r="R62" s="99"/>
      <c r="S62" s="99"/>
      <c r="T62" s="206" t="s">
        <v>2735</v>
      </c>
      <c r="U62" s="102">
        <v>1</v>
      </c>
      <c r="V62" s="101" t="s">
        <v>1122</v>
      </c>
      <c r="W62" s="7" t="s">
        <v>2436</v>
      </c>
      <c r="X62" s="134"/>
      <c r="Y62" s="134"/>
      <c r="Z62" s="134"/>
      <c r="AA62" s="134"/>
      <c r="AB62" s="134"/>
      <c r="AC62" s="134"/>
      <c r="AD62" s="243">
        <v>114500</v>
      </c>
      <c r="AE62" s="243">
        <v>30</v>
      </c>
      <c r="AF62" s="185"/>
      <c r="AG62" s="185"/>
      <c r="AH62" s="185"/>
      <c r="AI62" s="185"/>
      <c r="AJ62" s="185"/>
      <c r="AK62" s="185"/>
      <c r="AL62" s="185"/>
      <c r="AM62" s="185"/>
      <c r="AN62" s="185"/>
      <c r="AO62" s="185"/>
      <c r="AP62" s="185"/>
      <c r="AQ62" s="185"/>
      <c r="AR62" s="185"/>
      <c r="AS62" s="185"/>
      <c r="AT62" s="185"/>
      <c r="AU62" s="185"/>
      <c r="AV62" s="185"/>
      <c r="AW62" s="185"/>
    </row>
    <row r="63" spans="1:49" s="167" customFormat="1" x14ac:dyDescent="0.2">
      <c r="A63" s="49">
        <v>96512</v>
      </c>
      <c r="B63" s="29" t="s">
        <v>127</v>
      </c>
      <c r="C63" s="131"/>
      <c r="D63" s="168">
        <v>1</v>
      </c>
      <c r="E63" s="132"/>
      <c r="F63" s="67"/>
      <c r="G63" s="135">
        <v>23680</v>
      </c>
      <c r="H63" s="135"/>
      <c r="I63" s="135">
        <v>23616</v>
      </c>
      <c r="J63" s="135">
        <v>36665</v>
      </c>
      <c r="K63" s="81">
        <v>21800</v>
      </c>
      <c r="L63" s="100">
        <f t="shared" si="4"/>
        <v>-14865</v>
      </c>
      <c r="M63" s="522">
        <f t="shared" si="3"/>
        <v>-0.4054275194327015</v>
      </c>
      <c r="N63" s="615">
        <v>21800</v>
      </c>
      <c r="O63" s="81"/>
      <c r="P63" s="615">
        <v>21800</v>
      </c>
      <c r="Q63" s="81"/>
      <c r="R63" s="81"/>
      <c r="S63" s="81"/>
      <c r="T63" s="257"/>
      <c r="U63" s="225" t="s">
        <v>2437</v>
      </c>
      <c r="V63" s="225" t="s">
        <v>1122</v>
      </c>
      <c r="W63" s="11" t="s">
        <v>2440</v>
      </c>
      <c r="X63" s="211"/>
      <c r="Y63" s="211"/>
      <c r="Z63" s="211"/>
      <c r="AA63" s="211"/>
      <c r="AB63" s="211"/>
      <c r="AC63" s="211"/>
      <c r="AD63" s="243">
        <v>114500</v>
      </c>
      <c r="AE63" s="243">
        <v>46</v>
      </c>
      <c r="AF63" s="185"/>
      <c r="AG63" s="185"/>
      <c r="AH63" s="185"/>
      <c r="AI63" s="185"/>
      <c r="AJ63" s="185"/>
      <c r="AK63" s="185"/>
      <c r="AL63" s="185"/>
      <c r="AM63" s="185"/>
      <c r="AN63" s="185"/>
      <c r="AO63" s="185"/>
      <c r="AP63" s="185"/>
      <c r="AQ63" s="185"/>
      <c r="AR63" s="185"/>
      <c r="AS63" s="185"/>
      <c r="AT63" s="185"/>
      <c r="AU63" s="185"/>
      <c r="AV63" s="185"/>
      <c r="AW63" s="185"/>
    </row>
    <row r="64" spans="1:49" s="167" customFormat="1" x14ac:dyDescent="0.2">
      <c r="A64" s="49">
        <v>96510</v>
      </c>
      <c r="B64" s="67" t="s">
        <v>2444</v>
      </c>
      <c r="C64" s="131"/>
      <c r="D64" s="168">
        <v>1</v>
      </c>
      <c r="E64" s="132"/>
      <c r="F64" s="67"/>
      <c r="G64" s="484">
        <v>7663</v>
      </c>
      <c r="H64" s="484"/>
      <c r="I64" s="484">
        <v>220798</v>
      </c>
      <c r="J64" s="485">
        <v>96874</v>
      </c>
      <c r="K64" s="485">
        <v>27125</v>
      </c>
      <c r="L64" s="100">
        <f t="shared" si="4"/>
        <v>-69749</v>
      </c>
      <c r="M64" s="522">
        <f t="shared" si="3"/>
        <v>-0.71999710964758346</v>
      </c>
      <c r="N64" s="615">
        <v>27125</v>
      </c>
      <c r="O64" s="81"/>
      <c r="P64" s="615">
        <v>27125</v>
      </c>
      <c r="Q64" s="81"/>
      <c r="R64" s="81"/>
      <c r="S64" s="485"/>
      <c r="T64" s="572"/>
      <c r="U64" s="485">
        <v>1</v>
      </c>
      <c r="V64" s="164">
        <v>5.6</v>
      </c>
      <c r="W64" s="11" t="s">
        <v>2445</v>
      </c>
      <c r="X64" s="168"/>
      <c r="Y64" s="168"/>
      <c r="Z64" s="168"/>
      <c r="AA64" s="168"/>
      <c r="AB64" s="168"/>
      <c r="AC64" s="168"/>
      <c r="AD64" s="243">
        <v>114500</v>
      </c>
      <c r="AE64" s="243">
        <v>40</v>
      </c>
      <c r="AF64" s="185"/>
      <c r="AG64" s="185"/>
      <c r="AH64" s="185"/>
      <c r="AI64" s="185"/>
      <c r="AJ64" s="185"/>
      <c r="AK64" s="185"/>
      <c r="AL64" s="185"/>
      <c r="AM64" s="185"/>
      <c r="AN64" s="185"/>
      <c r="AO64" s="185"/>
      <c r="AP64" s="185"/>
      <c r="AQ64" s="185"/>
      <c r="AR64" s="185"/>
      <c r="AS64" s="185"/>
      <c r="AT64" s="185"/>
      <c r="AU64" s="185"/>
      <c r="AV64" s="185"/>
      <c r="AW64" s="185"/>
    </row>
    <row r="65" spans="1:49" s="167" customFormat="1" x14ac:dyDescent="0.2">
      <c r="A65" s="49">
        <v>96512</v>
      </c>
      <c r="B65" s="29" t="s">
        <v>127</v>
      </c>
      <c r="C65" s="131"/>
      <c r="D65" s="168">
        <v>1</v>
      </c>
      <c r="E65" s="132"/>
      <c r="F65" s="67"/>
      <c r="G65" s="135">
        <v>131235</v>
      </c>
      <c r="H65" s="135">
        <v>40349</v>
      </c>
      <c r="I65" s="135">
        <v>64033</v>
      </c>
      <c r="J65" s="135"/>
      <c r="K65" s="81">
        <v>30000</v>
      </c>
      <c r="L65" s="100">
        <f t="shared" si="4"/>
        <v>30000</v>
      </c>
      <c r="M65" s="522" t="e">
        <f t="shared" si="3"/>
        <v>#DIV/0!</v>
      </c>
      <c r="N65" s="615">
        <v>30000</v>
      </c>
      <c r="O65" s="81"/>
      <c r="P65" s="615">
        <v>30000</v>
      </c>
      <c r="Q65" s="81"/>
      <c r="R65" s="81"/>
      <c r="S65" s="81"/>
      <c r="T65" s="257"/>
      <c r="U65" s="81">
        <v>1</v>
      </c>
      <c r="V65" s="225">
        <v>5.6</v>
      </c>
      <c r="W65" s="36" t="s">
        <v>2445</v>
      </c>
      <c r="X65" s="211"/>
      <c r="Y65" s="211"/>
      <c r="Z65" s="211"/>
      <c r="AA65" s="211"/>
      <c r="AB65" s="211"/>
      <c r="AC65" s="211"/>
      <c r="AD65" s="243">
        <v>114500</v>
      </c>
      <c r="AE65" s="243">
        <v>30</v>
      </c>
      <c r="AF65" s="185"/>
      <c r="AG65" s="185"/>
      <c r="AH65" s="185"/>
      <c r="AI65" s="185"/>
      <c r="AJ65" s="185"/>
      <c r="AK65" s="185"/>
      <c r="AL65" s="185"/>
      <c r="AM65" s="185"/>
      <c r="AN65" s="185"/>
      <c r="AO65" s="185"/>
      <c r="AP65" s="185"/>
      <c r="AQ65" s="185"/>
      <c r="AR65" s="185"/>
      <c r="AS65" s="185"/>
      <c r="AT65" s="185"/>
      <c r="AU65" s="185"/>
      <c r="AV65" s="185"/>
      <c r="AW65" s="185"/>
    </row>
    <row r="66" spans="1:49" s="167" customFormat="1" x14ac:dyDescent="0.2">
      <c r="A66" s="49">
        <v>95530</v>
      </c>
      <c r="B66" s="29" t="s">
        <v>282</v>
      </c>
      <c r="C66" s="131"/>
      <c r="D66" s="168">
        <v>1</v>
      </c>
      <c r="E66" s="132"/>
      <c r="F66" s="67"/>
      <c r="G66" s="75"/>
      <c r="H66" s="75">
        <v>4309</v>
      </c>
      <c r="I66" s="75">
        <v>27400</v>
      </c>
      <c r="J66" s="75">
        <v>8000</v>
      </c>
      <c r="K66" s="130">
        <v>30000</v>
      </c>
      <c r="L66" s="100">
        <f t="shared" si="4"/>
        <v>22000</v>
      </c>
      <c r="M66" s="522">
        <f t="shared" ref="M66:M97" si="5">+L66/J66</f>
        <v>2.75</v>
      </c>
      <c r="N66" s="130">
        <v>30000</v>
      </c>
      <c r="O66" s="130">
        <v>30000</v>
      </c>
      <c r="P66" s="130"/>
      <c r="Q66" s="130"/>
      <c r="R66" s="130"/>
      <c r="S66" s="130"/>
      <c r="T66" s="405"/>
      <c r="U66" s="130">
        <v>1</v>
      </c>
      <c r="V66" s="225" t="s">
        <v>1122</v>
      </c>
      <c r="W66" s="36" t="s">
        <v>2452</v>
      </c>
      <c r="X66" s="134"/>
      <c r="Y66" s="134"/>
      <c r="Z66" s="134"/>
      <c r="AA66" s="134"/>
      <c r="AB66" s="134"/>
      <c r="AC66" s="134"/>
      <c r="AD66" s="243">
        <v>114500</v>
      </c>
      <c r="AE66" s="243">
        <v>30</v>
      </c>
      <c r="AF66" s="185"/>
      <c r="AG66" s="185"/>
      <c r="AH66" s="185"/>
      <c r="AI66" s="185"/>
      <c r="AJ66" s="185"/>
      <c r="AK66" s="185"/>
      <c r="AL66" s="185"/>
      <c r="AM66" s="185"/>
      <c r="AN66" s="185"/>
      <c r="AO66" s="185"/>
      <c r="AP66" s="185"/>
      <c r="AQ66" s="185"/>
      <c r="AR66" s="185"/>
      <c r="AS66" s="185"/>
      <c r="AT66" s="185"/>
      <c r="AU66" s="185"/>
      <c r="AV66" s="185"/>
      <c r="AW66" s="185"/>
    </row>
    <row r="67" spans="1:49" s="167" customFormat="1" x14ac:dyDescent="0.2">
      <c r="A67" s="49">
        <v>96512</v>
      </c>
      <c r="B67" s="67" t="s">
        <v>2446</v>
      </c>
      <c r="C67" s="131"/>
      <c r="D67" s="168">
        <v>1</v>
      </c>
      <c r="E67" s="132"/>
      <c r="F67" s="67"/>
      <c r="G67" s="484">
        <v>40183</v>
      </c>
      <c r="H67" s="484"/>
      <c r="I67" s="484">
        <v>67383</v>
      </c>
      <c r="J67" s="485">
        <v>141700</v>
      </c>
      <c r="K67" s="485">
        <v>87200</v>
      </c>
      <c r="L67" s="100">
        <f t="shared" si="4"/>
        <v>-54500</v>
      </c>
      <c r="M67" s="522">
        <f t="shared" si="5"/>
        <v>-0.38461538461538464</v>
      </c>
      <c r="N67" s="615">
        <v>87200</v>
      </c>
      <c r="O67" s="81"/>
      <c r="P67" s="615">
        <v>87200</v>
      </c>
      <c r="Q67" s="81"/>
      <c r="R67" s="81"/>
      <c r="S67" s="485"/>
      <c r="T67" s="572"/>
      <c r="U67" s="485">
        <v>1</v>
      </c>
      <c r="V67" s="164">
        <v>5.6</v>
      </c>
      <c r="W67" s="11" t="s">
        <v>2447</v>
      </c>
      <c r="X67" s="168"/>
      <c r="Y67" s="168"/>
      <c r="Z67" s="168"/>
      <c r="AA67" s="168"/>
      <c r="AB67" s="168"/>
      <c r="AC67" s="168"/>
      <c r="AD67" s="243">
        <v>114500</v>
      </c>
      <c r="AE67" s="243">
        <v>40</v>
      </c>
      <c r="AF67" s="185"/>
      <c r="AG67" s="185"/>
      <c r="AH67" s="185"/>
      <c r="AI67" s="185"/>
      <c r="AJ67" s="185"/>
      <c r="AK67" s="185"/>
      <c r="AL67" s="185"/>
      <c r="AM67" s="185"/>
      <c r="AN67" s="185"/>
      <c r="AO67" s="185"/>
      <c r="AP67" s="185"/>
      <c r="AQ67" s="185"/>
      <c r="AR67" s="185"/>
      <c r="AS67" s="185"/>
      <c r="AT67" s="185"/>
      <c r="AU67" s="185"/>
      <c r="AV67" s="185"/>
      <c r="AW67" s="185"/>
    </row>
    <row r="68" spans="1:49" s="167" customFormat="1" ht="25.5" x14ac:dyDescent="0.2">
      <c r="A68" s="49">
        <v>95240</v>
      </c>
      <c r="B68" s="8" t="s">
        <v>350</v>
      </c>
      <c r="C68" s="131"/>
      <c r="D68" s="168">
        <v>1</v>
      </c>
      <c r="E68" s="132"/>
      <c r="F68" s="67"/>
      <c r="G68" s="75">
        <v>138593</v>
      </c>
      <c r="H68" s="75">
        <v>136764</v>
      </c>
      <c r="I68" s="75">
        <v>173389</v>
      </c>
      <c r="J68" s="75">
        <v>165000</v>
      </c>
      <c r="K68" s="130">
        <v>224704</v>
      </c>
      <c r="L68" s="100">
        <f t="shared" si="4"/>
        <v>59704</v>
      </c>
      <c r="M68" s="522">
        <f t="shared" si="5"/>
        <v>0.36184242424242424</v>
      </c>
      <c r="N68" s="130">
        <v>165000</v>
      </c>
      <c r="O68" s="130">
        <v>65000</v>
      </c>
      <c r="P68" s="130"/>
      <c r="Q68" s="130"/>
      <c r="R68" s="130"/>
      <c r="S68" s="130"/>
      <c r="T68" s="405"/>
      <c r="U68" s="130">
        <v>1</v>
      </c>
      <c r="V68" s="225" t="s">
        <v>934</v>
      </c>
      <c r="W68" s="36" t="s">
        <v>2438</v>
      </c>
      <c r="X68" s="130"/>
      <c r="Y68" s="130"/>
      <c r="Z68" s="130"/>
      <c r="AA68" s="130"/>
      <c r="AB68" s="130"/>
      <c r="AC68" s="130"/>
      <c r="AD68" s="243">
        <v>114500</v>
      </c>
      <c r="AE68" s="243">
        <v>30</v>
      </c>
      <c r="AF68" s="185"/>
      <c r="AG68" s="185"/>
      <c r="AH68" s="185"/>
      <c r="AI68" s="185"/>
      <c r="AJ68" s="185"/>
      <c r="AK68" s="185"/>
      <c r="AL68" s="185"/>
      <c r="AM68" s="185"/>
      <c r="AN68" s="185"/>
      <c r="AO68" s="185"/>
      <c r="AP68" s="185"/>
      <c r="AQ68" s="185"/>
      <c r="AR68" s="185"/>
      <c r="AS68" s="185"/>
      <c r="AT68" s="185"/>
      <c r="AU68" s="185"/>
      <c r="AV68" s="185"/>
      <c r="AW68" s="185"/>
    </row>
    <row r="69" spans="1:49" s="167" customFormat="1" x14ac:dyDescent="0.2">
      <c r="A69" s="49">
        <v>96510</v>
      </c>
      <c r="B69" s="29" t="s">
        <v>82</v>
      </c>
      <c r="C69" s="131"/>
      <c r="D69" s="168">
        <v>1</v>
      </c>
      <c r="E69" s="132"/>
      <c r="F69" s="67"/>
      <c r="G69" s="135">
        <v>209107</v>
      </c>
      <c r="H69" s="135">
        <v>413289</v>
      </c>
      <c r="I69" s="135">
        <v>217939</v>
      </c>
      <c r="J69" s="135">
        <v>241135</v>
      </c>
      <c r="K69" s="81">
        <v>235000</v>
      </c>
      <c r="L69" s="100">
        <f t="shared" si="4"/>
        <v>-6135</v>
      </c>
      <c r="M69" s="522">
        <f t="shared" si="5"/>
        <v>-2.5442179691873845E-2</v>
      </c>
      <c r="N69" s="615">
        <v>235000</v>
      </c>
      <c r="O69" s="81">
        <v>25530</v>
      </c>
      <c r="P69" s="615">
        <v>61470</v>
      </c>
      <c r="Q69" s="81"/>
      <c r="R69" s="81">
        <v>150000</v>
      </c>
      <c r="S69" s="81"/>
      <c r="T69" s="257"/>
      <c r="U69" s="81">
        <v>1</v>
      </c>
      <c r="V69" s="225">
        <v>5.6</v>
      </c>
      <c r="W69" s="36" t="s">
        <v>2445</v>
      </c>
      <c r="X69" s="81"/>
      <c r="Y69" s="81"/>
      <c r="Z69" s="81"/>
      <c r="AA69" s="81"/>
      <c r="AB69" s="81"/>
      <c r="AC69" s="81"/>
      <c r="AD69" s="243">
        <v>114500</v>
      </c>
      <c r="AE69" s="243">
        <v>30</v>
      </c>
      <c r="AF69" s="185"/>
      <c r="AG69" s="185"/>
      <c r="AH69" s="185"/>
      <c r="AI69" s="185"/>
      <c r="AJ69" s="185"/>
      <c r="AK69" s="185"/>
      <c r="AL69" s="185"/>
      <c r="AM69" s="185"/>
      <c r="AN69" s="185"/>
      <c r="AO69" s="185"/>
      <c r="AP69" s="185"/>
      <c r="AQ69" s="185"/>
      <c r="AR69" s="185"/>
      <c r="AS69" s="185"/>
      <c r="AT69" s="185"/>
      <c r="AU69" s="185"/>
      <c r="AV69" s="185"/>
      <c r="AW69" s="185"/>
    </row>
    <row r="70" spans="1:49" s="167" customFormat="1" ht="102" x14ac:dyDescent="0.2">
      <c r="A70" s="70">
        <v>95725</v>
      </c>
      <c r="B70" s="236" t="s">
        <v>44</v>
      </c>
      <c r="C70" s="239"/>
      <c r="D70" s="168">
        <v>1</v>
      </c>
      <c r="E70" s="240"/>
      <c r="F70" s="163"/>
      <c r="G70" s="75">
        <v>484</v>
      </c>
      <c r="H70" s="75">
        <v>105</v>
      </c>
      <c r="I70" s="75">
        <v>318</v>
      </c>
      <c r="J70" s="75">
        <v>750</v>
      </c>
      <c r="K70" s="130">
        <v>750</v>
      </c>
      <c r="L70" s="100">
        <f t="shared" si="4"/>
        <v>0</v>
      </c>
      <c r="M70" s="522">
        <f t="shared" si="5"/>
        <v>0</v>
      </c>
      <c r="N70" s="130">
        <v>0</v>
      </c>
      <c r="O70" s="130"/>
      <c r="P70" s="130"/>
      <c r="Q70" s="130"/>
      <c r="R70" s="130"/>
      <c r="S70" s="130"/>
      <c r="T70" s="255" t="s">
        <v>2672</v>
      </c>
      <c r="U70" s="130"/>
      <c r="V70" s="133"/>
      <c r="W70" s="11" t="s">
        <v>2885</v>
      </c>
      <c r="X70" s="130"/>
      <c r="Y70" s="130"/>
      <c r="Z70" s="130"/>
      <c r="AA70" s="133"/>
      <c r="AB70" s="130"/>
      <c r="AC70" s="130"/>
      <c r="AD70" s="82">
        <v>121015</v>
      </c>
      <c r="AE70" s="82">
        <v>40</v>
      </c>
      <c r="AF70" s="185"/>
      <c r="AG70" s="185"/>
      <c r="AH70" s="185"/>
      <c r="AI70" s="185"/>
      <c r="AJ70" s="185"/>
      <c r="AK70" s="185"/>
      <c r="AL70" s="185"/>
      <c r="AM70" s="185"/>
      <c r="AN70" s="185"/>
      <c r="AO70" s="185"/>
      <c r="AP70" s="185"/>
      <c r="AQ70" s="185"/>
      <c r="AR70" s="185"/>
      <c r="AS70" s="185"/>
      <c r="AT70" s="185"/>
      <c r="AU70" s="185"/>
      <c r="AV70" s="185"/>
      <c r="AW70" s="185"/>
    </row>
    <row r="71" spans="1:49" s="167" customFormat="1" x14ac:dyDescent="0.2">
      <c r="A71" s="49">
        <v>95725</v>
      </c>
      <c r="B71" s="29" t="s">
        <v>316</v>
      </c>
      <c r="C71" s="131"/>
      <c r="D71" s="168">
        <v>1</v>
      </c>
      <c r="E71" s="132"/>
      <c r="F71" s="67"/>
      <c r="G71" s="75">
        <v>72</v>
      </c>
      <c r="H71" s="75">
        <v>20</v>
      </c>
      <c r="I71" s="75">
        <v>110</v>
      </c>
      <c r="J71" s="75">
        <v>90</v>
      </c>
      <c r="K71" s="130">
        <v>98</v>
      </c>
      <c r="L71" s="100">
        <f t="shared" si="4"/>
        <v>8</v>
      </c>
      <c r="M71" s="522">
        <f t="shared" si="5"/>
        <v>8.8888888888888892E-2</v>
      </c>
      <c r="N71" s="130">
        <v>98</v>
      </c>
      <c r="O71" s="130">
        <v>98</v>
      </c>
      <c r="P71" s="130"/>
      <c r="Q71" s="130"/>
      <c r="R71" s="130"/>
      <c r="S71" s="130"/>
      <c r="T71" s="405" t="s">
        <v>2563</v>
      </c>
      <c r="U71" s="130"/>
      <c r="V71" s="101" t="s">
        <v>36</v>
      </c>
      <c r="W71" s="36" t="s">
        <v>1080</v>
      </c>
      <c r="X71" s="130"/>
      <c r="Y71" s="130"/>
      <c r="Z71" s="130"/>
      <c r="AA71" s="133"/>
      <c r="AB71" s="130"/>
      <c r="AC71" s="130"/>
      <c r="AD71" s="243">
        <v>121015</v>
      </c>
      <c r="AE71" s="243">
        <v>46</v>
      </c>
      <c r="AF71" s="185"/>
      <c r="AG71" s="185"/>
      <c r="AH71" s="185"/>
      <c r="AI71" s="185"/>
      <c r="AJ71" s="185"/>
      <c r="AK71" s="185"/>
      <c r="AL71" s="185"/>
      <c r="AM71" s="185"/>
      <c r="AN71" s="185"/>
      <c r="AO71" s="185"/>
      <c r="AP71" s="185"/>
      <c r="AQ71" s="185"/>
      <c r="AR71" s="185"/>
      <c r="AS71" s="185"/>
      <c r="AT71" s="185"/>
      <c r="AU71" s="185"/>
      <c r="AV71" s="185"/>
      <c r="AW71" s="185"/>
    </row>
    <row r="72" spans="1:49" s="167" customFormat="1" x14ac:dyDescent="0.2">
      <c r="A72" s="49">
        <v>94530</v>
      </c>
      <c r="B72" s="29" t="s">
        <v>30</v>
      </c>
      <c r="C72" s="157"/>
      <c r="D72" s="168">
        <v>1</v>
      </c>
      <c r="E72" s="158"/>
      <c r="F72" s="67"/>
      <c r="G72" s="159">
        <v>150</v>
      </c>
      <c r="H72" s="159">
        <v>160</v>
      </c>
      <c r="I72" s="159">
        <v>0</v>
      </c>
      <c r="J72" s="159">
        <v>300</v>
      </c>
      <c r="K72" s="130">
        <v>300</v>
      </c>
      <c r="L72" s="100">
        <f t="shared" si="4"/>
        <v>0</v>
      </c>
      <c r="M72" s="522">
        <f t="shared" si="5"/>
        <v>0</v>
      </c>
      <c r="N72" s="130">
        <v>300</v>
      </c>
      <c r="O72" s="130">
        <v>300</v>
      </c>
      <c r="P72" s="130"/>
      <c r="Q72" s="130"/>
      <c r="R72" s="130"/>
      <c r="S72" s="130"/>
      <c r="T72" s="538"/>
      <c r="U72" s="232" t="s">
        <v>24</v>
      </c>
      <c r="V72" s="262" t="s">
        <v>28</v>
      </c>
      <c r="W72" s="6" t="s">
        <v>31</v>
      </c>
      <c r="X72" s="130"/>
      <c r="Y72" s="130"/>
      <c r="Z72" s="130"/>
      <c r="AA72" s="133"/>
      <c r="AB72" s="130"/>
      <c r="AC72" s="133"/>
      <c r="AD72" s="172">
        <v>121015</v>
      </c>
      <c r="AE72" s="172">
        <v>30</v>
      </c>
      <c r="AF72" s="185"/>
      <c r="AG72" s="185"/>
      <c r="AH72" s="185"/>
      <c r="AI72" s="185"/>
      <c r="AJ72" s="185"/>
      <c r="AK72" s="185"/>
      <c r="AL72" s="185"/>
      <c r="AM72" s="185"/>
      <c r="AN72" s="185"/>
      <c r="AO72" s="185"/>
      <c r="AP72" s="185"/>
      <c r="AQ72" s="185"/>
      <c r="AR72" s="185"/>
      <c r="AS72" s="185"/>
      <c r="AT72" s="185"/>
      <c r="AU72" s="185"/>
      <c r="AV72" s="185"/>
      <c r="AW72" s="185"/>
    </row>
    <row r="73" spans="1:49" s="167" customFormat="1" ht="25.5" x14ac:dyDescent="0.2">
      <c r="A73" s="50">
        <v>94410</v>
      </c>
      <c r="B73" s="29" t="s">
        <v>27</v>
      </c>
      <c r="C73" s="96"/>
      <c r="D73" s="168">
        <v>1</v>
      </c>
      <c r="E73" s="97"/>
      <c r="F73" s="51" t="s">
        <v>1078</v>
      </c>
      <c r="G73" s="98">
        <v>454</v>
      </c>
      <c r="H73" s="98">
        <v>0</v>
      </c>
      <c r="I73" s="98">
        <v>260</v>
      </c>
      <c r="J73" s="98">
        <v>600</v>
      </c>
      <c r="K73" s="99">
        <v>600</v>
      </c>
      <c r="L73" s="100">
        <f t="shared" si="4"/>
        <v>0</v>
      </c>
      <c r="M73" s="522">
        <f t="shared" si="5"/>
        <v>0</v>
      </c>
      <c r="N73" s="99">
        <v>600</v>
      </c>
      <c r="O73" s="99">
        <v>600</v>
      </c>
      <c r="P73" s="99"/>
      <c r="Q73" s="99"/>
      <c r="R73" s="99"/>
      <c r="S73" s="99"/>
      <c r="T73" s="255" t="s">
        <v>2804</v>
      </c>
      <c r="U73" s="102"/>
      <c r="V73" s="101" t="s">
        <v>36</v>
      </c>
      <c r="W73" s="7" t="s">
        <v>1079</v>
      </c>
      <c r="X73" s="134"/>
      <c r="Y73" s="134"/>
      <c r="Z73" s="134"/>
      <c r="AA73" s="198"/>
      <c r="AB73" s="134"/>
      <c r="AC73" s="134"/>
      <c r="AD73" s="243">
        <v>121015</v>
      </c>
      <c r="AE73" s="243">
        <v>46</v>
      </c>
    </row>
    <row r="74" spans="1:49" s="177" customFormat="1" ht="25.5" x14ac:dyDescent="0.2">
      <c r="A74" s="49">
        <v>95725</v>
      </c>
      <c r="B74" s="29" t="s">
        <v>44</v>
      </c>
      <c r="C74" s="131"/>
      <c r="D74" s="168">
        <v>1</v>
      </c>
      <c r="E74" s="132"/>
      <c r="F74" s="67"/>
      <c r="G74" s="75"/>
      <c r="H74" s="75">
        <v>319</v>
      </c>
      <c r="I74" s="75">
        <v>970</v>
      </c>
      <c r="J74" s="75">
        <v>1000</v>
      </c>
      <c r="K74" s="130">
        <v>1000</v>
      </c>
      <c r="L74" s="100">
        <f t="shared" si="4"/>
        <v>0</v>
      </c>
      <c r="M74" s="522">
        <f t="shared" si="5"/>
        <v>0</v>
      </c>
      <c r="N74" s="130">
        <v>1000</v>
      </c>
      <c r="O74" s="130">
        <v>1000</v>
      </c>
      <c r="P74" s="130"/>
      <c r="Q74" s="130"/>
      <c r="R74" s="130"/>
      <c r="S74" s="130"/>
      <c r="T74" s="405"/>
      <c r="U74" s="232" t="s">
        <v>24</v>
      </c>
      <c r="V74" s="504" t="s">
        <v>33</v>
      </c>
      <c r="W74" s="6" t="s">
        <v>45</v>
      </c>
      <c r="X74" s="130"/>
      <c r="Y74" s="130"/>
      <c r="Z74" s="130"/>
      <c r="AA74" s="133"/>
      <c r="AB74" s="130"/>
      <c r="AC74" s="133"/>
      <c r="AD74" s="172">
        <v>121015</v>
      </c>
      <c r="AE74" s="172">
        <v>30</v>
      </c>
    </row>
    <row r="75" spans="1:49" s="167" customFormat="1" ht="25.5" x14ac:dyDescent="0.2">
      <c r="A75" s="10">
        <v>95125</v>
      </c>
      <c r="B75" s="8" t="s">
        <v>32</v>
      </c>
      <c r="C75" s="196"/>
      <c r="D75" s="168">
        <v>1</v>
      </c>
      <c r="E75" s="197"/>
      <c r="F75" s="8"/>
      <c r="G75" s="46">
        <v>897</v>
      </c>
      <c r="H75" s="46">
        <v>946</v>
      </c>
      <c r="I75" s="46">
        <v>1545</v>
      </c>
      <c r="J75" s="46">
        <v>1500</v>
      </c>
      <c r="K75" s="68">
        <v>1600</v>
      </c>
      <c r="L75" s="100">
        <f t="shared" si="4"/>
        <v>100</v>
      </c>
      <c r="M75" s="522">
        <f t="shared" si="5"/>
        <v>6.6666666666666666E-2</v>
      </c>
      <c r="N75" s="68">
        <v>1600</v>
      </c>
      <c r="O75" s="68">
        <v>1600</v>
      </c>
      <c r="P75" s="68"/>
      <c r="Q75" s="68"/>
      <c r="R75" s="68"/>
      <c r="S75" s="68"/>
      <c r="T75" s="255"/>
      <c r="U75" s="230">
        <v>4</v>
      </c>
      <c r="V75" s="504" t="s">
        <v>33</v>
      </c>
      <c r="W75" s="21" t="s">
        <v>34</v>
      </c>
      <c r="X75" s="171"/>
      <c r="Y75" s="171"/>
      <c r="Z75" s="171"/>
      <c r="AA75" s="171"/>
      <c r="AB75" s="171"/>
      <c r="AC75" s="171"/>
      <c r="AD75" s="172">
        <v>121015</v>
      </c>
      <c r="AE75" s="172">
        <v>30</v>
      </c>
      <c r="AF75" s="185"/>
      <c r="AG75" s="185"/>
      <c r="AH75" s="185"/>
      <c r="AI75" s="185"/>
      <c r="AJ75" s="185"/>
      <c r="AK75" s="185"/>
      <c r="AL75" s="185"/>
      <c r="AM75" s="185"/>
      <c r="AN75" s="185"/>
      <c r="AO75" s="185"/>
      <c r="AP75" s="185"/>
      <c r="AQ75" s="185"/>
      <c r="AR75" s="185"/>
      <c r="AS75" s="185"/>
      <c r="AT75" s="185"/>
      <c r="AU75" s="185"/>
      <c r="AV75" s="185"/>
      <c r="AW75" s="185"/>
    </row>
    <row r="76" spans="1:49" s="167" customFormat="1" x14ac:dyDescent="0.2">
      <c r="A76" s="50">
        <v>94410</v>
      </c>
      <c r="B76" s="29" t="s">
        <v>27</v>
      </c>
      <c r="C76" s="96"/>
      <c r="D76" s="168">
        <v>1</v>
      </c>
      <c r="E76" s="97"/>
      <c r="F76" s="51"/>
      <c r="G76" s="98">
        <v>2749</v>
      </c>
      <c r="H76" s="98">
        <v>1495</v>
      </c>
      <c r="I76" s="98">
        <v>2866</v>
      </c>
      <c r="J76" s="98">
        <v>2000</v>
      </c>
      <c r="K76" s="99">
        <v>2500</v>
      </c>
      <c r="L76" s="100">
        <f t="shared" si="4"/>
        <v>500</v>
      </c>
      <c r="M76" s="522">
        <f t="shared" si="5"/>
        <v>0.25</v>
      </c>
      <c r="N76" s="99">
        <v>2500</v>
      </c>
      <c r="O76" s="99">
        <v>2500</v>
      </c>
      <c r="P76" s="99"/>
      <c r="Q76" s="99"/>
      <c r="R76" s="99"/>
      <c r="S76" s="99"/>
      <c r="T76" s="551" t="s">
        <v>170</v>
      </c>
      <c r="U76" s="94" t="s">
        <v>24</v>
      </c>
      <c r="V76" s="262" t="s">
        <v>28</v>
      </c>
      <c r="W76" s="7" t="s">
        <v>29</v>
      </c>
      <c r="X76" s="134"/>
      <c r="Y76" s="134"/>
      <c r="Z76" s="134"/>
      <c r="AA76" s="198"/>
      <c r="AB76" s="134"/>
      <c r="AC76" s="198"/>
      <c r="AD76" s="172">
        <v>121015</v>
      </c>
      <c r="AE76" s="172">
        <v>30</v>
      </c>
      <c r="AF76" s="185"/>
      <c r="AG76" s="185"/>
      <c r="AH76" s="185"/>
      <c r="AI76" s="185"/>
      <c r="AJ76" s="185"/>
      <c r="AK76" s="185"/>
      <c r="AL76" s="185"/>
      <c r="AM76" s="185"/>
      <c r="AN76" s="185"/>
      <c r="AO76" s="185"/>
      <c r="AP76" s="185"/>
      <c r="AQ76" s="185"/>
      <c r="AR76" s="185"/>
      <c r="AS76" s="185"/>
      <c r="AT76" s="185"/>
      <c r="AU76" s="185"/>
      <c r="AV76" s="185"/>
      <c r="AW76" s="185"/>
    </row>
    <row r="77" spans="1:49" s="167" customFormat="1" ht="102" x14ac:dyDescent="0.2">
      <c r="A77" s="122">
        <v>94410</v>
      </c>
      <c r="B77" s="236" t="s">
        <v>27</v>
      </c>
      <c r="C77" s="310"/>
      <c r="D77" s="168">
        <v>1</v>
      </c>
      <c r="E77" s="311"/>
      <c r="F77" s="312"/>
      <c r="G77" s="98">
        <v>2649</v>
      </c>
      <c r="H77" s="98">
        <v>1061</v>
      </c>
      <c r="I77" s="98">
        <v>2080</v>
      </c>
      <c r="J77" s="98">
        <v>3000</v>
      </c>
      <c r="K77" s="99">
        <v>3000</v>
      </c>
      <c r="L77" s="100">
        <f t="shared" si="4"/>
        <v>0</v>
      </c>
      <c r="M77" s="522">
        <f t="shared" si="5"/>
        <v>0</v>
      </c>
      <c r="N77" s="99">
        <v>3000</v>
      </c>
      <c r="O77" s="99">
        <v>3000</v>
      </c>
      <c r="P77" s="99"/>
      <c r="Q77" s="99"/>
      <c r="R77" s="99"/>
      <c r="S77" s="99"/>
      <c r="T77" s="255" t="s">
        <v>2672</v>
      </c>
      <c r="U77" s="102"/>
      <c r="V77" s="101"/>
      <c r="W77" s="83" t="s">
        <v>2884</v>
      </c>
      <c r="X77" s="134"/>
      <c r="Y77" s="134"/>
      <c r="Z77" s="134"/>
      <c r="AA77" s="198"/>
      <c r="AB77" s="134"/>
      <c r="AC77" s="134"/>
      <c r="AD77" s="82">
        <v>121015</v>
      </c>
      <c r="AE77" s="82">
        <v>40</v>
      </c>
      <c r="AF77" s="185"/>
      <c r="AG77" s="185"/>
      <c r="AH77" s="185"/>
      <c r="AI77" s="185"/>
      <c r="AJ77" s="185"/>
      <c r="AK77" s="185"/>
      <c r="AL77" s="185"/>
      <c r="AM77" s="185"/>
      <c r="AN77" s="185"/>
      <c r="AO77" s="185"/>
      <c r="AP77" s="185"/>
      <c r="AQ77" s="185"/>
      <c r="AR77" s="185"/>
      <c r="AS77" s="185"/>
      <c r="AT77" s="185"/>
      <c r="AU77" s="185"/>
      <c r="AV77" s="185"/>
      <c r="AW77" s="185"/>
    </row>
    <row r="78" spans="1:49" s="167" customFormat="1" ht="38.25" x14ac:dyDescent="0.2">
      <c r="A78" s="205">
        <v>92310</v>
      </c>
      <c r="B78" s="44" t="s">
        <v>23</v>
      </c>
      <c r="C78" s="54"/>
      <c r="D78" s="168">
        <v>2</v>
      </c>
      <c r="E78" s="55"/>
      <c r="F78" s="44"/>
      <c r="G78" s="46">
        <v>9620</v>
      </c>
      <c r="H78" s="46">
        <v>11796</v>
      </c>
      <c r="I78" s="46">
        <v>4821</v>
      </c>
      <c r="J78" s="46">
        <v>8825</v>
      </c>
      <c r="K78" s="46">
        <v>8825</v>
      </c>
      <c r="L78" s="100">
        <f t="shared" si="4"/>
        <v>0</v>
      </c>
      <c r="M78" s="522">
        <f t="shared" si="5"/>
        <v>0</v>
      </c>
      <c r="N78" s="46"/>
      <c r="O78" s="46"/>
      <c r="P78" s="46"/>
      <c r="Q78" s="46"/>
      <c r="R78" s="46"/>
      <c r="S78" s="46"/>
      <c r="T78" s="418"/>
      <c r="U78" s="223" t="s">
        <v>24</v>
      </c>
      <c r="V78" s="496" t="s">
        <v>25</v>
      </c>
      <c r="W78" s="6" t="s">
        <v>26</v>
      </c>
      <c r="X78" s="46"/>
      <c r="Y78" s="46"/>
      <c r="Z78" s="46"/>
      <c r="AA78" s="48"/>
      <c r="AB78" s="46"/>
      <c r="AC78" s="48"/>
      <c r="AD78" s="172">
        <v>121015</v>
      </c>
      <c r="AE78" s="172">
        <v>30</v>
      </c>
      <c r="AF78" s="185"/>
      <c r="AG78" s="185"/>
      <c r="AH78" s="185"/>
      <c r="AI78" s="185"/>
      <c r="AJ78" s="185"/>
      <c r="AK78" s="185"/>
      <c r="AL78" s="185"/>
      <c r="AM78" s="185"/>
      <c r="AN78" s="185"/>
      <c r="AO78" s="185"/>
      <c r="AP78" s="185"/>
      <c r="AQ78" s="185"/>
      <c r="AR78" s="185"/>
      <c r="AS78" s="185"/>
      <c r="AT78" s="185"/>
      <c r="AU78" s="185"/>
      <c r="AV78" s="185"/>
      <c r="AW78" s="185"/>
    </row>
    <row r="79" spans="1:49" s="167" customFormat="1" ht="25.5" x14ac:dyDescent="0.2">
      <c r="A79" s="10">
        <v>95225</v>
      </c>
      <c r="B79" s="8" t="s">
        <v>35</v>
      </c>
      <c r="C79" s="196"/>
      <c r="D79" s="168">
        <v>2</v>
      </c>
      <c r="E79" s="197"/>
      <c r="F79" s="8"/>
      <c r="G79" s="46">
        <v>1424</v>
      </c>
      <c r="H79" s="46">
        <v>2254</v>
      </c>
      <c r="I79" s="46">
        <v>2535</v>
      </c>
      <c r="J79" s="46">
        <v>1500</v>
      </c>
      <c r="K79" s="68">
        <v>2000</v>
      </c>
      <c r="L79" s="100">
        <f t="shared" si="4"/>
        <v>500</v>
      </c>
      <c r="M79" s="522">
        <f t="shared" si="5"/>
        <v>0.33333333333333331</v>
      </c>
      <c r="N79" s="68"/>
      <c r="O79" s="68"/>
      <c r="P79" s="68"/>
      <c r="Q79" s="68"/>
      <c r="R79" s="68"/>
      <c r="S79" s="68"/>
      <c r="T79" s="255"/>
      <c r="U79" s="230" t="s">
        <v>24</v>
      </c>
      <c r="V79" s="517" t="s">
        <v>36</v>
      </c>
      <c r="W79" s="21" t="s">
        <v>37</v>
      </c>
      <c r="X79" s="171"/>
      <c r="Y79" s="171"/>
      <c r="Z79" s="171"/>
      <c r="AA79" s="171"/>
      <c r="AB79" s="171"/>
      <c r="AC79" s="171"/>
      <c r="AD79" s="172">
        <v>121015</v>
      </c>
      <c r="AE79" s="172">
        <v>30</v>
      </c>
      <c r="AF79" s="185"/>
      <c r="AG79" s="185"/>
      <c r="AH79" s="185"/>
      <c r="AI79" s="185"/>
      <c r="AJ79" s="185"/>
      <c r="AK79" s="185"/>
      <c r="AL79" s="185"/>
      <c r="AM79" s="185"/>
      <c r="AN79" s="185"/>
      <c r="AO79" s="185"/>
      <c r="AP79" s="185"/>
      <c r="AQ79" s="185"/>
      <c r="AR79" s="185"/>
      <c r="AS79" s="185"/>
      <c r="AT79" s="185"/>
      <c r="AU79" s="185"/>
      <c r="AV79" s="185"/>
      <c r="AW79" s="185"/>
    </row>
    <row r="80" spans="1:49" s="167" customFormat="1" ht="51" x14ac:dyDescent="0.2">
      <c r="A80" s="49">
        <v>95310</v>
      </c>
      <c r="B80" s="29" t="s">
        <v>38</v>
      </c>
      <c r="C80" s="131"/>
      <c r="D80" s="168">
        <v>2</v>
      </c>
      <c r="E80" s="132"/>
      <c r="F80" s="67"/>
      <c r="G80" s="75"/>
      <c r="H80" s="75">
        <v>808</v>
      </c>
      <c r="I80" s="75">
        <v>1089</v>
      </c>
      <c r="J80" s="75">
        <v>1000</v>
      </c>
      <c r="K80" s="130">
        <v>1000</v>
      </c>
      <c r="L80" s="100">
        <f t="shared" si="4"/>
        <v>0</v>
      </c>
      <c r="M80" s="522">
        <f t="shared" si="5"/>
        <v>0</v>
      </c>
      <c r="N80" s="130"/>
      <c r="O80" s="130"/>
      <c r="P80" s="130"/>
      <c r="Q80" s="130"/>
      <c r="R80" s="130"/>
      <c r="S80" s="130"/>
      <c r="T80" s="405"/>
      <c r="U80" s="232" t="s">
        <v>24</v>
      </c>
      <c r="V80" s="504" t="s">
        <v>39</v>
      </c>
      <c r="W80" s="6" t="s">
        <v>40</v>
      </c>
      <c r="X80" s="130"/>
      <c r="Y80" s="130"/>
      <c r="Z80" s="130"/>
      <c r="AA80" s="133"/>
      <c r="AB80" s="130"/>
      <c r="AC80" s="133"/>
      <c r="AD80" s="172">
        <v>121015</v>
      </c>
      <c r="AE80" s="172">
        <v>30</v>
      </c>
      <c r="AF80" s="185"/>
      <c r="AG80" s="185"/>
      <c r="AH80" s="185"/>
      <c r="AI80" s="185"/>
      <c r="AJ80" s="185"/>
      <c r="AK80" s="185"/>
      <c r="AL80" s="185"/>
      <c r="AM80" s="185"/>
      <c r="AN80" s="185"/>
      <c r="AO80" s="185"/>
      <c r="AP80" s="185"/>
      <c r="AQ80" s="185"/>
      <c r="AR80" s="185"/>
      <c r="AS80" s="185"/>
      <c r="AT80" s="185"/>
      <c r="AU80" s="185"/>
      <c r="AV80" s="185"/>
      <c r="AW80" s="185"/>
    </row>
    <row r="81" spans="1:49" s="167" customFormat="1" ht="38.25" x14ac:dyDescent="0.2">
      <c r="A81" s="49">
        <v>95315</v>
      </c>
      <c r="B81" s="29" t="s">
        <v>41</v>
      </c>
      <c r="C81" s="131"/>
      <c r="D81" s="168">
        <v>2</v>
      </c>
      <c r="E81" s="132"/>
      <c r="F81" s="67"/>
      <c r="G81" s="75">
        <v>696</v>
      </c>
      <c r="H81" s="75">
        <v>2860</v>
      </c>
      <c r="I81" s="75">
        <v>2544</v>
      </c>
      <c r="J81" s="75">
        <v>1500</v>
      </c>
      <c r="K81" s="130">
        <v>2500</v>
      </c>
      <c r="L81" s="100">
        <f t="shared" si="4"/>
        <v>1000</v>
      </c>
      <c r="M81" s="522">
        <f t="shared" si="5"/>
        <v>0.66666666666666663</v>
      </c>
      <c r="N81" s="130"/>
      <c r="O81" s="130"/>
      <c r="P81" s="130"/>
      <c r="Q81" s="130"/>
      <c r="R81" s="130"/>
      <c r="S81" s="130"/>
      <c r="T81" s="405"/>
      <c r="U81" s="232" t="s">
        <v>25</v>
      </c>
      <c r="V81" s="504" t="s">
        <v>42</v>
      </c>
      <c r="W81" s="6" t="s">
        <v>43</v>
      </c>
      <c r="X81" s="134"/>
      <c r="Y81" s="134"/>
      <c r="Z81" s="134"/>
      <c r="AA81" s="198"/>
      <c r="AB81" s="134"/>
      <c r="AC81" s="198"/>
      <c r="AD81" s="172">
        <v>121015</v>
      </c>
      <c r="AE81" s="172">
        <v>30</v>
      </c>
      <c r="AF81" s="185"/>
      <c r="AG81" s="185"/>
      <c r="AH81" s="185"/>
      <c r="AI81" s="185"/>
      <c r="AJ81" s="185"/>
      <c r="AK81" s="185"/>
      <c r="AL81" s="185"/>
      <c r="AM81" s="185"/>
      <c r="AN81" s="185"/>
      <c r="AO81" s="185"/>
      <c r="AP81" s="185"/>
      <c r="AQ81" s="185"/>
      <c r="AR81" s="185"/>
      <c r="AS81" s="185"/>
      <c r="AT81" s="185"/>
      <c r="AU81" s="185"/>
      <c r="AV81" s="185"/>
      <c r="AW81" s="185"/>
    </row>
    <row r="82" spans="1:49" s="167" customFormat="1" x14ac:dyDescent="0.2">
      <c r="A82" s="49">
        <v>96510</v>
      </c>
      <c r="B82" s="29" t="s">
        <v>82</v>
      </c>
      <c r="C82" s="131"/>
      <c r="D82" s="168">
        <v>2</v>
      </c>
      <c r="E82" s="132"/>
      <c r="F82" s="67" t="s">
        <v>1081</v>
      </c>
      <c r="G82" s="135"/>
      <c r="H82" s="135"/>
      <c r="I82" s="135"/>
      <c r="J82" s="135"/>
      <c r="K82" s="81">
        <v>1000</v>
      </c>
      <c r="L82" s="100">
        <f t="shared" si="4"/>
        <v>1000</v>
      </c>
      <c r="M82" s="522" t="e">
        <f t="shared" si="5"/>
        <v>#DIV/0!</v>
      </c>
      <c r="N82" s="81"/>
      <c r="O82" s="81"/>
      <c r="P82" s="81"/>
      <c r="Q82" s="81"/>
      <c r="R82" s="81"/>
      <c r="S82" s="81"/>
      <c r="T82" s="257"/>
      <c r="U82" s="81"/>
      <c r="V82" s="101" t="s">
        <v>36</v>
      </c>
      <c r="W82" s="36" t="s">
        <v>1082</v>
      </c>
      <c r="X82" s="81"/>
      <c r="Y82" s="81"/>
      <c r="Z82" s="81"/>
      <c r="AA82" s="81"/>
      <c r="AB82" s="81"/>
      <c r="AC82" s="81" t="s">
        <v>170</v>
      </c>
      <c r="AD82" s="243">
        <v>121015</v>
      </c>
      <c r="AE82" s="243">
        <v>46</v>
      </c>
      <c r="AF82" s="185"/>
      <c r="AG82" s="185"/>
      <c r="AH82" s="185"/>
      <c r="AI82" s="185"/>
      <c r="AJ82" s="185"/>
      <c r="AK82" s="185"/>
      <c r="AL82" s="185"/>
      <c r="AM82" s="185"/>
      <c r="AN82" s="185"/>
      <c r="AO82" s="185"/>
      <c r="AP82" s="185"/>
      <c r="AQ82" s="185"/>
      <c r="AR82" s="185"/>
      <c r="AS82" s="185"/>
      <c r="AT82" s="185"/>
      <c r="AU82" s="185"/>
      <c r="AV82" s="185"/>
      <c r="AW82" s="185"/>
    </row>
    <row r="83" spans="1:49" s="167" customFormat="1" ht="25.5" x14ac:dyDescent="0.2">
      <c r="A83" s="10">
        <v>95225</v>
      </c>
      <c r="B83" s="8" t="s">
        <v>35</v>
      </c>
      <c r="C83" s="196"/>
      <c r="D83" s="168">
        <v>1</v>
      </c>
      <c r="E83" s="197"/>
      <c r="F83" s="480" t="s">
        <v>2398</v>
      </c>
      <c r="G83" s="46"/>
      <c r="H83" s="46"/>
      <c r="I83" s="46">
        <v>448</v>
      </c>
      <c r="J83" s="46">
        <v>448</v>
      </c>
      <c r="K83" s="68">
        <v>448</v>
      </c>
      <c r="L83" s="100">
        <f t="shared" si="4"/>
        <v>0</v>
      </c>
      <c r="M83" s="522">
        <f t="shared" si="5"/>
        <v>0</v>
      </c>
      <c r="N83" s="68">
        <v>448</v>
      </c>
      <c r="O83" s="68">
        <v>448</v>
      </c>
      <c r="P83" s="68"/>
      <c r="Q83" s="68"/>
      <c r="R83" s="68"/>
      <c r="S83" s="68"/>
      <c r="T83" s="206" t="s">
        <v>2754</v>
      </c>
      <c r="U83" s="46"/>
      <c r="V83" s="241"/>
      <c r="W83" s="38" t="s">
        <v>2500</v>
      </c>
      <c r="X83" s="171"/>
      <c r="Y83" s="171"/>
      <c r="Z83" s="171"/>
      <c r="AA83" s="171"/>
      <c r="AB83" s="171"/>
      <c r="AC83" s="171"/>
      <c r="AD83" s="192">
        <v>121025</v>
      </c>
      <c r="AE83" s="192">
        <v>30</v>
      </c>
      <c r="AF83" s="185"/>
      <c r="AG83" s="185"/>
      <c r="AH83" s="185"/>
      <c r="AI83" s="185"/>
      <c r="AJ83" s="185"/>
      <c r="AK83" s="185"/>
      <c r="AL83" s="185"/>
      <c r="AM83" s="185"/>
      <c r="AN83" s="185"/>
      <c r="AO83" s="185"/>
      <c r="AP83" s="185"/>
      <c r="AQ83" s="185"/>
      <c r="AR83" s="185"/>
      <c r="AS83" s="185"/>
      <c r="AT83" s="185"/>
      <c r="AU83" s="185"/>
      <c r="AV83" s="185"/>
      <c r="AW83" s="185"/>
    </row>
    <row r="84" spans="1:49" s="167" customFormat="1" x14ac:dyDescent="0.2">
      <c r="A84" s="49">
        <v>95410</v>
      </c>
      <c r="B84" s="29" t="s">
        <v>224</v>
      </c>
      <c r="C84" s="131"/>
      <c r="D84" s="168">
        <v>1</v>
      </c>
      <c r="E84" s="132"/>
      <c r="F84" s="361" t="s">
        <v>551</v>
      </c>
      <c r="G84" s="75"/>
      <c r="H84" s="75"/>
      <c r="I84" s="75">
        <v>350</v>
      </c>
      <c r="J84" s="75">
        <v>350</v>
      </c>
      <c r="K84" s="130">
        <v>500</v>
      </c>
      <c r="L84" s="100">
        <f t="shared" si="4"/>
        <v>150</v>
      </c>
      <c r="M84" s="522">
        <f t="shared" si="5"/>
        <v>0.42857142857142855</v>
      </c>
      <c r="N84" s="130">
        <v>500</v>
      </c>
      <c r="O84" s="130">
        <v>500</v>
      </c>
      <c r="P84" s="130"/>
      <c r="Q84" s="130"/>
      <c r="R84" s="130"/>
      <c r="S84" s="130"/>
      <c r="T84" s="206" t="s">
        <v>2754</v>
      </c>
      <c r="U84" s="130"/>
      <c r="V84" s="133"/>
      <c r="W84" s="361" t="s">
        <v>2492</v>
      </c>
      <c r="X84" s="134"/>
      <c r="Y84" s="134"/>
      <c r="Z84" s="134"/>
      <c r="AA84" s="134"/>
      <c r="AB84" s="134"/>
      <c r="AC84" s="134"/>
      <c r="AD84" s="192">
        <v>121025</v>
      </c>
      <c r="AE84" s="192">
        <v>30</v>
      </c>
    </row>
    <row r="85" spans="1:49" s="167" customFormat="1" x14ac:dyDescent="0.2">
      <c r="A85" s="49">
        <v>95310</v>
      </c>
      <c r="B85" s="29" t="s">
        <v>38</v>
      </c>
      <c r="C85" s="131"/>
      <c r="D85" s="168">
        <v>1</v>
      </c>
      <c r="E85" s="132"/>
      <c r="F85" s="361" t="s">
        <v>2502</v>
      </c>
      <c r="G85" s="75"/>
      <c r="H85" s="75"/>
      <c r="I85" s="75"/>
      <c r="J85" s="75"/>
      <c r="K85" s="130">
        <v>2200</v>
      </c>
      <c r="L85" s="100">
        <f t="shared" si="4"/>
        <v>2200</v>
      </c>
      <c r="M85" s="522" t="e">
        <f t="shared" si="5"/>
        <v>#DIV/0!</v>
      </c>
      <c r="N85" s="130">
        <v>2200</v>
      </c>
      <c r="O85" s="130">
        <v>2200</v>
      </c>
      <c r="P85" s="130"/>
      <c r="Q85" s="130"/>
      <c r="R85" s="130"/>
      <c r="S85" s="130"/>
      <c r="T85" s="206" t="s">
        <v>2754</v>
      </c>
      <c r="U85" s="130"/>
      <c r="V85" s="133"/>
      <c r="W85" s="361" t="s">
        <v>2491</v>
      </c>
      <c r="X85" s="130"/>
      <c r="Y85" s="130"/>
      <c r="Z85" s="130"/>
      <c r="AA85" s="130"/>
      <c r="AB85" s="130"/>
      <c r="AC85" s="130"/>
      <c r="AD85" s="192">
        <v>121025</v>
      </c>
      <c r="AE85" s="192">
        <v>30</v>
      </c>
    </row>
    <row r="86" spans="1:49" s="167" customFormat="1" ht="25.5" x14ac:dyDescent="0.2">
      <c r="A86" s="49">
        <v>95240</v>
      </c>
      <c r="B86" s="8" t="s">
        <v>350</v>
      </c>
      <c r="C86" s="131"/>
      <c r="D86" s="168">
        <v>1</v>
      </c>
      <c r="E86" s="132"/>
      <c r="F86" s="361" t="s">
        <v>2501</v>
      </c>
      <c r="G86" s="75">
        <v>2118</v>
      </c>
      <c r="H86" s="75">
        <v>2107</v>
      </c>
      <c r="I86" s="75">
        <v>2670</v>
      </c>
      <c r="J86" s="75">
        <v>3272</v>
      </c>
      <c r="K86" s="130">
        <v>4167</v>
      </c>
      <c r="L86" s="100">
        <f t="shared" si="4"/>
        <v>895</v>
      </c>
      <c r="M86" s="522">
        <f t="shared" si="5"/>
        <v>0.27353300733496333</v>
      </c>
      <c r="N86" s="130">
        <v>4167</v>
      </c>
      <c r="O86" s="130">
        <v>4167</v>
      </c>
      <c r="P86" s="130"/>
      <c r="Q86" s="130"/>
      <c r="R86" s="130"/>
      <c r="S86" s="130"/>
      <c r="T86" s="206" t="s">
        <v>2754</v>
      </c>
      <c r="U86" s="130"/>
      <c r="V86" s="133"/>
      <c r="W86" s="361" t="s">
        <v>2490</v>
      </c>
      <c r="X86" s="130"/>
      <c r="Y86" s="130"/>
      <c r="Z86" s="130"/>
      <c r="AA86" s="130"/>
      <c r="AB86" s="130"/>
      <c r="AC86" s="130"/>
      <c r="AD86" s="192">
        <v>121025</v>
      </c>
      <c r="AE86" s="192">
        <v>30</v>
      </c>
    </row>
    <row r="87" spans="1:49" s="177" customFormat="1" x14ac:dyDescent="0.2">
      <c r="A87" s="49">
        <v>95990</v>
      </c>
      <c r="B87" s="29" t="s">
        <v>487</v>
      </c>
      <c r="C87" s="131"/>
      <c r="D87" s="168">
        <v>1</v>
      </c>
      <c r="E87" s="132"/>
      <c r="F87" s="361" t="s">
        <v>2503</v>
      </c>
      <c r="G87" s="75"/>
      <c r="H87" s="75">
        <v>6750</v>
      </c>
      <c r="I87" s="75"/>
      <c r="J87" s="75">
        <v>9163</v>
      </c>
      <c r="K87" s="130">
        <v>9663</v>
      </c>
      <c r="L87" s="100">
        <f t="shared" ref="L87:L118" si="6">+K87-J87</f>
        <v>500</v>
      </c>
      <c r="M87" s="522">
        <f t="shared" si="5"/>
        <v>5.4567281458037763E-2</v>
      </c>
      <c r="N87" s="130">
        <v>9663</v>
      </c>
      <c r="O87" s="130">
        <v>9663</v>
      </c>
      <c r="P87" s="130"/>
      <c r="Q87" s="130"/>
      <c r="R87" s="130"/>
      <c r="S87" s="130"/>
      <c r="T87" s="206" t="s">
        <v>2754</v>
      </c>
      <c r="U87" s="130"/>
      <c r="V87" s="133"/>
      <c r="W87" s="361" t="s">
        <v>2493</v>
      </c>
      <c r="X87" s="130"/>
      <c r="Y87" s="130"/>
      <c r="Z87" s="130"/>
      <c r="AA87" s="130"/>
      <c r="AB87" s="130"/>
      <c r="AC87" s="130"/>
      <c r="AD87" s="192">
        <v>121025</v>
      </c>
      <c r="AE87" s="192">
        <v>30</v>
      </c>
    </row>
    <row r="88" spans="1:49" s="177" customFormat="1" x14ac:dyDescent="0.2">
      <c r="A88" s="49">
        <v>95935</v>
      </c>
      <c r="B88" s="29" t="s">
        <v>1359</v>
      </c>
      <c r="C88" s="131"/>
      <c r="D88" s="168">
        <v>0</v>
      </c>
      <c r="E88" s="132"/>
      <c r="F88" s="67" t="s">
        <v>2504</v>
      </c>
      <c r="G88" s="75">
        <v>156175</v>
      </c>
      <c r="H88" s="75">
        <v>109433</v>
      </c>
      <c r="I88" s="75">
        <v>74547</v>
      </c>
      <c r="J88" s="75">
        <v>0</v>
      </c>
      <c r="K88" s="130">
        <v>66000</v>
      </c>
      <c r="L88" s="100">
        <f t="shared" si="6"/>
        <v>66000</v>
      </c>
      <c r="M88" s="522" t="e">
        <f t="shared" si="5"/>
        <v>#DIV/0!</v>
      </c>
      <c r="N88" s="130">
        <v>66000</v>
      </c>
      <c r="O88" s="130">
        <v>56000</v>
      </c>
      <c r="P88" s="130"/>
      <c r="Q88" s="130"/>
      <c r="R88" s="130"/>
      <c r="S88" s="130"/>
      <c r="T88" s="405" t="s">
        <v>170</v>
      </c>
      <c r="U88" s="130"/>
      <c r="V88" s="133"/>
      <c r="W88" s="36" t="s">
        <v>2505</v>
      </c>
      <c r="X88" s="130"/>
      <c r="Y88" s="130"/>
      <c r="Z88" s="130"/>
      <c r="AA88" s="133"/>
      <c r="AB88" s="130"/>
      <c r="AC88" s="130"/>
      <c r="AD88" s="123">
        <v>122010</v>
      </c>
      <c r="AE88" s="123">
        <v>30</v>
      </c>
    </row>
    <row r="89" spans="1:49" s="177" customFormat="1" ht="102" x14ac:dyDescent="0.2">
      <c r="A89" s="49">
        <v>94490</v>
      </c>
      <c r="B89" s="29" t="s">
        <v>154</v>
      </c>
      <c r="C89" s="157"/>
      <c r="D89" s="168">
        <v>1</v>
      </c>
      <c r="E89" s="158"/>
      <c r="F89" s="67"/>
      <c r="G89" s="159">
        <v>329</v>
      </c>
      <c r="H89" s="159">
        <v>134</v>
      </c>
      <c r="I89" s="159"/>
      <c r="J89" s="159">
        <v>250</v>
      </c>
      <c r="K89" s="130">
        <v>250</v>
      </c>
      <c r="L89" s="100">
        <f t="shared" si="6"/>
        <v>0</v>
      </c>
      <c r="M89" s="522">
        <f t="shared" si="5"/>
        <v>0</v>
      </c>
      <c r="N89" s="130">
        <v>0</v>
      </c>
      <c r="O89" s="130"/>
      <c r="P89" s="130"/>
      <c r="Q89" s="130"/>
      <c r="R89" s="130"/>
      <c r="S89" s="130"/>
      <c r="T89" s="255" t="s">
        <v>2672</v>
      </c>
      <c r="U89" s="130"/>
      <c r="V89" s="133" t="s">
        <v>1600</v>
      </c>
      <c r="W89" s="36"/>
      <c r="X89" s="130"/>
      <c r="Y89" s="130"/>
      <c r="Z89" s="130"/>
      <c r="AA89" s="133"/>
      <c r="AB89" s="130"/>
      <c r="AC89" s="133" t="s">
        <v>2915</v>
      </c>
      <c r="AD89" s="172">
        <v>210000</v>
      </c>
      <c r="AE89" s="172">
        <v>30</v>
      </c>
      <c r="AF89" s="176"/>
      <c r="AG89" s="176"/>
      <c r="AH89" s="176"/>
      <c r="AI89" s="176"/>
      <c r="AJ89" s="176"/>
      <c r="AK89" s="176"/>
      <c r="AL89" s="176"/>
      <c r="AM89" s="176"/>
      <c r="AN89" s="176"/>
      <c r="AO89" s="176"/>
      <c r="AP89" s="176"/>
      <c r="AQ89" s="176"/>
      <c r="AR89" s="176"/>
      <c r="AS89" s="176"/>
      <c r="AT89" s="176"/>
      <c r="AU89" s="176"/>
      <c r="AV89" s="176"/>
      <c r="AW89" s="176"/>
    </row>
    <row r="90" spans="1:49" s="167" customFormat="1" ht="89.25" x14ac:dyDescent="0.2">
      <c r="A90" s="70">
        <v>95720</v>
      </c>
      <c r="B90" s="236" t="s">
        <v>316</v>
      </c>
      <c r="C90" s="239"/>
      <c r="D90" s="168">
        <v>1</v>
      </c>
      <c r="E90" s="240"/>
      <c r="F90" s="163" t="s">
        <v>1356</v>
      </c>
      <c r="G90" s="75">
        <v>51</v>
      </c>
      <c r="H90" s="75"/>
      <c r="I90" s="75">
        <v>26</v>
      </c>
      <c r="J90" s="75">
        <v>800</v>
      </c>
      <c r="K90" s="130">
        <v>800</v>
      </c>
      <c r="L90" s="100">
        <f t="shared" si="6"/>
        <v>0</v>
      </c>
      <c r="M90" s="522">
        <f t="shared" si="5"/>
        <v>0</v>
      </c>
      <c r="N90" s="130">
        <v>100</v>
      </c>
      <c r="O90" s="130">
        <v>100</v>
      </c>
      <c r="P90" s="130"/>
      <c r="Q90" s="130"/>
      <c r="R90" s="130"/>
      <c r="S90" s="130"/>
      <c r="T90" s="405" t="s">
        <v>2770</v>
      </c>
      <c r="U90" s="377">
        <v>1.4</v>
      </c>
      <c r="V90" s="377">
        <v>6.4</v>
      </c>
      <c r="W90" s="11" t="s">
        <v>1357</v>
      </c>
      <c r="X90" s="130"/>
      <c r="Y90" s="130"/>
      <c r="Z90" s="130"/>
      <c r="AA90" s="133"/>
      <c r="AB90" s="130"/>
      <c r="AC90" s="130"/>
      <c r="AD90" s="122">
        <v>210000</v>
      </c>
      <c r="AE90" s="122">
        <v>40</v>
      </c>
      <c r="AF90" s="185"/>
      <c r="AG90" s="185"/>
      <c r="AH90" s="185"/>
      <c r="AI90" s="185"/>
      <c r="AJ90" s="185"/>
      <c r="AK90" s="185"/>
      <c r="AL90" s="185"/>
      <c r="AM90" s="185"/>
      <c r="AN90" s="185"/>
      <c r="AO90" s="185"/>
      <c r="AP90" s="185"/>
      <c r="AQ90" s="185"/>
      <c r="AR90" s="185"/>
      <c r="AS90" s="185"/>
      <c r="AT90" s="185"/>
      <c r="AU90" s="185"/>
      <c r="AV90" s="185"/>
      <c r="AW90" s="185"/>
    </row>
    <row r="91" spans="1:49" s="167" customFormat="1" x14ac:dyDescent="0.2">
      <c r="A91" s="70">
        <v>94490</v>
      </c>
      <c r="B91" s="236" t="s">
        <v>154</v>
      </c>
      <c r="C91" s="237"/>
      <c r="D91" s="168">
        <v>1</v>
      </c>
      <c r="E91" s="238"/>
      <c r="F91" s="163" t="s">
        <v>27</v>
      </c>
      <c r="G91" s="159"/>
      <c r="H91" s="159">
        <v>416</v>
      </c>
      <c r="I91" s="159">
        <v>232</v>
      </c>
      <c r="J91" s="159">
        <v>300</v>
      </c>
      <c r="K91" s="130">
        <v>300</v>
      </c>
      <c r="L91" s="100">
        <f t="shared" si="6"/>
        <v>0</v>
      </c>
      <c r="M91" s="522">
        <f t="shared" si="5"/>
        <v>0</v>
      </c>
      <c r="N91" s="130">
        <v>300</v>
      </c>
      <c r="O91" s="130">
        <v>300</v>
      </c>
      <c r="P91" s="130"/>
      <c r="Q91" s="130"/>
      <c r="R91" s="130"/>
      <c r="S91" s="130"/>
      <c r="T91" s="565" t="s">
        <v>170</v>
      </c>
      <c r="U91" s="130"/>
      <c r="V91" s="133" t="s">
        <v>673</v>
      </c>
      <c r="W91" s="11" t="s">
        <v>1351</v>
      </c>
      <c r="X91" s="130"/>
      <c r="Y91" s="130"/>
      <c r="Z91" s="130"/>
      <c r="AA91" s="133"/>
      <c r="AB91" s="130"/>
      <c r="AC91" s="130"/>
      <c r="AD91" s="122">
        <v>210000</v>
      </c>
      <c r="AE91" s="122">
        <v>40</v>
      </c>
      <c r="AF91" s="185"/>
      <c r="AG91" s="185"/>
      <c r="AH91" s="185"/>
      <c r="AI91" s="185"/>
      <c r="AJ91" s="185"/>
      <c r="AK91" s="185"/>
      <c r="AL91" s="185"/>
      <c r="AM91" s="185"/>
      <c r="AN91" s="185"/>
      <c r="AO91" s="185"/>
      <c r="AP91" s="185"/>
      <c r="AQ91" s="185"/>
      <c r="AR91" s="185"/>
      <c r="AS91" s="185"/>
      <c r="AT91" s="185"/>
      <c r="AU91" s="185"/>
      <c r="AV91" s="185"/>
      <c r="AW91" s="185"/>
    </row>
    <row r="92" spans="1:49" s="167" customFormat="1" x14ac:dyDescent="0.2">
      <c r="A92" s="49">
        <v>95410</v>
      </c>
      <c r="B92" s="29" t="s">
        <v>224</v>
      </c>
      <c r="C92" s="131"/>
      <c r="D92" s="168">
        <v>1</v>
      </c>
      <c r="E92" s="132"/>
      <c r="F92" s="67"/>
      <c r="G92" s="75">
        <v>350</v>
      </c>
      <c r="H92" s="75">
        <v>650</v>
      </c>
      <c r="I92" s="75">
        <v>300</v>
      </c>
      <c r="J92" s="75"/>
      <c r="K92" s="130">
        <v>350</v>
      </c>
      <c r="L92" s="100">
        <f t="shared" si="6"/>
        <v>350</v>
      </c>
      <c r="M92" s="522" t="e">
        <f t="shared" si="5"/>
        <v>#DIV/0!</v>
      </c>
      <c r="N92" s="130">
        <v>350</v>
      </c>
      <c r="O92" s="130">
        <v>350</v>
      </c>
      <c r="P92" s="130"/>
      <c r="Q92" s="130"/>
      <c r="R92" s="130"/>
      <c r="S92" s="130"/>
      <c r="T92" s="405" t="s">
        <v>170</v>
      </c>
      <c r="U92" s="130" t="s">
        <v>1605</v>
      </c>
      <c r="V92" s="500">
        <v>3.3</v>
      </c>
      <c r="W92" s="36" t="s">
        <v>1611</v>
      </c>
      <c r="X92" s="134"/>
      <c r="Y92" s="134"/>
      <c r="Z92" s="134"/>
      <c r="AA92" s="198"/>
      <c r="AB92" s="134"/>
      <c r="AC92" s="134"/>
      <c r="AD92" s="172">
        <v>210000</v>
      </c>
      <c r="AE92" s="172">
        <v>30</v>
      </c>
      <c r="AF92" s="185"/>
      <c r="AG92" s="185"/>
      <c r="AH92" s="185"/>
      <c r="AI92" s="185"/>
      <c r="AJ92" s="185"/>
      <c r="AK92" s="185"/>
      <c r="AL92" s="185"/>
      <c r="AM92" s="185"/>
      <c r="AN92" s="185"/>
      <c r="AO92" s="185"/>
      <c r="AP92" s="185"/>
      <c r="AQ92" s="185"/>
      <c r="AR92" s="185"/>
      <c r="AS92" s="185"/>
      <c r="AT92" s="185"/>
      <c r="AU92" s="185"/>
      <c r="AV92" s="185"/>
      <c r="AW92" s="185"/>
    </row>
    <row r="93" spans="1:49" s="167" customFormat="1" x14ac:dyDescent="0.2">
      <c r="A93" s="50">
        <v>94410</v>
      </c>
      <c r="B93" s="29" t="s">
        <v>27</v>
      </c>
      <c r="C93" s="96"/>
      <c r="D93" s="168">
        <v>1</v>
      </c>
      <c r="E93" s="97"/>
      <c r="F93" s="51"/>
      <c r="G93" s="98">
        <v>376</v>
      </c>
      <c r="H93" s="98">
        <v>281</v>
      </c>
      <c r="I93" s="98">
        <v>1004</v>
      </c>
      <c r="J93" s="98">
        <v>500</v>
      </c>
      <c r="K93" s="99">
        <v>500</v>
      </c>
      <c r="L93" s="100">
        <f t="shared" si="6"/>
        <v>0</v>
      </c>
      <c r="M93" s="522">
        <f t="shared" si="5"/>
        <v>0</v>
      </c>
      <c r="N93" s="99">
        <v>500</v>
      </c>
      <c r="O93" s="99">
        <v>500</v>
      </c>
      <c r="P93" s="99"/>
      <c r="Q93" s="99"/>
      <c r="R93" s="99"/>
      <c r="S93" s="99"/>
      <c r="T93" s="540" t="s">
        <v>170</v>
      </c>
      <c r="U93" s="102">
        <v>5</v>
      </c>
      <c r="V93" s="101" t="s">
        <v>1600</v>
      </c>
      <c r="W93" s="7" t="s">
        <v>1602</v>
      </c>
      <c r="X93" s="134"/>
      <c r="Y93" s="134"/>
      <c r="Z93" s="134"/>
      <c r="AA93" s="198"/>
      <c r="AB93" s="134"/>
      <c r="AC93" s="134"/>
      <c r="AD93" s="172">
        <v>210000</v>
      </c>
      <c r="AE93" s="172">
        <v>30</v>
      </c>
      <c r="AF93" s="185"/>
      <c r="AG93" s="185"/>
      <c r="AH93" s="185"/>
      <c r="AI93" s="185"/>
      <c r="AJ93" s="185"/>
      <c r="AK93" s="185"/>
      <c r="AL93" s="185"/>
      <c r="AM93" s="185"/>
      <c r="AN93" s="185"/>
      <c r="AO93" s="185"/>
      <c r="AP93" s="185"/>
      <c r="AQ93" s="185"/>
      <c r="AR93" s="185"/>
      <c r="AS93" s="185"/>
      <c r="AT93" s="185"/>
      <c r="AU93" s="185"/>
      <c r="AV93" s="185"/>
      <c r="AW93" s="185"/>
    </row>
    <row r="94" spans="1:49" s="167" customFormat="1" x14ac:dyDescent="0.2">
      <c r="A94" s="50">
        <v>94310</v>
      </c>
      <c r="B94" s="29" t="s">
        <v>56</v>
      </c>
      <c r="C94" s="96"/>
      <c r="D94" s="168">
        <v>1</v>
      </c>
      <c r="E94" s="97"/>
      <c r="F94" s="51"/>
      <c r="G94" s="98">
        <v>270</v>
      </c>
      <c r="H94" s="98">
        <v>564</v>
      </c>
      <c r="I94" s="98"/>
      <c r="J94" s="98">
        <v>600</v>
      </c>
      <c r="K94" s="99">
        <v>600</v>
      </c>
      <c r="L94" s="100">
        <f t="shared" si="6"/>
        <v>0</v>
      </c>
      <c r="M94" s="522">
        <f t="shared" si="5"/>
        <v>0</v>
      </c>
      <c r="N94" s="99">
        <v>600</v>
      </c>
      <c r="O94" s="99">
        <v>600</v>
      </c>
      <c r="P94" s="99"/>
      <c r="Q94" s="99"/>
      <c r="R94" s="99"/>
      <c r="S94" s="99"/>
      <c r="T94" s="545" t="s">
        <v>170</v>
      </c>
      <c r="U94" s="102">
        <v>5</v>
      </c>
      <c r="V94" s="101" t="s">
        <v>1600</v>
      </c>
      <c r="W94" s="7" t="s">
        <v>1601</v>
      </c>
      <c r="X94" s="130"/>
      <c r="Y94" s="130"/>
      <c r="Z94" s="130"/>
      <c r="AA94" s="133"/>
      <c r="AB94" s="130"/>
      <c r="AC94" s="130"/>
      <c r="AD94" s="172">
        <v>210000</v>
      </c>
      <c r="AE94" s="172">
        <v>30</v>
      </c>
      <c r="AF94" s="185"/>
      <c r="AG94" s="185"/>
      <c r="AH94" s="185"/>
      <c r="AI94" s="185"/>
      <c r="AJ94" s="185"/>
      <c r="AK94" s="185"/>
      <c r="AL94" s="185"/>
      <c r="AM94" s="185"/>
      <c r="AN94" s="185"/>
      <c r="AO94" s="185"/>
      <c r="AP94" s="185"/>
      <c r="AQ94" s="185"/>
      <c r="AR94" s="185"/>
      <c r="AS94" s="185"/>
      <c r="AT94" s="185"/>
      <c r="AU94" s="185"/>
      <c r="AV94" s="185"/>
      <c r="AW94" s="185"/>
    </row>
    <row r="95" spans="1:49" s="167" customFormat="1" ht="102" x14ac:dyDescent="0.2">
      <c r="A95" s="49">
        <v>95315</v>
      </c>
      <c r="B95" s="29" t="s">
        <v>41</v>
      </c>
      <c r="C95" s="131"/>
      <c r="D95" s="168">
        <v>1</v>
      </c>
      <c r="E95" s="132"/>
      <c r="F95" s="67"/>
      <c r="G95" s="75">
        <v>1328</v>
      </c>
      <c r="H95" s="75">
        <v>1419</v>
      </c>
      <c r="I95" s="75">
        <v>1590</v>
      </c>
      <c r="J95" s="75">
        <v>1500</v>
      </c>
      <c r="K95" s="130">
        <v>2000</v>
      </c>
      <c r="L95" s="100">
        <f t="shared" si="6"/>
        <v>500</v>
      </c>
      <c r="M95" s="522">
        <f t="shared" si="5"/>
        <v>0.33333333333333331</v>
      </c>
      <c r="N95" s="130">
        <v>1500</v>
      </c>
      <c r="O95" s="130">
        <v>1500</v>
      </c>
      <c r="P95" s="130"/>
      <c r="Q95" s="130"/>
      <c r="R95" s="130"/>
      <c r="S95" s="130"/>
      <c r="T95" s="255" t="s">
        <v>2672</v>
      </c>
      <c r="U95" s="130"/>
      <c r="V95" s="500"/>
      <c r="W95" s="36" t="s">
        <v>2914</v>
      </c>
      <c r="X95" s="134"/>
      <c r="Y95" s="134"/>
      <c r="Z95" s="134"/>
      <c r="AA95" s="198"/>
      <c r="AB95" s="134"/>
      <c r="AC95" s="134"/>
      <c r="AD95" s="172">
        <v>210000</v>
      </c>
      <c r="AE95" s="172">
        <v>30</v>
      </c>
      <c r="AF95" s="185"/>
      <c r="AG95" s="185"/>
      <c r="AH95" s="185"/>
      <c r="AI95" s="185"/>
      <c r="AJ95" s="185"/>
      <c r="AK95" s="185"/>
      <c r="AL95" s="185"/>
      <c r="AM95" s="185"/>
      <c r="AN95" s="185"/>
      <c r="AO95" s="185"/>
      <c r="AP95" s="185"/>
      <c r="AQ95" s="185"/>
      <c r="AR95" s="185"/>
      <c r="AS95" s="185"/>
      <c r="AT95" s="185"/>
      <c r="AU95" s="185"/>
      <c r="AV95" s="185"/>
      <c r="AW95" s="185"/>
    </row>
    <row r="96" spans="1:49" s="177" customFormat="1" x14ac:dyDescent="0.2">
      <c r="A96" s="122">
        <v>94410</v>
      </c>
      <c r="B96" s="236" t="s">
        <v>27</v>
      </c>
      <c r="C96" s="310"/>
      <c r="D96" s="168">
        <v>1</v>
      </c>
      <c r="E96" s="238"/>
      <c r="F96" s="163" t="s">
        <v>27</v>
      </c>
      <c r="G96" s="98">
        <v>1792</v>
      </c>
      <c r="H96" s="98">
        <v>1143</v>
      </c>
      <c r="I96" s="98">
        <v>1383</v>
      </c>
      <c r="J96" s="98">
        <v>2000</v>
      </c>
      <c r="K96" s="130">
        <v>2000</v>
      </c>
      <c r="L96" s="100">
        <f t="shared" si="6"/>
        <v>0</v>
      </c>
      <c r="M96" s="522">
        <f t="shared" si="5"/>
        <v>0</v>
      </c>
      <c r="N96" s="130">
        <v>2000</v>
      </c>
      <c r="O96" s="130">
        <v>2000</v>
      </c>
      <c r="P96" s="130"/>
      <c r="Q96" s="130"/>
      <c r="R96" s="130"/>
      <c r="S96" s="130"/>
      <c r="T96" s="558" t="s">
        <v>170</v>
      </c>
      <c r="U96" s="375">
        <v>4.0999999999999996</v>
      </c>
      <c r="V96" s="334" t="s">
        <v>673</v>
      </c>
      <c r="W96" s="11" t="s">
        <v>1350</v>
      </c>
      <c r="X96" s="134"/>
      <c r="Y96" s="134"/>
      <c r="Z96" s="134"/>
      <c r="AA96" s="198"/>
      <c r="AB96" s="134"/>
      <c r="AC96" s="134"/>
      <c r="AD96" s="122">
        <v>210000</v>
      </c>
      <c r="AE96" s="122">
        <v>40</v>
      </c>
      <c r="AF96" s="176"/>
      <c r="AG96" s="176"/>
      <c r="AH96" s="176"/>
      <c r="AI96" s="176"/>
      <c r="AJ96" s="176"/>
      <c r="AK96" s="176"/>
      <c r="AL96" s="176"/>
      <c r="AM96" s="176"/>
      <c r="AN96" s="176"/>
      <c r="AO96" s="176"/>
      <c r="AP96" s="176"/>
      <c r="AQ96" s="176"/>
      <c r="AR96" s="176"/>
      <c r="AS96" s="176"/>
      <c r="AT96" s="176"/>
      <c r="AU96" s="176"/>
      <c r="AV96" s="176"/>
      <c r="AW96" s="176"/>
    </row>
    <row r="97" spans="1:57" s="167" customFormat="1" x14ac:dyDescent="0.2">
      <c r="A97" s="70">
        <v>95990</v>
      </c>
      <c r="B97" s="236" t="s">
        <v>487</v>
      </c>
      <c r="C97" s="239"/>
      <c r="D97" s="168">
        <v>1</v>
      </c>
      <c r="E97" s="240"/>
      <c r="F97" s="163" t="s">
        <v>2506</v>
      </c>
      <c r="G97" s="75">
        <v>90</v>
      </c>
      <c r="H97" s="75"/>
      <c r="I97" s="75"/>
      <c r="J97" s="75">
        <v>3000</v>
      </c>
      <c r="K97" s="130">
        <v>3000</v>
      </c>
      <c r="L97" s="100">
        <f t="shared" si="6"/>
        <v>0</v>
      </c>
      <c r="M97" s="522">
        <f t="shared" si="5"/>
        <v>0</v>
      </c>
      <c r="N97" s="130">
        <v>3000</v>
      </c>
      <c r="O97" s="130">
        <v>3000</v>
      </c>
      <c r="P97" s="130"/>
      <c r="Q97" s="130"/>
      <c r="R97" s="130"/>
      <c r="S97" s="130"/>
      <c r="T97" s="206" t="s">
        <v>2754</v>
      </c>
      <c r="U97" s="130"/>
      <c r="V97" s="133"/>
      <c r="W97" s="11" t="s">
        <v>1358</v>
      </c>
      <c r="X97" s="130"/>
      <c r="Y97" s="130"/>
      <c r="Z97" s="130"/>
      <c r="AA97" s="133"/>
      <c r="AB97" s="130"/>
      <c r="AC97" s="130"/>
      <c r="AD97" s="122">
        <v>210000</v>
      </c>
      <c r="AE97" s="122">
        <v>40</v>
      </c>
      <c r="AF97" s="185"/>
      <c r="AG97" s="185"/>
      <c r="AH97" s="185"/>
      <c r="AI97" s="185"/>
      <c r="AJ97" s="185"/>
      <c r="AK97" s="185"/>
      <c r="AL97" s="185"/>
      <c r="AM97" s="185"/>
      <c r="AN97" s="185"/>
      <c r="AO97" s="185"/>
      <c r="AP97" s="185"/>
      <c r="AQ97" s="185"/>
      <c r="AR97" s="185"/>
      <c r="AS97" s="185"/>
      <c r="AT97" s="185"/>
      <c r="AU97" s="185"/>
      <c r="AV97" s="185"/>
      <c r="AW97" s="185"/>
    </row>
    <row r="98" spans="1:57" s="167" customFormat="1" ht="63.75" x14ac:dyDescent="0.2">
      <c r="A98" s="122">
        <v>94310</v>
      </c>
      <c r="B98" s="236" t="s">
        <v>56</v>
      </c>
      <c r="C98" s="310"/>
      <c r="D98" s="168">
        <v>1</v>
      </c>
      <c r="E98" s="311"/>
      <c r="F98" s="312" t="s">
        <v>1339</v>
      </c>
      <c r="G98" s="98">
        <v>464</v>
      </c>
      <c r="H98" s="98"/>
      <c r="I98" s="98">
        <v>5909</v>
      </c>
      <c r="J98" s="98">
        <v>4000</v>
      </c>
      <c r="K98" s="99">
        <v>4000</v>
      </c>
      <c r="L98" s="100">
        <f t="shared" si="6"/>
        <v>0</v>
      </c>
      <c r="M98" s="522">
        <f t="shared" ref="M98:M129" si="7">+L98/J98</f>
        <v>0</v>
      </c>
      <c r="N98" s="99">
        <v>4000</v>
      </c>
      <c r="O98" s="99">
        <v>4000</v>
      </c>
      <c r="P98" s="99"/>
      <c r="Q98" s="99"/>
      <c r="R98" s="99"/>
      <c r="S98" s="99"/>
      <c r="T98" s="206" t="s">
        <v>2747</v>
      </c>
      <c r="U98" s="375">
        <v>4.0999999999999996</v>
      </c>
      <c r="V98" s="334" t="s">
        <v>673</v>
      </c>
      <c r="W98" s="11" t="s">
        <v>1348</v>
      </c>
      <c r="X98" s="130"/>
      <c r="Y98" s="130"/>
      <c r="Z98" s="130"/>
      <c r="AA98" s="133"/>
      <c r="AB98" s="130">
        <v>400</v>
      </c>
      <c r="AC98" s="133" t="s">
        <v>1349</v>
      </c>
      <c r="AD98" s="122">
        <v>210000</v>
      </c>
      <c r="AE98" s="122">
        <v>40</v>
      </c>
      <c r="AF98" s="185"/>
      <c r="AG98" s="185"/>
      <c r="AH98" s="185"/>
      <c r="AI98" s="185"/>
      <c r="AJ98" s="185"/>
      <c r="AK98" s="185"/>
      <c r="AL98" s="185"/>
      <c r="AM98" s="185"/>
      <c r="AN98" s="185"/>
    </row>
    <row r="99" spans="1:57" s="167" customFormat="1" ht="76.5" x14ac:dyDescent="0.2">
      <c r="A99" s="70">
        <v>95315</v>
      </c>
      <c r="B99" s="236" t="s">
        <v>41</v>
      </c>
      <c r="C99" s="239"/>
      <c r="D99" s="168">
        <v>1</v>
      </c>
      <c r="E99" s="240"/>
      <c r="F99" s="163" t="s">
        <v>1354</v>
      </c>
      <c r="G99" s="75">
        <v>3134</v>
      </c>
      <c r="H99" s="75">
        <v>4953</v>
      </c>
      <c r="I99" s="75">
        <v>4233</v>
      </c>
      <c r="J99" s="75">
        <v>4000</v>
      </c>
      <c r="K99" s="130">
        <v>4000</v>
      </c>
      <c r="L99" s="100">
        <f t="shared" si="6"/>
        <v>0</v>
      </c>
      <c r="M99" s="522">
        <f t="shared" si="7"/>
        <v>0</v>
      </c>
      <c r="N99" s="130">
        <v>4000</v>
      </c>
      <c r="O99" s="130">
        <v>4000</v>
      </c>
      <c r="P99" s="130"/>
      <c r="Q99" s="130"/>
      <c r="R99" s="130"/>
      <c r="S99" s="130"/>
      <c r="T99" s="206" t="s">
        <v>2765</v>
      </c>
      <c r="U99" s="376"/>
      <c r="V99" s="334">
        <v>4.2</v>
      </c>
      <c r="W99" s="11" t="s">
        <v>1355</v>
      </c>
      <c r="X99" s="134"/>
      <c r="Y99" s="134"/>
      <c r="Z99" s="134"/>
      <c r="AA99" s="198"/>
      <c r="AB99" s="134"/>
      <c r="AC99" s="134"/>
      <c r="AD99" s="122">
        <v>210000</v>
      </c>
      <c r="AE99" s="122">
        <v>40</v>
      </c>
      <c r="AF99" s="185"/>
      <c r="AG99" s="185"/>
      <c r="AH99" s="185"/>
      <c r="AI99" s="185"/>
      <c r="AJ99" s="185"/>
      <c r="AK99" s="185"/>
      <c r="AL99" s="185"/>
      <c r="AM99" s="185"/>
      <c r="AN99" s="185"/>
    </row>
    <row r="100" spans="1:57" s="167" customFormat="1" ht="51" x14ac:dyDescent="0.2">
      <c r="A100" s="49">
        <v>95310</v>
      </c>
      <c r="B100" s="29" t="s">
        <v>38</v>
      </c>
      <c r="C100" s="131"/>
      <c r="D100" s="168">
        <v>1</v>
      </c>
      <c r="E100" s="132"/>
      <c r="F100" s="67"/>
      <c r="G100" s="75">
        <v>3272</v>
      </c>
      <c r="H100" s="75">
        <v>3818</v>
      </c>
      <c r="I100" s="75">
        <v>4358</v>
      </c>
      <c r="J100" s="75">
        <v>4500</v>
      </c>
      <c r="K100" s="130">
        <v>6000</v>
      </c>
      <c r="L100" s="100">
        <f t="shared" si="6"/>
        <v>1500</v>
      </c>
      <c r="M100" s="522">
        <f t="shared" si="7"/>
        <v>0.33333333333333331</v>
      </c>
      <c r="N100" s="130">
        <v>4500</v>
      </c>
      <c r="O100" s="130">
        <v>4500</v>
      </c>
      <c r="P100" s="130"/>
      <c r="Q100" s="130"/>
      <c r="R100" s="130"/>
      <c r="S100" s="130"/>
      <c r="T100" s="206" t="s">
        <v>2735</v>
      </c>
      <c r="U100" s="130" t="s">
        <v>1605</v>
      </c>
      <c r="V100" s="500">
        <v>3.3</v>
      </c>
      <c r="W100" s="36" t="s">
        <v>1606</v>
      </c>
      <c r="X100" s="130"/>
      <c r="Y100" s="130"/>
      <c r="Z100" s="130"/>
      <c r="AA100" s="133"/>
      <c r="AB100" s="168"/>
      <c r="AC100" s="133">
        <f>$AC$36</f>
        <v>0</v>
      </c>
      <c r="AD100" s="172">
        <v>210000</v>
      </c>
      <c r="AE100" s="172">
        <v>30</v>
      </c>
      <c r="AF100" s="185"/>
      <c r="AG100" s="185"/>
      <c r="AH100" s="185"/>
      <c r="AI100" s="185"/>
      <c r="AJ100" s="185"/>
      <c r="AK100" s="185"/>
      <c r="AL100" s="185"/>
      <c r="AM100" s="185"/>
      <c r="AN100" s="185"/>
    </row>
    <row r="101" spans="1:57" s="167" customFormat="1" ht="38.25" x14ac:dyDescent="0.2">
      <c r="A101" s="70">
        <v>95310</v>
      </c>
      <c r="B101" s="236" t="s">
        <v>38</v>
      </c>
      <c r="C101" s="239"/>
      <c r="D101" s="168">
        <v>1</v>
      </c>
      <c r="E101" s="240" t="s">
        <v>77</v>
      </c>
      <c r="F101" s="163" t="s">
        <v>1352</v>
      </c>
      <c r="G101" s="75">
        <v>45</v>
      </c>
      <c r="H101" s="75"/>
      <c r="I101" s="75">
        <v>2384</v>
      </c>
      <c r="J101" s="75">
        <v>2000</v>
      </c>
      <c r="K101" s="130">
        <v>2500</v>
      </c>
      <c r="L101" s="100">
        <f t="shared" si="6"/>
        <v>500</v>
      </c>
      <c r="M101" s="522">
        <f t="shared" si="7"/>
        <v>0.25</v>
      </c>
      <c r="N101" s="526">
        <v>5000</v>
      </c>
      <c r="O101" s="130"/>
      <c r="P101" s="130"/>
      <c r="Q101" s="130"/>
      <c r="R101" s="130"/>
      <c r="S101" s="526">
        <v>5000</v>
      </c>
      <c r="T101" s="405"/>
      <c r="U101" s="130"/>
      <c r="V101" s="334">
        <v>4.2</v>
      </c>
      <c r="W101" s="11" t="s">
        <v>1353</v>
      </c>
      <c r="X101" s="130"/>
      <c r="Y101" s="130"/>
      <c r="Z101" s="130"/>
      <c r="AA101" s="133"/>
      <c r="AB101" s="130"/>
      <c r="AC101" s="130"/>
      <c r="AD101" s="122">
        <v>210000</v>
      </c>
      <c r="AE101" s="122">
        <v>40</v>
      </c>
      <c r="AF101" s="185"/>
      <c r="AG101" s="185"/>
      <c r="AH101" s="185"/>
      <c r="AI101" s="185"/>
      <c r="AJ101" s="185"/>
      <c r="AK101" s="185"/>
      <c r="AL101" s="185"/>
      <c r="AM101" s="185"/>
      <c r="AN101" s="185"/>
    </row>
    <row r="102" spans="1:57" s="167" customFormat="1" ht="51" x14ac:dyDescent="0.2">
      <c r="A102" s="49">
        <v>95990</v>
      </c>
      <c r="B102" s="29" t="s">
        <v>487</v>
      </c>
      <c r="C102" s="131"/>
      <c r="D102" s="168">
        <v>1</v>
      </c>
      <c r="E102" s="132"/>
      <c r="F102" s="67"/>
      <c r="G102" s="75"/>
      <c r="H102" s="75"/>
      <c r="I102" s="75">
        <v>14</v>
      </c>
      <c r="J102" s="75">
        <v>10000</v>
      </c>
      <c r="K102" s="130">
        <v>10000</v>
      </c>
      <c r="L102" s="100">
        <f t="shared" si="6"/>
        <v>0</v>
      </c>
      <c r="M102" s="522">
        <f t="shared" si="7"/>
        <v>0</v>
      </c>
      <c r="N102" s="130">
        <v>10000</v>
      </c>
      <c r="O102" s="130">
        <v>10000</v>
      </c>
      <c r="P102" s="130"/>
      <c r="Q102" s="130"/>
      <c r="R102" s="130"/>
      <c r="S102" s="130"/>
      <c r="T102" s="405" t="s">
        <v>170</v>
      </c>
      <c r="U102" s="130" t="s">
        <v>1607</v>
      </c>
      <c r="V102" s="133" t="s">
        <v>1608</v>
      </c>
      <c r="W102" s="36" t="s">
        <v>1609</v>
      </c>
      <c r="X102" s="130"/>
      <c r="Y102" s="130"/>
      <c r="Z102" s="130"/>
      <c r="AA102" s="133"/>
      <c r="AB102" s="168"/>
      <c r="AC102" s="133" t="s">
        <v>1610</v>
      </c>
      <c r="AD102" s="172">
        <v>210000</v>
      </c>
      <c r="AE102" s="172">
        <v>30</v>
      </c>
      <c r="AF102" s="185"/>
      <c r="AG102" s="185"/>
      <c r="AH102" s="185"/>
      <c r="AI102" s="185"/>
      <c r="AJ102" s="185"/>
      <c r="AK102" s="185"/>
      <c r="AL102" s="185"/>
      <c r="AM102" s="185"/>
      <c r="AN102" s="185"/>
    </row>
    <row r="103" spans="1:57" s="167" customFormat="1" ht="63.75" x14ac:dyDescent="0.2">
      <c r="A103" s="10">
        <v>95225</v>
      </c>
      <c r="B103" s="8" t="s">
        <v>35</v>
      </c>
      <c r="C103" s="196"/>
      <c r="D103" s="168">
        <v>1</v>
      </c>
      <c r="E103" s="197"/>
      <c r="F103" s="8"/>
      <c r="G103" s="46">
        <v>12776</v>
      </c>
      <c r="H103" s="46">
        <v>9169</v>
      </c>
      <c r="I103" s="46">
        <v>13656</v>
      </c>
      <c r="J103" s="46">
        <v>12000</v>
      </c>
      <c r="K103" s="68">
        <v>12000</v>
      </c>
      <c r="L103" s="100">
        <f t="shared" si="6"/>
        <v>0</v>
      </c>
      <c r="M103" s="522">
        <f t="shared" si="7"/>
        <v>0</v>
      </c>
      <c r="N103" s="68">
        <v>12000</v>
      </c>
      <c r="O103" s="68">
        <v>12000</v>
      </c>
      <c r="P103" s="68"/>
      <c r="Q103" s="68"/>
      <c r="R103" s="68"/>
      <c r="S103" s="68"/>
      <c r="T103" s="206" t="s">
        <v>2747</v>
      </c>
      <c r="U103" s="46">
        <v>5</v>
      </c>
      <c r="V103" s="241" t="s">
        <v>1603</v>
      </c>
      <c r="W103" s="38" t="s">
        <v>1604</v>
      </c>
      <c r="X103" s="171"/>
      <c r="Y103" s="171"/>
      <c r="Z103" s="171"/>
      <c r="AA103" s="171"/>
      <c r="AB103" s="171"/>
      <c r="AC103" s="171"/>
      <c r="AD103" s="172">
        <v>210000</v>
      </c>
      <c r="AE103" s="172">
        <v>30</v>
      </c>
      <c r="AF103" s="185"/>
      <c r="AG103" s="185"/>
      <c r="AH103" s="185"/>
      <c r="AI103" s="185"/>
      <c r="AJ103" s="185"/>
      <c r="AK103" s="185"/>
      <c r="AL103" s="185"/>
      <c r="AM103" s="185"/>
      <c r="AN103" s="185"/>
    </row>
    <row r="104" spans="1:57" s="167" customFormat="1" ht="38.25" x14ac:dyDescent="0.2">
      <c r="A104" s="70">
        <v>95240</v>
      </c>
      <c r="B104" s="233" t="s">
        <v>350</v>
      </c>
      <c r="C104" s="239"/>
      <c r="D104" s="168">
        <v>1</v>
      </c>
      <c r="E104" s="240"/>
      <c r="F104" s="163" t="s">
        <v>2468</v>
      </c>
      <c r="G104" s="75"/>
      <c r="H104" s="75">
        <v>37985</v>
      </c>
      <c r="I104" s="75">
        <v>11333</v>
      </c>
      <c r="J104" s="75">
        <v>15000</v>
      </c>
      <c r="K104" s="130">
        <v>15000</v>
      </c>
      <c r="L104" s="100">
        <f t="shared" si="6"/>
        <v>0</v>
      </c>
      <c r="M104" s="522">
        <f t="shared" si="7"/>
        <v>0</v>
      </c>
      <c r="N104" s="130">
        <v>0</v>
      </c>
      <c r="O104" s="130"/>
      <c r="P104" s="130"/>
      <c r="Q104" s="130"/>
      <c r="R104" s="130"/>
      <c r="S104" s="130"/>
      <c r="T104" s="405" t="s">
        <v>2829</v>
      </c>
      <c r="U104" s="130"/>
      <c r="V104" s="133"/>
      <c r="W104" s="11" t="s">
        <v>2469</v>
      </c>
      <c r="X104" s="130"/>
      <c r="Y104" s="130"/>
      <c r="Z104" s="130"/>
      <c r="AA104" s="130"/>
      <c r="AB104" s="130"/>
      <c r="AC104" s="130"/>
      <c r="AD104" s="71">
        <v>210005</v>
      </c>
      <c r="AE104" s="71">
        <v>40</v>
      </c>
      <c r="AF104" s="185"/>
      <c r="AG104" s="185"/>
      <c r="AH104" s="185"/>
      <c r="AI104" s="185"/>
      <c r="AJ104" s="185"/>
      <c r="AK104" s="185"/>
      <c r="AL104" s="185"/>
      <c r="AM104" s="185"/>
      <c r="AN104" s="185"/>
    </row>
    <row r="105" spans="1:57" s="167" customFormat="1" x14ac:dyDescent="0.2">
      <c r="A105" s="70">
        <v>95415</v>
      </c>
      <c r="B105" s="236" t="s">
        <v>1111</v>
      </c>
      <c r="C105" s="239"/>
      <c r="D105" s="168">
        <v>1</v>
      </c>
      <c r="E105" s="240"/>
      <c r="F105" s="163" t="s">
        <v>1346</v>
      </c>
      <c r="G105" s="75">
        <v>123</v>
      </c>
      <c r="H105" s="75"/>
      <c r="I105" s="75"/>
      <c r="J105" s="75">
        <v>125</v>
      </c>
      <c r="K105" s="130">
        <v>125</v>
      </c>
      <c r="L105" s="100">
        <f t="shared" si="6"/>
        <v>0</v>
      </c>
      <c r="M105" s="522">
        <f t="shared" si="7"/>
        <v>0</v>
      </c>
      <c r="N105" s="130">
        <v>125</v>
      </c>
      <c r="O105" s="130">
        <v>125</v>
      </c>
      <c r="P105" s="130"/>
      <c r="Q105" s="130"/>
      <c r="R105" s="130"/>
      <c r="S105" s="130"/>
      <c r="T105" s="405" t="s">
        <v>170</v>
      </c>
      <c r="U105" s="203">
        <v>1.4</v>
      </c>
      <c r="V105" s="495" t="s">
        <v>1340</v>
      </c>
      <c r="W105" s="11" t="s">
        <v>1347</v>
      </c>
      <c r="X105" s="134"/>
      <c r="Y105" s="134"/>
      <c r="Z105" s="134"/>
      <c r="AA105" s="198"/>
      <c r="AB105" s="134"/>
      <c r="AC105" s="134"/>
      <c r="AD105" s="122">
        <v>210005</v>
      </c>
      <c r="AE105" s="122">
        <v>40</v>
      </c>
      <c r="AF105" s="185"/>
      <c r="AG105" s="185"/>
      <c r="AH105" s="185"/>
      <c r="AI105" s="185"/>
      <c r="AJ105" s="185"/>
      <c r="AK105" s="185"/>
      <c r="AL105" s="185"/>
      <c r="AM105" s="185"/>
      <c r="AN105" s="185"/>
    </row>
    <row r="106" spans="1:57" s="167" customFormat="1" ht="25.5" x14ac:dyDescent="0.2">
      <c r="A106" s="10">
        <v>95225</v>
      </c>
      <c r="B106" s="8" t="s">
        <v>35</v>
      </c>
      <c r="C106" s="196"/>
      <c r="D106" s="168">
        <v>1</v>
      </c>
      <c r="E106" s="197"/>
      <c r="F106" s="8"/>
      <c r="G106" s="46"/>
      <c r="H106" s="46">
        <v>3295</v>
      </c>
      <c r="I106" s="46"/>
      <c r="J106" s="46">
        <v>4000</v>
      </c>
      <c r="K106" s="68">
        <v>4000</v>
      </c>
      <c r="L106" s="100">
        <f t="shared" si="6"/>
        <v>0</v>
      </c>
      <c r="M106" s="522">
        <f t="shared" si="7"/>
        <v>0</v>
      </c>
      <c r="N106" s="68">
        <v>1000</v>
      </c>
      <c r="O106" s="68">
        <v>1000</v>
      </c>
      <c r="P106" s="68"/>
      <c r="Q106" s="68"/>
      <c r="R106" s="68"/>
      <c r="S106" s="68"/>
      <c r="T106" s="255" t="s">
        <v>2581</v>
      </c>
      <c r="U106" s="46" t="s">
        <v>1614</v>
      </c>
      <c r="V106" s="241" t="s">
        <v>1600</v>
      </c>
      <c r="W106" s="38" t="s">
        <v>1615</v>
      </c>
      <c r="X106" s="171"/>
      <c r="Y106" s="171"/>
      <c r="Z106" s="171"/>
      <c r="AA106" s="171"/>
      <c r="AB106" s="171"/>
      <c r="AC106" s="171"/>
      <c r="AD106" s="172">
        <v>210005</v>
      </c>
      <c r="AE106" s="172">
        <v>30</v>
      </c>
      <c r="AF106" s="185"/>
      <c r="AG106" s="185"/>
      <c r="AH106" s="185"/>
      <c r="AI106" s="185"/>
      <c r="AJ106" s="185"/>
      <c r="AK106" s="185"/>
      <c r="AL106" s="185"/>
      <c r="AM106" s="185"/>
      <c r="AN106" s="185"/>
    </row>
    <row r="107" spans="1:57" s="252" customFormat="1" ht="25.5" x14ac:dyDescent="0.2">
      <c r="A107" s="50">
        <v>94310</v>
      </c>
      <c r="B107" s="29" t="s">
        <v>56</v>
      </c>
      <c r="C107" s="96"/>
      <c r="D107" s="168">
        <v>1</v>
      </c>
      <c r="E107" s="97"/>
      <c r="F107" s="51"/>
      <c r="G107" s="98"/>
      <c r="H107" s="98">
        <v>15879</v>
      </c>
      <c r="I107" s="98">
        <v>1303</v>
      </c>
      <c r="J107" s="98">
        <v>8000</v>
      </c>
      <c r="K107" s="99">
        <v>8000</v>
      </c>
      <c r="L107" s="100">
        <f t="shared" si="6"/>
        <v>0</v>
      </c>
      <c r="M107" s="522">
        <f t="shared" si="7"/>
        <v>0</v>
      </c>
      <c r="N107" s="99">
        <v>2000</v>
      </c>
      <c r="O107" s="99">
        <v>2000</v>
      </c>
      <c r="P107" s="99"/>
      <c r="Q107" s="99"/>
      <c r="R107" s="99"/>
      <c r="S107" s="99"/>
      <c r="T107" s="545" t="s">
        <v>2577</v>
      </c>
      <c r="U107" s="102">
        <v>3</v>
      </c>
      <c r="V107" s="101" t="s">
        <v>1612</v>
      </c>
      <c r="W107" s="7" t="s">
        <v>1613</v>
      </c>
      <c r="X107" s="130"/>
      <c r="Y107" s="130"/>
      <c r="Z107" s="130"/>
      <c r="AA107" s="133"/>
      <c r="AB107" s="130"/>
      <c r="AC107" s="130"/>
      <c r="AD107" s="172">
        <v>210005</v>
      </c>
      <c r="AE107" s="172">
        <v>30</v>
      </c>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row>
    <row r="108" spans="1:57" ht="38.25" x14ac:dyDescent="0.2">
      <c r="A108" s="49">
        <v>95240</v>
      </c>
      <c r="B108" s="8" t="s">
        <v>350</v>
      </c>
      <c r="C108" s="131"/>
      <c r="D108" s="168">
        <v>1</v>
      </c>
      <c r="E108" s="132"/>
      <c r="F108" s="67"/>
      <c r="G108" s="75">
        <v>73337</v>
      </c>
      <c r="H108" s="75">
        <v>69231</v>
      </c>
      <c r="I108" s="75">
        <v>78152</v>
      </c>
      <c r="J108" s="75">
        <v>100000</v>
      </c>
      <c r="K108" s="130">
        <v>100000</v>
      </c>
      <c r="L108" s="100">
        <f t="shared" si="6"/>
        <v>0</v>
      </c>
      <c r="M108" s="522">
        <f t="shared" si="7"/>
        <v>0</v>
      </c>
      <c r="N108" s="608">
        <v>68000</v>
      </c>
      <c r="O108" s="130"/>
      <c r="P108" s="608">
        <v>50000</v>
      </c>
      <c r="Q108" s="600">
        <v>5000</v>
      </c>
      <c r="R108" s="130"/>
      <c r="S108" s="130"/>
      <c r="T108" s="405" t="s">
        <v>2582</v>
      </c>
      <c r="U108" s="130" t="s">
        <v>1616</v>
      </c>
      <c r="V108" s="133" t="s">
        <v>1600</v>
      </c>
      <c r="W108" s="11" t="s">
        <v>2827</v>
      </c>
      <c r="X108" s="130"/>
      <c r="Y108" s="130"/>
      <c r="Z108" s="130"/>
      <c r="AA108" s="133"/>
      <c r="AB108" s="130"/>
      <c r="AC108" s="130"/>
      <c r="AD108" s="172">
        <v>210005</v>
      </c>
      <c r="AE108" s="172">
        <v>30</v>
      </c>
    </row>
    <row r="109" spans="1:57" s="252" customFormat="1" x14ac:dyDescent="0.2">
      <c r="A109" s="49">
        <v>95415</v>
      </c>
      <c r="B109" s="29" t="s">
        <v>1111</v>
      </c>
      <c r="C109" s="131"/>
      <c r="D109" s="168">
        <v>1</v>
      </c>
      <c r="E109" s="132"/>
      <c r="F109" s="67"/>
      <c r="G109" s="75">
        <v>3133</v>
      </c>
      <c r="H109" s="75">
        <v>3095</v>
      </c>
      <c r="I109" s="75">
        <v>3234</v>
      </c>
      <c r="J109" s="75">
        <v>3600</v>
      </c>
      <c r="K109" s="130">
        <v>3600</v>
      </c>
      <c r="L109" s="100">
        <f t="shared" si="6"/>
        <v>0</v>
      </c>
      <c r="M109" s="522">
        <f t="shared" si="7"/>
        <v>0</v>
      </c>
      <c r="N109" s="130">
        <v>3600</v>
      </c>
      <c r="O109" s="130">
        <v>3600</v>
      </c>
      <c r="P109" s="130"/>
      <c r="Q109" s="130"/>
      <c r="R109" s="130"/>
      <c r="S109" s="130"/>
      <c r="T109" s="405" t="s">
        <v>170</v>
      </c>
      <c r="U109" s="130"/>
      <c r="V109" s="133"/>
      <c r="W109" s="6" t="s">
        <v>1618</v>
      </c>
      <c r="X109" s="134"/>
      <c r="Y109" s="134"/>
      <c r="Z109" s="134"/>
      <c r="AA109" s="198"/>
      <c r="AB109" s="134"/>
      <c r="AC109" s="134"/>
      <c r="AD109" s="172">
        <v>210005</v>
      </c>
      <c r="AE109" s="172">
        <v>30</v>
      </c>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row>
    <row r="110" spans="1:57" s="252" customFormat="1" ht="38.25" x14ac:dyDescent="0.2">
      <c r="A110" s="122">
        <v>94310</v>
      </c>
      <c r="B110" s="236" t="s">
        <v>56</v>
      </c>
      <c r="C110" s="310"/>
      <c r="D110" s="168">
        <v>1</v>
      </c>
      <c r="E110" s="311"/>
      <c r="F110" s="312" t="s">
        <v>1339</v>
      </c>
      <c r="G110" s="98">
        <v>2148</v>
      </c>
      <c r="H110" s="98">
        <v>7395</v>
      </c>
      <c r="I110" s="98">
        <v>7190</v>
      </c>
      <c r="J110" s="98">
        <v>7500</v>
      </c>
      <c r="K110" s="99">
        <v>7500</v>
      </c>
      <c r="L110" s="100">
        <f t="shared" si="6"/>
        <v>0</v>
      </c>
      <c r="M110" s="522">
        <f t="shared" si="7"/>
        <v>0</v>
      </c>
      <c r="N110" s="99">
        <v>7500</v>
      </c>
      <c r="O110" s="99">
        <v>7500</v>
      </c>
      <c r="P110" s="99"/>
      <c r="Q110" s="99"/>
      <c r="R110" s="99"/>
      <c r="S110" s="99"/>
      <c r="T110" s="557" t="s">
        <v>2806</v>
      </c>
      <c r="U110" s="373">
        <v>2.4</v>
      </c>
      <c r="V110" s="101" t="s">
        <v>1340</v>
      </c>
      <c r="W110" s="11" t="s">
        <v>1341</v>
      </c>
      <c r="X110" s="130"/>
      <c r="Y110" s="130"/>
      <c r="Z110" s="130"/>
      <c r="AA110" s="133"/>
      <c r="AB110" s="130">
        <v>500</v>
      </c>
      <c r="AC110" s="133" t="s">
        <v>1342</v>
      </c>
      <c r="AD110" s="122">
        <v>210005</v>
      </c>
      <c r="AE110" s="122">
        <v>40</v>
      </c>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row>
    <row r="111" spans="1:57" s="252" customFormat="1" ht="38.25" x14ac:dyDescent="0.2">
      <c r="A111" s="71">
        <v>95225</v>
      </c>
      <c r="B111" s="233" t="s">
        <v>35</v>
      </c>
      <c r="C111" s="234"/>
      <c r="D111" s="168">
        <v>1</v>
      </c>
      <c r="E111" s="235"/>
      <c r="F111" s="233"/>
      <c r="G111" s="46">
        <v>18961</v>
      </c>
      <c r="H111" s="46">
        <v>12760</v>
      </c>
      <c r="I111" s="46">
        <v>15768</v>
      </c>
      <c r="J111" s="46">
        <v>17000</v>
      </c>
      <c r="K111" s="68">
        <v>19000</v>
      </c>
      <c r="L111" s="100">
        <f t="shared" si="6"/>
        <v>2000</v>
      </c>
      <c r="M111" s="522">
        <f t="shared" si="7"/>
        <v>0.11764705882352941</v>
      </c>
      <c r="N111" s="68">
        <v>19000</v>
      </c>
      <c r="O111" s="68">
        <v>19000</v>
      </c>
      <c r="P111" s="68"/>
      <c r="Q111" s="68"/>
      <c r="R111" s="68"/>
      <c r="S111" s="68"/>
      <c r="T111" s="557" t="s">
        <v>2806</v>
      </c>
      <c r="U111" s="245">
        <v>2.4</v>
      </c>
      <c r="V111" s="502" t="s">
        <v>1340</v>
      </c>
      <c r="W111" s="53" t="s">
        <v>1343</v>
      </c>
      <c r="X111" s="171"/>
      <c r="Y111" s="171"/>
      <c r="Z111" s="171"/>
      <c r="AA111" s="171"/>
      <c r="AB111" s="171"/>
      <c r="AC111" s="171"/>
      <c r="AD111" s="122">
        <v>210005</v>
      </c>
      <c r="AE111" s="122">
        <v>40</v>
      </c>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row>
    <row r="112" spans="1:57" s="252" customFormat="1" ht="102" x14ac:dyDescent="0.2">
      <c r="A112" s="49">
        <v>95320</v>
      </c>
      <c r="B112" s="29" t="s">
        <v>467</v>
      </c>
      <c r="C112" s="131"/>
      <c r="D112" s="168">
        <v>1</v>
      </c>
      <c r="E112" s="132"/>
      <c r="F112" s="67"/>
      <c r="G112" s="75">
        <v>21584</v>
      </c>
      <c r="H112" s="75">
        <v>23205</v>
      </c>
      <c r="I112" s="75">
        <v>23315</v>
      </c>
      <c r="J112" s="75">
        <v>28000</v>
      </c>
      <c r="K112" s="130">
        <v>28000</v>
      </c>
      <c r="L112" s="100">
        <f t="shared" si="6"/>
        <v>0</v>
      </c>
      <c r="M112" s="522">
        <f t="shared" si="7"/>
        <v>0</v>
      </c>
      <c r="N112" s="130">
        <v>28000</v>
      </c>
      <c r="O112" s="130">
        <v>28000</v>
      </c>
      <c r="P112" s="130"/>
      <c r="Q112" s="130"/>
      <c r="R112" s="130"/>
      <c r="S112" s="130"/>
      <c r="T112" s="405" t="s">
        <v>2584</v>
      </c>
      <c r="U112" s="130"/>
      <c r="V112" s="133" t="s">
        <v>1621</v>
      </c>
      <c r="W112" s="36" t="s">
        <v>1622</v>
      </c>
      <c r="X112" s="130"/>
      <c r="Y112" s="130"/>
      <c r="Z112" s="130"/>
      <c r="AA112" s="133"/>
      <c r="AB112" s="130"/>
      <c r="AC112" s="133" t="s">
        <v>1623</v>
      </c>
      <c r="AD112" s="172">
        <v>210005</v>
      </c>
      <c r="AE112" s="172">
        <v>30</v>
      </c>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row>
    <row r="113" spans="1:51" ht="25.5" x14ac:dyDescent="0.2">
      <c r="A113" s="49">
        <v>95531</v>
      </c>
      <c r="B113" s="29" t="s">
        <v>1619</v>
      </c>
      <c r="C113" s="131"/>
      <c r="D113" s="168">
        <v>0</v>
      </c>
      <c r="E113" s="132"/>
      <c r="F113" s="67"/>
      <c r="G113" s="75"/>
      <c r="H113" s="75"/>
      <c r="I113" s="75">
        <v>139665</v>
      </c>
      <c r="J113" s="75"/>
      <c r="K113" s="130">
        <v>160000</v>
      </c>
      <c r="L113" s="100">
        <f t="shared" si="6"/>
        <v>160000</v>
      </c>
      <c r="M113" s="522" t="e">
        <f t="shared" si="7"/>
        <v>#DIV/0!</v>
      </c>
      <c r="N113" s="130">
        <v>160000</v>
      </c>
      <c r="O113" s="130">
        <v>160000</v>
      </c>
      <c r="P113" s="130"/>
      <c r="Q113" s="130"/>
      <c r="R113" s="130"/>
      <c r="S113" s="130"/>
      <c r="T113" s="405" t="s">
        <v>2530</v>
      </c>
      <c r="U113" s="130"/>
      <c r="V113" s="133">
        <v>5</v>
      </c>
      <c r="W113" s="36" t="s">
        <v>1620</v>
      </c>
      <c r="X113" s="134"/>
      <c r="Y113" s="134"/>
      <c r="Z113" s="134"/>
      <c r="AA113" s="198"/>
      <c r="AB113" s="134"/>
      <c r="AC113" s="134"/>
      <c r="AD113" s="172">
        <v>210005</v>
      </c>
      <c r="AE113" s="172">
        <v>30</v>
      </c>
    </row>
    <row r="114" spans="1:51" s="167" customFormat="1" ht="38.25" x14ac:dyDescent="0.2">
      <c r="A114" s="162">
        <v>95315</v>
      </c>
      <c r="B114" s="163" t="s">
        <v>41</v>
      </c>
      <c r="C114" s="239"/>
      <c r="D114" s="168">
        <v>1</v>
      </c>
      <c r="E114" s="240"/>
      <c r="F114" s="163" t="s">
        <v>1344</v>
      </c>
      <c r="G114" s="75"/>
      <c r="H114" s="75"/>
      <c r="I114" s="75"/>
      <c r="J114" s="75"/>
      <c r="K114" s="130">
        <v>15000</v>
      </c>
      <c r="L114" s="100">
        <f t="shared" si="6"/>
        <v>15000</v>
      </c>
      <c r="M114" s="522" t="e">
        <f t="shared" si="7"/>
        <v>#DIV/0!</v>
      </c>
      <c r="N114" s="608"/>
      <c r="O114" s="130"/>
      <c r="P114" s="130"/>
      <c r="Q114" s="130"/>
      <c r="R114" s="130"/>
      <c r="S114" s="130"/>
      <c r="T114" s="612" t="s">
        <v>2673</v>
      </c>
      <c r="U114" s="130">
        <v>1</v>
      </c>
      <c r="V114" s="133" t="s">
        <v>1345</v>
      </c>
      <c r="W114" s="374" t="s">
        <v>2481</v>
      </c>
      <c r="X114" s="134"/>
      <c r="Y114" s="134"/>
      <c r="Z114" s="134"/>
      <c r="AA114" s="133"/>
      <c r="AB114" s="134"/>
      <c r="AC114" s="134"/>
      <c r="AD114" s="122">
        <v>210005</v>
      </c>
      <c r="AE114" s="122">
        <v>40</v>
      </c>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row>
    <row r="115" spans="1:51" s="167" customFormat="1" ht="25.5" x14ac:dyDescent="0.2">
      <c r="A115" s="49">
        <v>95315</v>
      </c>
      <c r="B115" s="29" t="s">
        <v>41</v>
      </c>
      <c r="C115" s="131"/>
      <c r="D115" s="168">
        <v>1</v>
      </c>
      <c r="E115" s="132"/>
      <c r="F115" s="67"/>
      <c r="G115" s="75"/>
      <c r="H115" s="75"/>
      <c r="I115" s="75"/>
      <c r="J115" s="75">
        <v>18500</v>
      </c>
      <c r="K115" s="130">
        <v>19000</v>
      </c>
      <c r="L115" s="100">
        <f t="shared" si="6"/>
        <v>500</v>
      </c>
      <c r="M115" s="522">
        <f t="shared" si="7"/>
        <v>2.7027027027027029E-2</v>
      </c>
      <c r="N115" s="608"/>
      <c r="O115" s="130"/>
      <c r="P115" s="130"/>
      <c r="Q115" s="130"/>
      <c r="R115" s="130"/>
      <c r="S115" s="130"/>
      <c r="T115" s="612" t="s">
        <v>2583</v>
      </c>
      <c r="U115" s="130"/>
      <c r="V115" s="133">
        <v>5</v>
      </c>
      <c r="W115" s="36" t="s">
        <v>1617</v>
      </c>
      <c r="X115" s="134"/>
      <c r="Y115" s="134"/>
      <c r="Z115" s="134"/>
      <c r="AA115" s="198"/>
      <c r="AB115" s="134"/>
      <c r="AC115" s="134"/>
      <c r="AD115" s="172">
        <v>210005</v>
      </c>
      <c r="AE115" s="172">
        <v>30</v>
      </c>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row>
    <row r="116" spans="1:51" s="167" customFormat="1" ht="191.25" x14ac:dyDescent="0.2">
      <c r="A116" s="205">
        <v>92310</v>
      </c>
      <c r="B116" s="44" t="s">
        <v>886</v>
      </c>
      <c r="C116" s="54"/>
      <c r="D116" s="168">
        <v>1</v>
      </c>
      <c r="E116" s="55"/>
      <c r="F116" s="45" t="s">
        <v>887</v>
      </c>
      <c r="G116" s="46"/>
      <c r="H116" s="46"/>
      <c r="I116" s="46"/>
      <c r="J116" s="46"/>
      <c r="K116" s="46">
        <v>5000</v>
      </c>
      <c r="L116" s="100">
        <f t="shared" si="6"/>
        <v>5000</v>
      </c>
      <c r="M116" s="522" t="e">
        <f t="shared" si="7"/>
        <v>#DIV/0!</v>
      </c>
      <c r="N116" s="46">
        <v>0</v>
      </c>
      <c r="O116" s="46"/>
      <c r="P116" s="46"/>
      <c r="Q116" s="46"/>
      <c r="R116" s="46"/>
      <c r="S116" s="46"/>
      <c r="T116" s="418" t="s">
        <v>2674</v>
      </c>
      <c r="U116" s="46">
        <v>2</v>
      </c>
      <c r="V116" s="498">
        <v>1.3</v>
      </c>
      <c r="W116" s="6" t="s">
        <v>888</v>
      </c>
      <c r="X116" s="46"/>
      <c r="Y116" s="46"/>
      <c r="Z116" s="168"/>
      <c r="AA116" s="48" t="s">
        <v>338</v>
      </c>
      <c r="AB116" s="46"/>
      <c r="AC116" s="46"/>
      <c r="AD116" s="192">
        <v>211500</v>
      </c>
      <c r="AE116" s="192">
        <v>30</v>
      </c>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row>
    <row r="117" spans="1:51" s="167" customFormat="1" ht="25.5" x14ac:dyDescent="0.2">
      <c r="A117" s="49">
        <v>95410</v>
      </c>
      <c r="B117" s="29" t="s">
        <v>343</v>
      </c>
      <c r="C117" s="228"/>
      <c r="D117" s="168">
        <v>1</v>
      </c>
      <c r="E117" s="132"/>
      <c r="F117" s="67" t="s">
        <v>901</v>
      </c>
      <c r="G117" s="75"/>
      <c r="H117" s="75"/>
      <c r="I117" s="75"/>
      <c r="J117" s="75"/>
      <c r="K117" s="130">
        <v>120</v>
      </c>
      <c r="L117" s="100">
        <f t="shared" si="6"/>
        <v>120</v>
      </c>
      <c r="M117" s="522" t="e">
        <f t="shared" si="7"/>
        <v>#DIV/0!</v>
      </c>
      <c r="N117" s="130">
        <v>120</v>
      </c>
      <c r="O117" s="130">
        <v>120</v>
      </c>
      <c r="P117" s="130"/>
      <c r="Q117" s="130"/>
      <c r="R117" s="130"/>
      <c r="S117" s="130"/>
      <c r="T117" s="405"/>
      <c r="U117" s="130">
        <v>1</v>
      </c>
      <c r="V117" s="500" t="s">
        <v>902</v>
      </c>
      <c r="W117" s="36" t="s">
        <v>903</v>
      </c>
      <c r="X117" s="130"/>
      <c r="Y117" s="130"/>
      <c r="Z117" s="130"/>
      <c r="AA117" s="133" t="s">
        <v>338</v>
      </c>
      <c r="AB117" s="130"/>
      <c r="AC117" s="130"/>
      <c r="AD117" s="192">
        <v>211500</v>
      </c>
      <c r="AE117" s="192">
        <v>30</v>
      </c>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row>
    <row r="118" spans="1:51" s="167" customFormat="1" ht="51" x14ac:dyDescent="0.2">
      <c r="A118" s="49">
        <v>95310</v>
      </c>
      <c r="B118" s="29" t="s">
        <v>38</v>
      </c>
      <c r="C118" s="228"/>
      <c r="D118" s="168">
        <v>1</v>
      </c>
      <c r="E118" s="132"/>
      <c r="F118" s="67" t="s">
        <v>892</v>
      </c>
      <c r="G118" s="75"/>
      <c r="H118" s="75"/>
      <c r="I118" s="75"/>
      <c r="J118" s="75"/>
      <c r="K118" s="130">
        <v>3000</v>
      </c>
      <c r="L118" s="100">
        <f t="shared" si="6"/>
        <v>3000</v>
      </c>
      <c r="M118" s="522" t="e">
        <f t="shared" si="7"/>
        <v>#DIV/0!</v>
      </c>
      <c r="N118" s="130">
        <v>2000</v>
      </c>
      <c r="O118" s="130">
        <v>2000</v>
      </c>
      <c r="P118" s="130"/>
      <c r="Q118" s="130"/>
      <c r="R118" s="130"/>
      <c r="S118" s="130"/>
      <c r="T118" s="405" t="s">
        <v>2546</v>
      </c>
      <c r="U118" s="232" t="s">
        <v>893</v>
      </c>
      <c r="V118" s="324">
        <v>3.3</v>
      </c>
      <c r="W118" s="36" t="s">
        <v>894</v>
      </c>
      <c r="X118" s="134"/>
      <c r="Y118" s="134"/>
      <c r="Z118" s="168">
        <v>1500</v>
      </c>
      <c r="AA118" s="307" t="s">
        <v>895</v>
      </c>
      <c r="AB118" s="134">
        <v>2000</v>
      </c>
      <c r="AC118" s="134" t="s">
        <v>896</v>
      </c>
      <c r="AD118" s="192">
        <v>211500</v>
      </c>
      <c r="AE118" s="192">
        <v>30</v>
      </c>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row>
    <row r="119" spans="1:51" s="167" customFormat="1" ht="38.25" x14ac:dyDescent="0.2">
      <c r="A119" s="49">
        <v>95315</v>
      </c>
      <c r="B119" s="29" t="s">
        <v>41</v>
      </c>
      <c r="C119" s="228"/>
      <c r="D119" s="168">
        <v>1</v>
      </c>
      <c r="E119" s="132"/>
      <c r="F119" s="67" t="s">
        <v>897</v>
      </c>
      <c r="G119" s="75">
        <v>2027.84</v>
      </c>
      <c r="H119" s="75">
        <v>1925.71</v>
      </c>
      <c r="I119" s="75">
        <v>1057.26</v>
      </c>
      <c r="J119" s="75"/>
      <c r="K119" s="130">
        <v>2500</v>
      </c>
      <c r="L119" s="100">
        <f t="shared" ref="L119:L145" si="8">+K119-J119</f>
        <v>2500</v>
      </c>
      <c r="M119" s="522" t="e">
        <f t="shared" si="7"/>
        <v>#DIV/0!</v>
      </c>
      <c r="N119" s="130">
        <v>2000</v>
      </c>
      <c r="O119" s="130">
        <v>2000</v>
      </c>
      <c r="P119" s="130"/>
      <c r="Q119" s="130"/>
      <c r="R119" s="130"/>
      <c r="S119" s="130"/>
      <c r="T119" s="405"/>
      <c r="U119" s="130">
        <v>6</v>
      </c>
      <c r="V119" s="500">
        <v>1.4</v>
      </c>
      <c r="W119" s="36" t="s">
        <v>898</v>
      </c>
      <c r="X119" s="134"/>
      <c r="Y119" s="134"/>
      <c r="Z119" s="308">
        <v>1250</v>
      </c>
      <c r="AA119" s="309" t="s">
        <v>899</v>
      </c>
      <c r="AB119" s="134">
        <v>2000</v>
      </c>
      <c r="AC119" s="134" t="s">
        <v>900</v>
      </c>
      <c r="AD119" s="192">
        <v>211500</v>
      </c>
      <c r="AE119" s="192">
        <v>30</v>
      </c>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row>
    <row r="120" spans="1:51" s="167" customFormat="1" ht="63.75" x14ac:dyDescent="0.2">
      <c r="A120" s="49">
        <v>94490</v>
      </c>
      <c r="B120" s="29" t="s">
        <v>154</v>
      </c>
      <c r="C120" s="157"/>
      <c r="D120" s="168">
        <v>2</v>
      </c>
      <c r="E120" s="158"/>
      <c r="F120" s="67" t="s">
        <v>889</v>
      </c>
      <c r="G120" s="159"/>
      <c r="H120" s="159"/>
      <c r="I120" s="159"/>
      <c r="J120" s="159"/>
      <c r="K120" s="130">
        <v>1500</v>
      </c>
      <c r="L120" s="100">
        <f t="shared" si="8"/>
        <v>1500</v>
      </c>
      <c r="M120" s="522" t="e">
        <f t="shared" si="7"/>
        <v>#DIV/0!</v>
      </c>
      <c r="N120" s="130"/>
      <c r="O120" s="130"/>
      <c r="P120" s="130"/>
      <c r="Q120" s="130"/>
      <c r="R120" s="130"/>
      <c r="S120" s="130"/>
      <c r="T120" s="405"/>
      <c r="U120" s="130">
        <v>6</v>
      </c>
      <c r="V120" s="500">
        <v>1.4</v>
      </c>
      <c r="W120" s="36" t="s">
        <v>890</v>
      </c>
      <c r="X120" s="130"/>
      <c r="Y120" s="130"/>
      <c r="Z120" s="168"/>
      <c r="AA120" s="133" t="s">
        <v>338</v>
      </c>
      <c r="AB120" s="130"/>
      <c r="AC120" s="130" t="s">
        <v>891</v>
      </c>
      <c r="AD120" s="192">
        <v>211500</v>
      </c>
      <c r="AE120" s="192">
        <v>30</v>
      </c>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row>
    <row r="121" spans="1:51" s="167" customFormat="1" ht="38.25" x14ac:dyDescent="0.2">
      <c r="A121" s="49">
        <v>95240</v>
      </c>
      <c r="B121" s="8" t="s">
        <v>350</v>
      </c>
      <c r="C121" s="228"/>
      <c r="D121" s="168">
        <v>0</v>
      </c>
      <c r="E121" s="197"/>
      <c r="F121" s="8" t="s">
        <v>920</v>
      </c>
      <c r="G121" s="46"/>
      <c r="H121" s="46">
        <v>12896</v>
      </c>
      <c r="I121" s="46"/>
      <c r="J121" s="46">
        <v>13000</v>
      </c>
      <c r="K121" s="46">
        <v>13000</v>
      </c>
      <c r="L121" s="100">
        <f t="shared" si="8"/>
        <v>0</v>
      </c>
      <c r="M121" s="522">
        <f t="shared" si="7"/>
        <v>0</v>
      </c>
      <c r="N121" s="616">
        <v>13000</v>
      </c>
      <c r="O121" s="46">
        <v>0</v>
      </c>
      <c r="P121" s="616">
        <v>13000</v>
      </c>
      <c r="Q121" s="46"/>
      <c r="R121" s="46"/>
      <c r="S121" s="46"/>
      <c r="T121" s="418" t="s">
        <v>170</v>
      </c>
      <c r="U121" s="230">
        <v>7</v>
      </c>
      <c r="V121" s="499" t="s">
        <v>921</v>
      </c>
      <c r="W121" s="231" t="s">
        <v>922</v>
      </c>
      <c r="X121" s="130"/>
      <c r="Y121" s="130"/>
      <c r="Z121" s="130"/>
      <c r="AA121" s="133" t="s">
        <v>338</v>
      </c>
      <c r="AB121" s="130"/>
      <c r="AC121" s="130"/>
      <c r="AD121" s="192">
        <v>221010</v>
      </c>
      <c r="AE121" s="192">
        <v>30</v>
      </c>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row>
    <row r="122" spans="1:51" s="167" customFormat="1" ht="76.5" x14ac:dyDescent="0.2">
      <c r="A122" s="70">
        <v>96512</v>
      </c>
      <c r="B122" s="236" t="s">
        <v>127</v>
      </c>
      <c r="C122" s="239" t="s">
        <v>244</v>
      </c>
      <c r="D122" s="168">
        <v>1</v>
      </c>
      <c r="E122" s="240"/>
      <c r="F122" s="163" t="s">
        <v>995</v>
      </c>
      <c r="G122" s="135"/>
      <c r="H122" s="135"/>
      <c r="I122" s="135"/>
      <c r="J122" s="135"/>
      <c r="K122" s="81">
        <v>15000</v>
      </c>
      <c r="L122" s="100">
        <f t="shared" si="8"/>
        <v>15000</v>
      </c>
      <c r="M122" s="522" t="e">
        <f t="shared" si="7"/>
        <v>#DIV/0!</v>
      </c>
      <c r="N122" s="81">
        <v>0</v>
      </c>
      <c r="O122" s="81"/>
      <c r="P122" s="81"/>
      <c r="Q122" s="81"/>
      <c r="R122" s="81"/>
      <c r="S122" s="81"/>
      <c r="T122" s="257" t="s">
        <v>2867</v>
      </c>
      <c r="U122" s="81">
        <v>4</v>
      </c>
      <c r="V122" s="324" t="s">
        <v>996</v>
      </c>
      <c r="W122" s="11" t="s">
        <v>997</v>
      </c>
      <c r="X122" s="211"/>
      <c r="Y122" s="211"/>
      <c r="Z122" s="211"/>
      <c r="AA122" s="211"/>
      <c r="AB122" s="211"/>
      <c r="AC122" s="211"/>
      <c r="AD122" s="70">
        <v>221010</v>
      </c>
      <c r="AE122" s="70">
        <v>40</v>
      </c>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row>
    <row r="123" spans="1:51" s="210" customFormat="1" x14ac:dyDescent="0.2">
      <c r="A123" s="49">
        <v>95410</v>
      </c>
      <c r="B123" s="29" t="s">
        <v>343</v>
      </c>
      <c r="C123" s="228"/>
      <c r="D123" s="168">
        <v>0</v>
      </c>
      <c r="E123" s="132"/>
      <c r="F123" s="67" t="s">
        <v>928</v>
      </c>
      <c r="G123" s="75"/>
      <c r="H123" s="75">
        <v>150</v>
      </c>
      <c r="I123" s="75">
        <v>150</v>
      </c>
      <c r="J123" s="75">
        <v>150</v>
      </c>
      <c r="K123" s="130">
        <v>150</v>
      </c>
      <c r="L123" s="100">
        <f t="shared" si="8"/>
        <v>0</v>
      </c>
      <c r="M123" s="522">
        <f t="shared" si="7"/>
        <v>0</v>
      </c>
      <c r="N123" s="130">
        <v>150</v>
      </c>
      <c r="O123" s="130">
        <v>150</v>
      </c>
      <c r="P123" s="130"/>
      <c r="Q123" s="130"/>
      <c r="R123" s="130"/>
      <c r="S123" s="130"/>
      <c r="T123" s="405" t="s">
        <v>170</v>
      </c>
      <c r="U123" s="130">
        <v>7</v>
      </c>
      <c r="V123" s="500">
        <v>2.2999999999999998</v>
      </c>
      <c r="W123" s="36" t="s">
        <v>929</v>
      </c>
      <c r="X123" s="130"/>
      <c r="Y123" s="130"/>
      <c r="Z123" s="130"/>
      <c r="AA123" s="133" t="s">
        <v>338</v>
      </c>
      <c r="AB123" s="130"/>
      <c r="AC123" s="130" t="s">
        <v>927</v>
      </c>
      <c r="AD123" s="192">
        <v>221010</v>
      </c>
      <c r="AE123" s="192">
        <v>30</v>
      </c>
      <c r="AF123" s="209"/>
      <c r="AG123" s="209"/>
      <c r="AH123" s="209"/>
      <c r="AI123" s="209"/>
      <c r="AJ123" s="209"/>
      <c r="AK123" s="209"/>
      <c r="AL123" s="209"/>
      <c r="AM123" s="209"/>
      <c r="AN123" s="209"/>
      <c r="AO123" s="209"/>
      <c r="AP123" s="209"/>
      <c r="AQ123" s="209"/>
      <c r="AR123" s="209"/>
      <c r="AS123" s="209"/>
      <c r="AT123" s="209"/>
      <c r="AU123" s="209"/>
      <c r="AV123" s="209"/>
      <c r="AW123" s="209"/>
    </row>
    <row r="124" spans="1:51" s="167" customFormat="1" x14ac:dyDescent="0.2">
      <c r="A124" s="49">
        <v>95720</v>
      </c>
      <c r="B124" s="29" t="s">
        <v>316</v>
      </c>
      <c r="C124" s="131"/>
      <c r="D124" s="168">
        <v>1</v>
      </c>
      <c r="E124" s="132"/>
      <c r="F124" s="67" t="s">
        <v>930</v>
      </c>
      <c r="G124" s="75"/>
      <c r="H124" s="75"/>
      <c r="I124" s="75"/>
      <c r="J124" s="75">
        <v>150</v>
      </c>
      <c r="K124" s="130">
        <v>150</v>
      </c>
      <c r="L124" s="100">
        <f t="shared" si="8"/>
        <v>0</v>
      </c>
      <c r="M124" s="522">
        <f t="shared" si="7"/>
        <v>0</v>
      </c>
      <c r="N124" s="130">
        <v>150</v>
      </c>
      <c r="O124" s="130">
        <v>150</v>
      </c>
      <c r="P124" s="130"/>
      <c r="Q124" s="130"/>
      <c r="R124" s="130"/>
      <c r="S124" s="130"/>
      <c r="T124" s="405"/>
      <c r="U124" s="130">
        <v>8</v>
      </c>
      <c r="V124" s="500">
        <v>2.2999999999999998</v>
      </c>
      <c r="W124" s="30" t="s">
        <v>931</v>
      </c>
      <c r="X124" s="130"/>
      <c r="Y124" s="130"/>
      <c r="Z124" s="130"/>
      <c r="AA124" s="133" t="s">
        <v>338</v>
      </c>
      <c r="AB124" s="130"/>
      <c r="AC124" s="130" t="s">
        <v>927</v>
      </c>
      <c r="AD124" s="192">
        <v>221010</v>
      </c>
      <c r="AE124" s="192">
        <v>30</v>
      </c>
      <c r="AF124" s="185"/>
      <c r="AG124" s="185"/>
      <c r="AH124" s="185"/>
      <c r="AI124" s="185"/>
      <c r="AJ124" s="185"/>
      <c r="AK124" s="185"/>
      <c r="AL124" s="185"/>
      <c r="AM124" s="185"/>
      <c r="AN124" s="185"/>
      <c r="AO124" s="185"/>
      <c r="AP124" s="185"/>
      <c r="AQ124" s="185"/>
      <c r="AR124" s="185"/>
      <c r="AS124" s="185"/>
      <c r="AT124" s="185"/>
      <c r="AU124" s="185"/>
      <c r="AV124" s="185"/>
      <c r="AW124" s="185"/>
    </row>
    <row r="125" spans="1:51" s="167" customFormat="1" ht="63.75" x14ac:dyDescent="0.2">
      <c r="A125" s="70">
        <v>95315</v>
      </c>
      <c r="B125" s="236" t="s">
        <v>41</v>
      </c>
      <c r="C125" s="239"/>
      <c r="D125" s="168">
        <v>1</v>
      </c>
      <c r="E125" s="240"/>
      <c r="F125" s="163" t="s">
        <v>990</v>
      </c>
      <c r="G125" s="75"/>
      <c r="H125" s="75"/>
      <c r="I125" s="75"/>
      <c r="J125" s="75">
        <v>200</v>
      </c>
      <c r="K125" s="130">
        <v>200</v>
      </c>
      <c r="L125" s="100">
        <f t="shared" si="8"/>
        <v>0</v>
      </c>
      <c r="M125" s="522">
        <f t="shared" si="7"/>
        <v>0</v>
      </c>
      <c r="N125" s="130">
        <v>200</v>
      </c>
      <c r="O125" s="130">
        <v>200</v>
      </c>
      <c r="P125" s="130"/>
      <c r="Q125" s="130"/>
      <c r="R125" s="130"/>
      <c r="S125" s="130"/>
      <c r="T125" s="405" t="s">
        <v>170</v>
      </c>
      <c r="U125" s="130">
        <v>3</v>
      </c>
      <c r="V125" s="500">
        <v>2.2999999999999998</v>
      </c>
      <c r="W125" s="11" t="s">
        <v>991</v>
      </c>
      <c r="X125" s="134"/>
      <c r="Y125" s="134"/>
      <c r="Z125" s="134"/>
      <c r="AA125" s="198"/>
      <c r="AB125" s="134">
        <v>200</v>
      </c>
      <c r="AC125" s="198" t="s">
        <v>992</v>
      </c>
      <c r="AD125" s="70">
        <v>221010</v>
      </c>
      <c r="AE125" s="70">
        <v>40</v>
      </c>
      <c r="AF125" s="185"/>
      <c r="AG125" s="185"/>
      <c r="AH125" s="185"/>
      <c r="AI125" s="185"/>
      <c r="AJ125" s="185"/>
      <c r="AK125" s="185"/>
      <c r="AL125" s="185"/>
      <c r="AM125" s="185"/>
      <c r="AN125" s="185"/>
      <c r="AO125" s="185"/>
      <c r="AP125" s="185"/>
      <c r="AQ125" s="185"/>
      <c r="AR125" s="185"/>
      <c r="AS125" s="185"/>
      <c r="AT125" s="185"/>
      <c r="AU125" s="185"/>
      <c r="AV125" s="185"/>
      <c r="AW125" s="185"/>
    </row>
    <row r="126" spans="1:51" s="177" customFormat="1" ht="25.5" x14ac:dyDescent="0.2">
      <c r="A126" s="70">
        <v>94410</v>
      </c>
      <c r="B126" s="236" t="s">
        <v>27</v>
      </c>
      <c r="C126" s="237"/>
      <c r="D126" s="168">
        <v>1</v>
      </c>
      <c r="E126" s="238"/>
      <c r="F126" s="163" t="s">
        <v>986</v>
      </c>
      <c r="G126" s="159"/>
      <c r="H126" s="159"/>
      <c r="I126" s="159"/>
      <c r="J126" s="159"/>
      <c r="K126" s="130">
        <v>1000</v>
      </c>
      <c r="L126" s="100">
        <f t="shared" si="8"/>
        <v>1000</v>
      </c>
      <c r="M126" s="522" t="e">
        <f t="shared" si="7"/>
        <v>#DIV/0!</v>
      </c>
      <c r="N126" s="130">
        <v>1000</v>
      </c>
      <c r="O126" s="130">
        <v>1000</v>
      </c>
      <c r="P126" s="130"/>
      <c r="Q126" s="130"/>
      <c r="R126" s="130"/>
      <c r="S126" s="130"/>
      <c r="T126" s="538" t="s">
        <v>2551</v>
      </c>
      <c r="U126" s="130">
        <v>2</v>
      </c>
      <c r="V126" s="500">
        <v>2.2999999999999998</v>
      </c>
      <c r="W126" s="11" t="s">
        <v>987</v>
      </c>
      <c r="X126" s="130"/>
      <c r="Y126" s="130"/>
      <c r="Z126" s="130"/>
      <c r="AA126" s="133"/>
      <c r="AB126" s="130"/>
      <c r="AC126" s="133"/>
      <c r="AD126" s="70">
        <v>221010</v>
      </c>
      <c r="AE126" s="70">
        <v>40</v>
      </c>
      <c r="AF126" s="176"/>
      <c r="AG126" s="176"/>
      <c r="AH126" s="176"/>
      <c r="AI126" s="176"/>
      <c r="AJ126" s="176"/>
      <c r="AK126" s="176"/>
      <c r="AL126" s="176"/>
      <c r="AM126" s="176"/>
      <c r="AN126" s="176"/>
      <c r="AO126" s="176"/>
      <c r="AP126" s="176"/>
      <c r="AQ126" s="176"/>
      <c r="AR126" s="176"/>
      <c r="AS126" s="176"/>
      <c r="AT126" s="176"/>
      <c r="AU126" s="176"/>
      <c r="AV126" s="176"/>
      <c r="AW126" s="176"/>
    </row>
    <row r="127" spans="1:51" s="177" customFormat="1" ht="25.5" x14ac:dyDescent="0.2">
      <c r="A127" s="122">
        <v>94410</v>
      </c>
      <c r="B127" s="236" t="s">
        <v>27</v>
      </c>
      <c r="C127" s="310"/>
      <c r="D127" s="168">
        <v>1</v>
      </c>
      <c r="E127" s="311"/>
      <c r="F127" s="312" t="s">
        <v>984</v>
      </c>
      <c r="G127" s="98">
        <v>1459</v>
      </c>
      <c r="H127" s="98">
        <v>562</v>
      </c>
      <c r="I127" s="98">
        <v>1346</v>
      </c>
      <c r="J127" s="98">
        <v>2500</v>
      </c>
      <c r="K127" s="99">
        <v>1500</v>
      </c>
      <c r="L127" s="100">
        <f t="shared" si="8"/>
        <v>-1000</v>
      </c>
      <c r="M127" s="522">
        <f t="shared" si="7"/>
        <v>-0.4</v>
      </c>
      <c r="N127" s="99">
        <v>1500</v>
      </c>
      <c r="O127" s="99">
        <v>1500</v>
      </c>
      <c r="P127" s="99"/>
      <c r="Q127" s="99"/>
      <c r="R127" s="99"/>
      <c r="S127" s="99"/>
      <c r="T127" s="551" t="s">
        <v>170</v>
      </c>
      <c r="U127" s="102">
        <v>3</v>
      </c>
      <c r="V127" s="323">
        <v>2.2999999999999998</v>
      </c>
      <c r="W127" s="83" t="s">
        <v>985</v>
      </c>
      <c r="X127" s="134"/>
      <c r="Y127" s="134"/>
      <c r="Z127" s="134"/>
      <c r="AA127" s="198"/>
      <c r="AB127" s="134"/>
      <c r="AC127" s="134"/>
      <c r="AD127" s="70">
        <v>221010</v>
      </c>
      <c r="AE127" s="70">
        <v>40</v>
      </c>
      <c r="AF127" s="176"/>
      <c r="AG127" s="176"/>
      <c r="AH127" s="176"/>
      <c r="AI127" s="176"/>
      <c r="AJ127" s="176"/>
      <c r="AK127" s="176"/>
      <c r="AL127" s="176"/>
      <c r="AM127" s="176"/>
      <c r="AN127" s="176"/>
      <c r="AO127" s="176"/>
      <c r="AP127" s="176"/>
      <c r="AQ127" s="176"/>
      <c r="AR127" s="176"/>
      <c r="AS127" s="176"/>
      <c r="AT127" s="176"/>
      <c r="AU127" s="176"/>
      <c r="AV127" s="176"/>
      <c r="AW127" s="176"/>
    </row>
    <row r="128" spans="1:51" s="177" customFormat="1" ht="38.25" x14ac:dyDescent="0.2">
      <c r="A128" s="49">
        <v>94410</v>
      </c>
      <c r="B128" s="29" t="s">
        <v>27</v>
      </c>
      <c r="C128" s="228"/>
      <c r="D128" s="168">
        <v>1</v>
      </c>
      <c r="E128" s="158"/>
      <c r="F128" s="67" t="s">
        <v>910</v>
      </c>
      <c r="G128" s="159">
        <v>1497</v>
      </c>
      <c r="H128" s="159">
        <v>1451</v>
      </c>
      <c r="I128" s="159">
        <v>3653</v>
      </c>
      <c r="J128" s="159">
        <v>1500</v>
      </c>
      <c r="K128" s="130">
        <v>3000</v>
      </c>
      <c r="L128" s="100">
        <f t="shared" si="8"/>
        <v>1500</v>
      </c>
      <c r="M128" s="522">
        <f t="shared" si="7"/>
        <v>1</v>
      </c>
      <c r="N128" s="130">
        <v>3000</v>
      </c>
      <c r="O128" s="130">
        <v>3000</v>
      </c>
      <c r="P128" s="130"/>
      <c r="Q128" s="130"/>
      <c r="R128" s="130"/>
      <c r="S128" s="130"/>
      <c r="T128" s="405"/>
      <c r="U128" s="130">
        <v>8</v>
      </c>
      <c r="V128" s="500">
        <v>2.2999999999999998</v>
      </c>
      <c r="W128" s="36" t="s">
        <v>911</v>
      </c>
      <c r="X128" s="130"/>
      <c r="Y128" s="130"/>
      <c r="Z128" s="130"/>
      <c r="AA128" s="133" t="s">
        <v>912</v>
      </c>
      <c r="AB128" s="130"/>
      <c r="AC128" s="133"/>
      <c r="AD128" s="192">
        <v>221010</v>
      </c>
      <c r="AE128" s="192">
        <v>30</v>
      </c>
      <c r="AF128" s="176"/>
      <c r="AG128" s="176"/>
      <c r="AH128" s="176"/>
      <c r="AI128" s="176"/>
      <c r="AJ128" s="176"/>
      <c r="AK128" s="176"/>
      <c r="AL128" s="176"/>
      <c r="AM128" s="176"/>
      <c r="AN128" s="176"/>
      <c r="AO128" s="176"/>
      <c r="AP128" s="176"/>
      <c r="AQ128" s="176"/>
      <c r="AR128" s="176"/>
      <c r="AS128" s="176"/>
      <c r="AT128" s="176"/>
      <c r="AU128" s="176"/>
      <c r="AV128" s="176"/>
      <c r="AW128" s="176"/>
    </row>
    <row r="129" spans="1:49" s="167" customFormat="1" ht="25.5" x14ac:dyDescent="0.2">
      <c r="A129" s="71">
        <v>95225</v>
      </c>
      <c r="B129" s="233" t="s">
        <v>35</v>
      </c>
      <c r="C129" s="234"/>
      <c r="D129" s="168">
        <v>0</v>
      </c>
      <c r="E129" s="235"/>
      <c r="F129" s="233" t="s">
        <v>988</v>
      </c>
      <c r="G129" s="46"/>
      <c r="H129" s="46"/>
      <c r="I129" s="46"/>
      <c r="J129" s="46">
        <v>3000</v>
      </c>
      <c r="K129" s="68">
        <v>3000</v>
      </c>
      <c r="L129" s="100">
        <f t="shared" si="8"/>
        <v>0</v>
      </c>
      <c r="M129" s="522">
        <f t="shared" si="7"/>
        <v>0</v>
      </c>
      <c r="N129" s="68">
        <v>3000</v>
      </c>
      <c r="O129" s="68">
        <v>3000</v>
      </c>
      <c r="P129" s="68"/>
      <c r="Q129" s="68"/>
      <c r="R129" s="68"/>
      <c r="S129" s="68"/>
      <c r="T129" s="255" t="s">
        <v>170</v>
      </c>
      <c r="U129" s="46">
        <v>4</v>
      </c>
      <c r="V129" s="498">
        <v>2.4</v>
      </c>
      <c r="W129" s="53" t="s">
        <v>989</v>
      </c>
      <c r="X129" s="171"/>
      <c r="Y129" s="171"/>
      <c r="Z129" s="171"/>
      <c r="AA129" s="171"/>
      <c r="AB129" s="171"/>
      <c r="AC129" s="171"/>
      <c r="AD129" s="70">
        <v>221010</v>
      </c>
      <c r="AE129" s="70">
        <v>40</v>
      </c>
    </row>
    <row r="130" spans="1:49" s="177" customFormat="1" ht="51" x14ac:dyDescent="0.2">
      <c r="A130" s="49">
        <v>95310</v>
      </c>
      <c r="B130" s="29" t="s">
        <v>38</v>
      </c>
      <c r="C130" s="228"/>
      <c r="D130" s="168">
        <v>1</v>
      </c>
      <c r="E130" s="132"/>
      <c r="F130" s="67" t="s">
        <v>923</v>
      </c>
      <c r="G130" s="75"/>
      <c r="H130" s="75"/>
      <c r="I130" s="75">
        <v>1548</v>
      </c>
      <c r="J130" s="75">
        <v>3000</v>
      </c>
      <c r="K130" s="130">
        <v>3500</v>
      </c>
      <c r="L130" s="100">
        <f t="shared" si="8"/>
        <v>500</v>
      </c>
      <c r="M130" s="522">
        <f t="shared" ref="M130:M145" si="9">+L130/J130</f>
        <v>0.16666666666666666</v>
      </c>
      <c r="N130" s="130">
        <v>3500</v>
      </c>
      <c r="O130" s="130">
        <v>3500</v>
      </c>
      <c r="P130" s="130"/>
      <c r="Q130" s="130"/>
      <c r="R130" s="130"/>
      <c r="S130" s="130"/>
      <c r="T130" s="405"/>
      <c r="U130" s="232">
        <v>6</v>
      </c>
      <c r="V130" s="324" t="s">
        <v>924</v>
      </c>
      <c r="W130" s="36" t="s">
        <v>925</v>
      </c>
      <c r="X130" s="134"/>
      <c r="Y130" s="134"/>
      <c r="Z130" s="308">
        <v>3000</v>
      </c>
      <c r="AA130" s="309" t="s">
        <v>926</v>
      </c>
      <c r="AB130" s="134"/>
      <c r="AC130" s="134" t="s">
        <v>927</v>
      </c>
      <c r="AD130" s="192">
        <v>221010</v>
      </c>
      <c r="AE130" s="192">
        <v>30</v>
      </c>
    </row>
    <row r="131" spans="1:49" s="177" customFormat="1" ht="25.5" customHeight="1" x14ac:dyDescent="0.2">
      <c r="A131" s="49">
        <v>96810</v>
      </c>
      <c r="B131" s="29" t="s">
        <v>945</v>
      </c>
      <c r="C131" s="157"/>
      <c r="D131" s="168">
        <v>1</v>
      </c>
      <c r="E131" s="158"/>
      <c r="F131" s="67" t="s">
        <v>949</v>
      </c>
      <c r="G131" s="159"/>
      <c r="H131" s="159"/>
      <c r="I131" s="159"/>
      <c r="J131" s="159"/>
      <c r="K131" s="130">
        <v>5000</v>
      </c>
      <c r="L131" s="100">
        <f t="shared" si="8"/>
        <v>5000</v>
      </c>
      <c r="M131" s="522" t="e">
        <f t="shared" si="9"/>
        <v>#DIV/0!</v>
      </c>
      <c r="N131" s="600">
        <v>5000</v>
      </c>
      <c r="O131" s="130"/>
      <c r="P131" s="130"/>
      <c r="Q131" s="600">
        <v>5000</v>
      </c>
      <c r="R131" s="130"/>
      <c r="S131" s="130"/>
      <c r="T131" s="405" t="s">
        <v>2544</v>
      </c>
      <c r="U131" s="232">
        <v>7</v>
      </c>
      <c r="V131" s="500">
        <v>2.2999999999999998</v>
      </c>
      <c r="W131" s="29" t="s">
        <v>950</v>
      </c>
      <c r="X131" s="130"/>
      <c r="Y131" s="130"/>
      <c r="Z131" s="130"/>
      <c r="AA131" s="133" t="s">
        <v>951</v>
      </c>
      <c r="AB131" s="130"/>
      <c r="AC131" s="130" t="s">
        <v>952</v>
      </c>
      <c r="AD131" s="192">
        <v>221010</v>
      </c>
      <c r="AE131" s="192">
        <v>30</v>
      </c>
      <c r="AF131" s="176"/>
      <c r="AG131" s="176"/>
      <c r="AH131" s="176"/>
      <c r="AI131" s="176"/>
      <c r="AJ131" s="176"/>
      <c r="AK131" s="176"/>
      <c r="AL131" s="176"/>
      <c r="AM131" s="176"/>
      <c r="AN131" s="176"/>
      <c r="AO131" s="176"/>
      <c r="AP131" s="176"/>
      <c r="AQ131" s="176"/>
      <c r="AR131" s="176"/>
      <c r="AS131" s="176"/>
      <c r="AT131" s="176"/>
      <c r="AU131" s="176"/>
      <c r="AV131" s="176"/>
      <c r="AW131" s="176"/>
    </row>
    <row r="132" spans="1:49" s="167" customFormat="1" ht="63.75" x14ac:dyDescent="0.2">
      <c r="A132" s="313">
        <v>92310</v>
      </c>
      <c r="B132" s="314" t="s">
        <v>23</v>
      </c>
      <c r="C132" s="315"/>
      <c r="D132" s="168">
        <v>1</v>
      </c>
      <c r="E132" s="316"/>
      <c r="F132" s="314" t="s">
        <v>982</v>
      </c>
      <c r="G132" s="46"/>
      <c r="H132" s="46"/>
      <c r="I132" s="46"/>
      <c r="J132" s="46">
        <v>2942</v>
      </c>
      <c r="K132" s="46">
        <v>5000</v>
      </c>
      <c r="L132" s="100">
        <f t="shared" si="8"/>
        <v>2058</v>
      </c>
      <c r="M132" s="522">
        <f t="shared" si="9"/>
        <v>0.69952413324269203</v>
      </c>
      <c r="N132" s="46">
        <v>5000</v>
      </c>
      <c r="O132" s="46">
        <v>5000</v>
      </c>
      <c r="P132" s="46"/>
      <c r="Q132" s="46"/>
      <c r="R132" s="46"/>
      <c r="S132" s="46"/>
      <c r="T132" s="418" t="s">
        <v>170</v>
      </c>
      <c r="U132" s="46">
        <v>2</v>
      </c>
      <c r="V132" s="498">
        <v>2.2999999999999998</v>
      </c>
      <c r="W132" s="11" t="s">
        <v>983</v>
      </c>
      <c r="X132" s="46"/>
      <c r="Y132" s="46"/>
      <c r="Z132" s="46"/>
      <c r="AA132" s="48"/>
      <c r="AB132" s="46"/>
      <c r="AC132" s="46"/>
      <c r="AD132" s="70">
        <v>221010</v>
      </c>
      <c r="AE132" s="70">
        <v>40</v>
      </c>
      <c r="AF132" s="185"/>
      <c r="AG132" s="185"/>
      <c r="AH132" s="185"/>
      <c r="AI132" s="185"/>
      <c r="AJ132" s="185"/>
      <c r="AK132" s="185"/>
      <c r="AL132" s="185"/>
      <c r="AM132" s="185"/>
      <c r="AN132" s="185"/>
      <c r="AO132" s="185"/>
      <c r="AP132" s="185"/>
      <c r="AQ132" s="185"/>
      <c r="AR132" s="185"/>
      <c r="AS132" s="185"/>
      <c r="AT132" s="185"/>
      <c r="AU132" s="185"/>
      <c r="AV132" s="185"/>
      <c r="AW132" s="185"/>
    </row>
    <row r="133" spans="1:49" s="167" customFormat="1" ht="63.75" x14ac:dyDescent="0.2">
      <c r="A133" s="205">
        <v>92310</v>
      </c>
      <c r="B133" s="44" t="s">
        <v>23</v>
      </c>
      <c r="C133" s="54"/>
      <c r="D133" s="168">
        <v>1</v>
      </c>
      <c r="E133" s="55"/>
      <c r="F133" s="44" t="s">
        <v>904</v>
      </c>
      <c r="G133" s="46"/>
      <c r="H133" s="46">
        <v>3116</v>
      </c>
      <c r="I133" s="46">
        <v>2333</v>
      </c>
      <c r="J133" s="46">
        <v>4903</v>
      </c>
      <c r="K133" s="46">
        <v>6000</v>
      </c>
      <c r="L133" s="100">
        <f t="shared" si="8"/>
        <v>1097</v>
      </c>
      <c r="M133" s="522">
        <f t="shared" si="9"/>
        <v>0.22374056699979605</v>
      </c>
      <c r="N133" s="46">
        <v>6000</v>
      </c>
      <c r="O133" s="46">
        <v>6000</v>
      </c>
      <c r="P133" s="46"/>
      <c r="Q133" s="46"/>
      <c r="R133" s="46"/>
      <c r="S133" s="46"/>
      <c r="T133" s="418"/>
      <c r="U133" s="46">
        <v>2</v>
      </c>
      <c r="V133" s="498">
        <v>2.2999999999999998</v>
      </c>
      <c r="W133" s="36" t="s">
        <v>905</v>
      </c>
      <c r="X133" s="46"/>
      <c r="Y133" s="46"/>
      <c r="Z133" s="46"/>
      <c r="AA133" s="48" t="s">
        <v>338</v>
      </c>
      <c r="AB133" s="46"/>
      <c r="AC133" s="46" t="s">
        <v>215</v>
      </c>
      <c r="AD133" s="192">
        <v>221010</v>
      </c>
      <c r="AE133" s="192">
        <v>30</v>
      </c>
      <c r="AF133" s="185"/>
      <c r="AG133" s="185"/>
      <c r="AH133" s="185"/>
      <c r="AI133" s="185"/>
      <c r="AJ133" s="185"/>
      <c r="AK133" s="185"/>
      <c r="AL133" s="185"/>
      <c r="AM133" s="185"/>
      <c r="AN133" s="185"/>
      <c r="AO133" s="185"/>
      <c r="AP133" s="185"/>
      <c r="AQ133" s="185"/>
      <c r="AR133" s="185"/>
      <c r="AS133" s="185"/>
      <c r="AT133" s="185"/>
      <c r="AU133" s="185"/>
      <c r="AV133" s="185"/>
      <c r="AW133" s="185"/>
    </row>
    <row r="134" spans="1:49" s="167" customFormat="1" ht="38.25" x14ac:dyDescent="0.2">
      <c r="A134" s="10">
        <v>95225</v>
      </c>
      <c r="B134" s="8" t="s">
        <v>35</v>
      </c>
      <c r="C134" s="228"/>
      <c r="D134" s="168">
        <v>0</v>
      </c>
      <c r="E134" s="197"/>
      <c r="F134" s="8" t="s">
        <v>916</v>
      </c>
      <c r="G134" s="46">
        <v>6522</v>
      </c>
      <c r="H134" s="46">
        <v>6704</v>
      </c>
      <c r="I134" s="46">
        <v>6892</v>
      </c>
      <c r="J134" s="46">
        <v>7000</v>
      </c>
      <c r="K134" s="68">
        <v>7000</v>
      </c>
      <c r="L134" s="100">
        <f t="shared" si="8"/>
        <v>0</v>
      </c>
      <c r="M134" s="522">
        <f t="shared" si="9"/>
        <v>0</v>
      </c>
      <c r="N134" s="68">
        <v>7000</v>
      </c>
      <c r="O134" s="68">
        <v>7000</v>
      </c>
      <c r="P134" s="68"/>
      <c r="Q134" s="68"/>
      <c r="R134" s="68"/>
      <c r="S134" s="68"/>
      <c r="T134" s="255" t="s">
        <v>170</v>
      </c>
      <c r="U134" s="46">
        <v>7</v>
      </c>
      <c r="V134" s="498">
        <v>2.4</v>
      </c>
      <c r="W134" s="38" t="s">
        <v>917</v>
      </c>
      <c r="X134" s="171"/>
      <c r="Y134" s="171"/>
      <c r="Z134" s="171"/>
      <c r="AA134" s="229" t="s">
        <v>338</v>
      </c>
      <c r="AB134" s="171" t="s">
        <v>918</v>
      </c>
      <c r="AC134" s="171" t="s">
        <v>919</v>
      </c>
      <c r="AD134" s="192">
        <v>221010</v>
      </c>
      <c r="AE134" s="192">
        <v>30</v>
      </c>
      <c r="AF134" s="185"/>
      <c r="AG134" s="185"/>
      <c r="AH134" s="185"/>
      <c r="AI134" s="185"/>
      <c r="AJ134" s="185"/>
      <c r="AK134" s="185"/>
      <c r="AL134" s="185"/>
      <c r="AM134" s="185"/>
      <c r="AN134" s="185"/>
      <c r="AO134" s="185"/>
      <c r="AP134" s="185"/>
      <c r="AQ134" s="185"/>
      <c r="AR134" s="185"/>
      <c r="AS134" s="185"/>
      <c r="AT134" s="185"/>
      <c r="AU134" s="185"/>
      <c r="AV134" s="185"/>
      <c r="AW134" s="185"/>
    </row>
    <row r="135" spans="1:49" s="167" customFormat="1" ht="25.5" x14ac:dyDescent="0.2">
      <c r="A135" s="70">
        <v>96810</v>
      </c>
      <c r="B135" s="236" t="s">
        <v>998</v>
      </c>
      <c r="C135" s="237"/>
      <c r="D135" s="168">
        <v>0</v>
      </c>
      <c r="E135" s="238"/>
      <c r="F135" s="163"/>
      <c r="G135" s="159">
        <v>19524</v>
      </c>
      <c r="H135" s="159">
        <v>35356</v>
      </c>
      <c r="I135" s="159">
        <v>40734</v>
      </c>
      <c r="J135" s="159">
        <v>45000</v>
      </c>
      <c r="K135" s="130">
        <v>50000</v>
      </c>
      <c r="L135" s="100">
        <f t="shared" si="8"/>
        <v>5000</v>
      </c>
      <c r="M135" s="522">
        <f t="shared" si="9"/>
        <v>0.1111111111111111</v>
      </c>
      <c r="N135" s="600">
        <v>50000</v>
      </c>
      <c r="O135" s="130"/>
      <c r="P135" s="130"/>
      <c r="Q135" s="600">
        <v>50000</v>
      </c>
      <c r="R135" s="130"/>
      <c r="S135" s="130"/>
      <c r="T135" s="405" t="s">
        <v>170</v>
      </c>
      <c r="U135" s="130" t="s">
        <v>999</v>
      </c>
      <c r="V135" s="500" t="s">
        <v>673</v>
      </c>
      <c r="W135" s="11" t="s">
        <v>1000</v>
      </c>
      <c r="X135" s="81"/>
      <c r="Y135" s="81"/>
      <c r="Z135" s="81"/>
      <c r="AA135" s="81"/>
      <c r="AB135" s="81"/>
      <c r="AC135" s="81"/>
      <c r="AD135" s="70">
        <v>221010</v>
      </c>
      <c r="AE135" s="70">
        <v>40</v>
      </c>
      <c r="AF135" s="185"/>
      <c r="AG135" s="185"/>
      <c r="AH135" s="185"/>
      <c r="AI135" s="185"/>
      <c r="AJ135" s="185"/>
      <c r="AK135" s="185"/>
      <c r="AL135" s="185"/>
      <c r="AM135" s="185"/>
      <c r="AN135" s="185"/>
      <c r="AO135" s="185"/>
      <c r="AP135" s="185"/>
      <c r="AQ135" s="185"/>
      <c r="AR135" s="185"/>
      <c r="AS135" s="185"/>
      <c r="AT135" s="185"/>
      <c r="AU135" s="185"/>
      <c r="AV135" s="185"/>
      <c r="AW135" s="185"/>
    </row>
    <row r="136" spans="1:49" s="167" customFormat="1" ht="38.25" x14ac:dyDescent="0.2">
      <c r="A136" s="49">
        <v>96810</v>
      </c>
      <c r="B136" s="29" t="s">
        <v>945</v>
      </c>
      <c r="C136" s="157"/>
      <c r="D136" s="168">
        <v>0</v>
      </c>
      <c r="E136" s="158"/>
      <c r="F136" s="67" t="s">
        <v>946</v>
      </c>
      <c r="G136" s="159">
        <v>62084</v>
      </c>
      <c r="H136" s="159">
        <v>107084</v>
      </c>
      <c r="I136" s="159">
        <v>130724</v>
      </c>
      <c r="J136" s="159">
        <v>158000</v>
      </c>
      <c r="K136" s="130">
        <v>158000</v>
      </c>
      <c r="L136" s="100">
        <f t="shared" si="8"/>
        <v>0</v>
      </c>
      <c r="M136" s="522">
        <f t="shared" si="9"/>
        <v>0</v>
      </c>
      <c r="N136" s="600">
        <v>158000</v>
      </c>
      <c r="O136" s="130"/>
      <c r="P136" s="130"/>
      <c r="Q136" s="600">
        <v>158000</v>
      </c>
      <c r="R136" s="130"/>
      <c r="S136" s="130"/>
      <c r="T136" s="405" t="s">
        <v>170</v>
      </c>
      <c r="U136" s="232" t="s">
        <v>947</v>
      </c>
      <c r="V136" s="500">
        <v>2.2999999999999998</v>
      </c>
      <c r="W136" s="36" t="s">
        <v>948</v>
      </c>
      <c r="X136" s="81"/>
      <c r="Y136" s="81"/>
      <c r="Z136" s="81"/>
      <c r="AA136" s="81" t="s">
        <v>338</v>
      </c>
      <c r="AB136" s="81"/>
      <c r="AC136" s="81" t="s">
        <v>937</v>
      </c>
      <c r="AD136" s="192">
        <v>221010</v>
      </c>
      <c r="AE136" s="192">
        <v>30</v>
      </c>
      <c r="AF136" s="185"/>
      <c r="AG136" s="185"/>
      <c r="AH136" s="185"/>
      <c r="AI136" s="185"/>
      <c r="AJ136" s="185"/>
      <c r="AK136" s="185"/>
      <c r="AL136" s="185"/>
      <c r="AM136" s="185"/>
      <c r="AN136" s="185"/>
      <c r="AO136" s="185"/>
      <c r="AP136" s="185"/>
      <c r="AQ136" s="185"/>
      <c r="AR136" s="185"/>
      <c r="AS136" s="185"/>
      <c r="AT136" s="185"/>
      <c r="AU136" s="185"/>
      <c r="AV136" s="185"/>
      <c r="AW136" s="185"/>
    </row>
    <row r="137" spans="1:49" s="167" customFormat="1" ht="38.25" x14ac:dyDescent="0.2">
      <c r="A137" s="49">
        <v>94310</v>
      </c>
      <c r="B137" s="29" t="s">
        <v>906</v>
      </c>
      <c r="C137" s="157" t="s">
        <v>244</v>
      </c>
      <c r="D137" s="168">
        <v>2</v>
      </c>
      <c r="E137" s="158"/>
      <c r="F137" s="67" t="s">
        <v>907</v>
      </c>
      <c r="G137" s="159"/>
      <c r="H137" s="159"/>
      <c r="I137" s="159"/>
      <c r="J137" s="159">
        <v>5500</v>
      </c>
      <c r="K137" s="130">
        <v>5000</v>
      </c>
      <c r="L137" s="100">
        <f t="shared" si="8"/>
        <v>-500</v>
      </c>
      <c r="M137" s="522">
        <f t="shared" si="9"/>
        <v>-9.0909090909090912E-2</v>
      </c>
      <c r="N137" s="130"/>
      <c r="O137" s="130"/>
      <c r="P137" s="130"/>
      <c r="Q137" s="130"/>
      <c r="R137" s="130"/>
      <c r="S137" s="130"/>
      <c r="T137" s="405"/>
      <c r="U137" s="130">
        <v>5</v>
      </c>
      <c r="V137" s="500">
        <v>2.2999999999999998</v>
      </c>
      <c r="W137" s="36" t="s">
        <v>908</v>
      </c>
      <c r="X137" s="130"/>
      <c r="Y137" s="130"/>
      <c r="Z137" s="130"/>
      <c r="AA137" s="133" t="s">
        <v>338</v>
      </c>
      <c r="AB137" s="130"/>
      <c r="AC137" s="130" t="s">
        <v>909</v>
      </c>
      <c r="AD137" s="192">
        <v>221010</v>
      </c>
      <c r="AE137" s="192">
        <v>30</v>
      </c>
      <c r="AF137" s="185"/>
      <c r="AG137" s="185"/>
      <c r="AH137" s="185"/>
      <c r="AI137" s="185"/>
      <c r="AJ137" s="185"/>
      <c r="AK137" s="185"/>
      <c r="AL137" s="185"/>
      <c r="AM137" s="185"/>
      <c r="AN137" s="185"/>
      <c r="AO137" s="185"/>
      <c r="AP137" s="185"/>
      <c r="AQ137" s="185"/>
      <c r="AR137" s="185"/>
      <c r="AS137" s="185"/>
      <c r="AT137" s="185"/>
      <c r="AU137" s="185"/>
      <c r="AV137" s="185"/>
      <c r="AW137" s="185"/>
    </row>
    <row r="138" spans="1:49" s="167" customFormat="1" ht="51" x14ac:dyDescent="0.2">
      <c r="A138" s="49">
        <v>94490</v>
      </c>
      <c r="B138" s="29" t="s">
        <v>154</v>
      </c>
      <c r="C138" s="157"/>
      <c r="D138" s="168">
        <v>2</v>
      </c>
      <c r="E138" s="158"/>
      <c r="F138" s="67" t="s">
        <v>913</v>
      </c>
      <c r="G138" s="159"/>
      <c r="H138" s="159">
        <v>2472</v>
      </c>
      <c r="I138" s="159"/>
      <c r="J138" s="159"/>
      <c r="K138" s="130">
        <v>750</v>
      </c>
      <c r="L138" s="100">
        <f t="shared" si="8"/>
        <v>750</v>
      </c>
      <c r="M138" s="522" t="e">
        <f t="shared" si="9"/>
        <v>#DIV/0!</v>
      </c>
      <c r="N138" s="130"/>
      <c r="O138" s="130"/>
      <c r="P138" s="130"/>
      <c r="Q138" s="130"/>
      <c r="R138" s="130"/>
      <c r="S138" s="130"/>
      <c r="T138" s="405"/>
      <c r="U138" s="130">
        <v>7</v>
      </c>
      <c r="V138" s="500">
        <v>2.2999999999999998</v>
      </c>
      <c r="W138" s="36" t="s">
        <v>914</v>
      </c>
      <c r="X138" s="130"/>
      <c r="Y138" s="130"/>
      <c r="Z138" s="130"/>
      <c r="AA138" s="133" t="s">
        <v>915</v>
      </c>
      <c r="AB138" s="130"/>
      <c r="AC138" s="130"/>
      <c r="AD138" s="192">
        <v>221010</v>
      </c>
      <c r="AE138" s="192">
        <v>30</v>
      </c>
      <c r="AF138" s="185"/>
      <c r="AG138" s="185"/>
      <c r="AH138" s="185"/>
      <c r="AI138" s="185"/>
      <c r="AJ138" s="185"/>
      <c r="AK138" s="185"/>
      <c r="AL138" s="185"/>
      <c r="AM138" s="185"/>
      <c r="AN138" s="185"/>
      <c r="AO138" s="185"/>
      <c r="AP138" s="185"/>
      <c r="AQ138" s="185"/>
      <c r="AR138" s="185"/>
      <c r="AS138" s="185"/>
      <c r="AT138" s="185"/>
      <c r="AU138" s="185"/>
      <c r="AV138" s="185"/>
      <c r="AW138" s="185"/>
    </row>
    <row r="139" spans="1:49" s="167" customFormat="1" ht="63.75" x14ac:dyDescent="0.2">
      <c r="A139" s="49">
        <v>96510</v>
      </c>
      <c r="B139" s="29" t="s">
        <v>127</v>
      </c>
      <c r="C139" s="131" t="s">
        <v>244</v>
      </c>
      <c r="D139" s="168">
        <v>2</v>
      </c>
      <c r="E139" s="132"/>
      <c r="F139" s="67" t="s">
        <v>932</v>
      </c>
      <c r="G139" s="135"/>
      <c r="H139" s="135"/>
      <c r="I139" s="135"/>
      <c r="J139" s="135"/>
      <c r="K139" s="81">
        <v>15000</v>
      </c>
      <c r="L139" s="100">
        <f t="shared" si="8"/>
        <v>15000</v>
      </c>
      <c r="M139" s="522" t="e">
        <f t="shared" si="9"/>
        <v>#DIV/0!</v>
      </c>
      <c r="N139" s="81">
        <v>15000</v>
      </c>
      <c r="O139" s="81"/>
      <c r="P139" s="81"/>
      <c r="Q139" s="81"/>
      <c r="R139" s="81">
        <v>15000</v>
      </c>
      <c r="S139" s="81"/>
      <c r="T139" s="257" t="s">
        <v>2954</v>
      </c>
      <c r="U139" s="100" t="s">
        <v>933</v>
      </c>
      <c r="V139" s="446" t="s">
        <v>934</v>
      </c>
      <c r="W139" s="6" t="s">
        <v>935</v>
      </c>
      <c r="X139" s="81"/>
      <c r="Y139" s="81"/>
      <c r="Z139" s="81"/>
      <c r="AA139" s="81" t="s">
        <v>936</v>
      </c>
      <c r="AB139" s="81"/>
      <c r="AC139" s="81" t="s">
        <v>937</v>
      </c>
      <c r="AD139" s="192">
        <v>221010</v>
      </c>
      <c r="AE139" s="192">
        <v>30</v>
      </c>
      <c r="AF139" s="185"/>
      <c r="AG139" s="185"/>
      <c r="AH139" s="185"/>
      <c r="AI139" s="185"/>
      <c r="AJ139" s="185"/>
      <c r="AK139" s="185"/>
      <c r="AL139" s="185"/>
      <c r="AM139" s="185"/>
      <c r="AN139" s="185"/>
      <c r="AO139" s="185"/>
      <c r="AP139" s="185"/>
      <c r="AQ139" s="185"/>
      <c r="AR139" s="185"/>
      <c r="AS139" s="185"/>
      <c r="AT139" s="185"/>
      <c r="AU139" s="185"/>
      <c r="AV139" s="185"/>
      <c r="AW139" s="185"/>
    </row>
    <row r="140" spans="1:49" s="167" customFormat="1" ht="63.75" x14ac:dyDescent="0.2">
      <c r="A140" s="49">
        <v>96510</v>
      </c>
      <c r="B140" s="29" t="s">
        <v>127</v>
      </c>
      <c r="C140" s="131" t="s">
        <v>244</v>
      </c>
      <c r="D140" s="168">
        <v>2</v>
      </c>
      <c r="E140" s="132"/>
      <c r="F140" s="67" t="s">
        <v>938</v>
      </c>
      <c r="G140" s="135"/>
      <c r="H140" s="135"/>
      <c r="I140" s="135"/>
      <c r="J140" s="135"/>
      <c r="K140" s="81">
        <v>10000</v>
      </c>
      <c r="L140" s="100">
        <f t="shared" si="8"/>
        <v>10000</v>
      </c>
      <c r="M140" s="522" t="e">
        <f t="shared" si="9"/>
        <v>#DIV/0!</v>
      </c>
      <c r="N140" s="81">
        <v>10000</v>
      </c>
      <c r="O140" s="81"/>
      <c r="P140" s="81"/>
      <c r="Q140" s="81"/>
      <c r="R140" s="81">
        <v>10000</v>
      </c>
      <c r="S140" s="81"/>
      <c r="T140" s="257"/>
      <c r="U140" s="100">
        <v>5</v>
      </c>
      <c r="V140" s="446" t="s">
        <v>939</v>
      </c>
      <c r="W140" s="28" t="s">
        <v>940</v>
      </c>
      <c r="X140" s="81"/>
      <c r="Y140" s="81"/>
      <c r="Z140" s="81"/>
      <c r="AA140" s="81" t="s">
        <v>936</v>
      </c>
      <c r="AB140" s="81"/>
      <c r="AC140" s="81" t="s">
        <v>937</v>
      </c>
      <c r="AD140" s="192">
        <v>221010</v>
      </c>
      <c r="AE140" s="192">
        <v>30</v>
      </c>
      <c r="AF140" s="185"/>
      <c r="AG140" s="185"/>
      <c r="AH140" s="185"/>
      <c r="AI140" s="185"/>
      <c r="AJ140" s="185"/>
      <c r="AK140" s="185"/>
      <c r="AL140" s="185"/>
      <c r="AM140" s="185"/>
      <c r="AN140" s="185"/>
      <c r="AO140" s="185"/>
      <c r="AP140" s="185"/>
      <c r="AQ140" s="185"/>
      <c r="AR140" s="185"/>
      <c r="AS140" s="185"/>
      <c r="AT140" s="185"/>
      <c r="AU140" s="185"/>
      <c r="AV140" s="185"/>
      <c r="AW140" s="185"/>
    </row>
    <row r="141" spans="1:49" s="167" customFormat="1" ht="63.75" x14ac:dyDescent="0.2">
      <c r="A141" s="49">
        <v>96510</v>
      </c>
      <c r="B141" s="29" t="s">
        <v>82</v>
      </c>
      <c r="C141" s="131" t="s">
        <v>244</v>
      </c>
      <c r="D141" s="168">
        <v>2</v>
      </c>
      <c r="E141" s="132"/>
      <c r="F141" s="67" t="s">
        <v>941</v>
      </c>
      <c r="G141" s="135"/>
      <c r="H141" s="135"/>
      <c r="I141" s="135"/>
      <c r="J141" s="135"/>
      <c r="K141" s="81">
        <v>1200</v>
      </c>
      <c r="L141" s="100">
        <f t="shared" si="8"/>
        <v>1200</v>
      </c>
      <c r="M141" s="522" t="e">
        <f t="shared" si="9"/>
        <v>#DIV/0!</v>
      </c>
      <c r="N141" s="81">
        <v>0</v>
      </c>
      <c r="O141" s="81"/>
      <c r="P141" s="81"/>
      <c r="Q141" s="81"/>
      <c r="R141" s="81"/>
      <c r="S141" s="81"/>
      <c r="T141" s="257"/>
      <c r="U141" s="118">
        <v>5</v>
      </c>
      <c r="V141" s="100" t="s">
        <v>765</v>
      </c>
      <c r="W141" s="6" t="s">
        <v>942</v>
      </c>
      <c r="X141" s="81"/>
      <c r="Y141" s="81"/>
      <c r="Z141" s="81"/>
      <c r="AA141" s="81" t="s">
        <v>936</v>
      </c>
      <c r="AB141" s="81"/>
      <c r="AC141" s="81" t="s">
        <v>937</v>
      </c>
      <c r="AD141" s="192">
        <v>221010</v>
      </c>
      <c r="AE141" s="192">
        <v>30</v>
      </c>
      <c r="AF141" s="185"/>
      <c r="AG141" s="185"/>
      <c r="AH141" s="185"/>
      <c r="AI141" s="185"/>
      <c r="AJ141" s="185"/>
      <c r="AK141" s="185"/>
      <c r="AL141" s="185"/>
      <c r="AM141" s="185"/>
      <c r="AN141" s="185"/>
      <c r="AO141" s="185"/>
      <c r="AP141" s="185"/>
      <c r="AQ141" s="185"/>
      <c r="AR141" s="185"/>
      <c r="AS141" s="185"/>
      <c r="AT141" s="185"/>
      <c r="AU141" s="185"/>
      <c r="AV141" s="185"/>
      <c r="AW141" s="185"/>
    </row>
    <row r="142" spans="1:49" s="167" customFormat="1" ht="51" x14ac:dyDescent="0.2">
      <c r="A142" s="70">
        <v>96510</v>
      </c>
      <c r="B142" s="236" t="s">
        <v>82</v>
      </c>
      <c r="C142" s="239" t="s">
        <v>244</v>
      </c>
      <c r="D142" s="168">
        <v>2</v>
      </c>
      <c r="E142" s="240"/>
      <c r="F142" s="163" t="s">
        <v>993</v>
      </c>
      <c r="G142" s="135"/>
      <c r="H142" s="135"/>
      <c r="I142" s="135"/>
      <c r="J142" s="135">
        <v>41000</v>
      </c>
      <c r="K142" s="81">
        <v>15000</v>
      </c>
      <c r="L142" s="100">
        <f t="shared" si="8"/>
        <v>-26000</v>
      </c>
      <c r="M142" s="522">
        <f t="shared" si="9"/>
        <v>-0.63414634146341464</v>
      </c>
      <c r="N142" s="81">
        <v>12000</v>
      </c>
      <c r="O142" s="81"/>
      <c r="P142" s="81"/>
      <c r="Q142" s="81"/>
      <c r="R142" s="81">
        <v>12000</v>
      </c>
      <c r="S142" s="81"/>
      <c r="T142" s="257"/>
      <c r="U142" s="81">
        <v>7</v>
      </c>
      <c r="V142" s="324">
        <v>2.2999999999999998</v>
      </c>
      <c r="W142" s="11" t="s">
        <v>994</v>
      </c>
      <c r="X142" s="81"/>
      <c r="Y142" s="81"/>
      <c r="Z142" s="81"/>
      <c r="AA142" s="81"/>
      <c r="AB142" s="81"/>
      <c r="AC142" s="81"/>
      <c r="AD142" s="70">
        <v>221010</v>
      </c>
      <c r="AE142" s="70">
        <v>40</v>
      </c>
      <c r="AF142" s="185"/>
      <c r="AG142" s="185"/>
      <c r="AH142" s="185"/>
      <c r="AI142" s="185"/>
      <c r="AJ142" s="185"/>
      <c r="AK142" s="185"/>
      <c r="AL142" s="185"/>
      <c r="AM142" s="185"/>
      <c r="AN142" s="185"/>
      <c r="AO142" s="185"/>
      <c r="AP142" s="185"/>
      <c r="AQ142" s="185"/>
      <c r="AR142" s="185"/>
      <c r="AS142" s="185"/>
      <c r="AT142" s="185"/>
      <c r="AU142" s="185"/>
      <c r="AV142" s="185"/>
      <c r="AW142" s="185"/>
    </row>
    <row r="143" spans="1:49" s="167" customFormat="1" ht="63.75" x14ac:dyDescent="0.2">
      <c r="A143" s="49">
        <v>96510</v>
      </c>
      <c r="B143" s="29" t="s">
        <v>82</v>
      </c>
      <c r="C143" s="131" t="s">
        <v>244</v>
      </c>
      <c r="D143" s="168">
        <v>2</v>
      </c>
      <c r="E143" s="132"/>
      <c r="F143" s="67" t="s">
        <v>943</v>
      </c>
      <c r="G143" s="135"/>
      <c r="H143" s="135"/>
      <c r="I143" s="135"/>
      <c r="J143" s="135"/>
      <c r="K143" s="81">
        <v>1000</v>
      </c>
      <c r="L143" s="100">
        <f t="shared" si="8"/>
        <v>1000</v>
      </c>
      <c r="M143" s="522" t="e">
        <f t="shared" si="9"/>
        <v>#DIV/0!</v>
      </c>
      <c r="N143" s="81"/>
      <c r="O143" s="81"/>
      <c r="P143" s="81"/>
      <c r="Q143" s="81"/>
      <c r="R143" s="81"/>
      <c r="S143" s="81"/>
      <c r="T143" s="405"/>
      <c r="U143" s="201">
        <v>5</v>
      </c>
      <c r="V143" s="69" t="s">
        <v>765</v>
      </c>
      <c r="W143" s="36" t="s">
        <v>944</v>
      </c>
      <c r="X143" s="211"/>
      <c r="Y143" s="211"/>
      <c r="Z143" s="211"/>
      <c r="AA143" s="81" t="s">
        <v>936</v>
      </c>
      <c r="AB143" s="211"/>
      <c r="AC143" s="211" t="s">
        <v>937</v>
      </c>
      <c r="AD143" s="192">
        <v>221010</v>
      </c>
      <c r="AE143" s="192">
        <v>30</v>
      </c>
      <c r="AF143" s="185"/>
      <c r="AG143" s="185"/>
      <c r="AH143" s="185"/>
      <c r="AI143" s="185"/>
      <c r="AJ143" s="185"/>
      <c r="AK143" s="185"/>
      <c r="AL143" s="185"/>
      <c r="AM143" s="185"/>
      <c r="AN143" s="185"/>
      <c r="AO143" s="185"/>
      <c r="AP143" s="185"/>
      <c r="AQ143" s="185"/>
      <c r="AR143" s="185"/>
      <c r="AS143" s="185"/>
      <c r="AT143" s="185"/>
      <c r="AU143" s="185"/>
      <c r="AV143" s="185"/>
      <c r="AW143" s="185"/>
    </row>
    <row r="144" spans="1:49" s="167" customFormat="1" ht="38.25" x14ac:dyDescent="0.2">
      <c r="A144" s="70">
        <v>95720</v>
      </c>
      <c r="B144" s="236" t="s">
        <v>316</v>
      </c>
      <c r="C144" s="239"/>
      <c r="D144" s="168">
        <v>1</v>
      </c>
      <c r="E144" s="240"/>
      <c r="F144" s="163" t="s">
        <v>975</v>
      </c>
      <c r="G144" s="75"/>
      <c r="H144" s="75"/>
      <c r="I144" s="75"/>
      <c r="J144" s="75"/>
      <c r="K144" s="130">
        <v>200</v>
      </c>
      <c r="L144" s="100">
        <f t="shared" si="8"/>
        <v>200</v>
      </c>
      <c r="M144" s="522" t="e">
        <f t="shared" si="9"/>
        <v>#DIV/0!</v>
      </c>
      <c r="N144" s="130">
        <v>0</v>
      </c>
      <c r="O144" s="130"/>
      <c r="P144" s="130"/>
      <c r="Q144" s="130"/>
      <c r="R144" s="130"/>
      <c r="S144" s="130"/>
      <c r="T144" s="405" t="s">
        <v>2547</v>
      </c>
      <c r="U144" s="102" t="s">
        <v>976</v>
      </c>
      <c r="V144" s="102" t="s">
        <v>969</v>
      </c>
      <c r="W144" s="11" t="s">
        <v>977</v>
      </c>
      <c r="X144" s="130"/>
      <c r="Y144" s="130"/>
      <c r="Z144" s="130"/>
      <c r="AA144" s="133"/>
      <c r="AB144" s="130"/>
      <c r="AC144" s="130"/>
      <c r="AD144" s="168">
        <v>221015</v>
      </c>
      <c r="AE144" s="168">
        <v>40</v>
      </c>
      <c r="AF144" s="185"/>
      <c r="AG144" s="185"/>
      <c r="AH144" s="185"/>
      <c r="AI144" s="185"/>
      <c r="AJ144" s="185"/>
      <c r="AK144" s="185"/>
      <c r="AL144" s="185"/>
      <c r="AM144" s="185"/>
      <c r="AN144" s="185"/>
      <c r="AO144" s="185"/>
      <c r="AP144" s="185"/>
      <c r="AQ144" s="185"/>
      <c r="AR144" s="185"/>
      <c r="AS144" s="185"/>
      <c r="AT144" s="185"/>
      <c r="AU144" s="185"/>
      <c r="AV144" s="185"/>
      <c r="AW144" s="185"/>
    </row>
    <row r="145" spans="1:49" s="167" customFormat="1" ht="63.75" x14ac:dyDescent="0.2">
      <c r="A145" s="70">
        <v>95240</v>
      </c>
      <c r="B145" s="233" t="s">
        <v>350</v>
      </c>
      <c r="C145" s="239"/>
      <c r="D145" s="168">
        <v>1</v>
      </c>
      <c r="E145" s="240"/>
      <c r="F145" s="163" t="s">
        <v>971</v>
      </c>
      <c r="G145" s="75"/>
      <c r="H145" s="75"/>
      <c r="I145" s="75"/>
      <c r="J145" s="75"/>
      <c r="K145" s="130">
        <v>2500</v>
      </c>
      <c r="L145" s="100">
        <f t="shared" si="8"/>
        <v>2500</v>
      </c>
      <c r="M145" s="522" t="e">
        <f t="shared" si="9"/>
        <v>#DIV/0!</v>
      </c>
      <c r="N145" s="130">
        <v>0</v>
      </c>
      <c r="O145" s="130"/>
      <c r="P145" s="130"/>
      <c r="Q145" s="130"/>
      <c r="R145" s="130"/>
      <c r="S145" s="130"/>
      <c r="T145" s="405" t="s">
        <v>2547</v>
      </c>
      <c r="U145" s="133" t="s">
        <v>972</v>
      </c>
      <c r="V145" s="133" t="s">
        <v>973</v>
      </c>
      <c r="W145" s="11" t="s">
        <v>974</v>
      </c>
      <c r="X145" s="130"/>
      <c r="Y145" s="130"/>
      <c r="Z145" s="130"/>
      <c r="AA145" s="133"/>
      <c r="AB145" s="130"/>
      <c r="AC145" s="130"/>
      <c r="AD145" s="168">
        <v>221015</v>
      </c>
      <c r="AE145" s="168">
        <v>40</v>
      </c>
      <c r="AF145" s="185"/>
      <c r="AG145" s="185"/>
      <c r="AH145" s="185"/>
      <c r="AI145" s="185"/>
      <c r="AJ145" s="185"/>
      <c r="AK145" s="185"/>
      <c r="AL145" s="185"/>
      <c r="AM145" s="185"/>
      <c r="AN145" s="185"/>
      <c r="AO145" s="185"/>
      <c r="AP145" s="185"/>
      <c r="AQ145" s="185"/>
      <c r="AR145" s="185"/>
      <c r="AS145" s="185"/>
      <c r="AT145" s="185"/>
      <c r="AU145" s="185"/>
      <c r="AV145" s="185"/>
      <c r="AW145" s="185"/>
    </row>
    <row r="146" spans="1:49" s="167" customFormat="1" ht="25.5" x14ac:dyDescent="0.2">
      <c r="A146" s="624">
        <v>96510</v>
      </c>
      <c r="B146" s="236" t="s">
        <v>82</v>
      </c>
      <c r="C146" s="638" t="s">
        <v>244</v>
      </c>
      <c r="D146" s="206">
        <v>1</v>
      </c>
      <c r="E146" s="240"/>
      <c r="F146" s="312" t="s">
        <v>2900</v>
      </c>
      <c r="G146" s="75"/>
      <c r="H146" s="75"/>
      <c r="I146" s="75"/>
      <c r="J146" s="75"/>
      <c r="K146" s="133">
        <v>2400</v>
      </c>
      <c r="L146" s="100">
        <v>2400</v>
      </c>
      <c r="M146" s="522"/>
      <c r="N146" s="133">
        <v>0</v>
      </c>
      <c r="O146" s="596"/>
      <c r="P146" s="596"/>
      <c r="Q146" s="596"/>
      <c r="R146" s="596"/>
      <c r="S146" s="168"/>
      <c r="T146" s="405" t="s">
        <v>2904</v>
      </c>
      <c r="U146" s="631" t="s">
        <v>2905</v>
      </c>
      <c r="V146" s="437" t="s">
        <v>980</v>
      </c>
      <c r="W146" s="53" t="s">
        <v>2906</v>
      </c>
      <c r="X146" s="130"/>
      <c r="Y146" s="130"/>
      <c r="Z146" s="130"/>
      <c r="AA146" s="133"/>
      <c r="AB146" s="130"/>
      <c r="AC146" s="130"/>
      <c r="AD146" s="596">
        <v>221015</v>
      </c>
      <c r="AE146" s="168">
        <v>40</v>
      </c>
      <c r="AF146" s="185"/>
      <c r="AG146" s="185"/>
      <c r="AH146" s="185"/>
      <c r="AI146" s="185"/>
      <c r="AJ146" s="185"/>
      <c r="AK146" s="185"/>
      <c r="AL146" s="185"/>
      <c r="AM146" s="185"/>
      <c r="AN146" s="185"/>
      <c r="AO146" s="185"/>
      <c r="AP146" s="185"/>
      <c r="AQ146" s="185"/>
      <c r="AR146" s="185"/>
      <c r="AS146" s="185"/>
      <c r="AT146" s="185"/>
      <c r="AU146" s="185"/>
      <c r="AV146" s="185"/>
      <c r="AW146" s="185"/>
    </row>
    <row r="147" spans="1:49" s="167" customFormat="1" ht="15" customHeight="1" x14ac:dyDescent="0.2">
      <c r="A147" s="628">
        <v>91415</v>
      </c>
      <c r="B147" s="629" t="s">
        <v>2898</v>
      </c>
      <c r="C147" s="639"/>
      <c r="D147" s="206">
        <v>1</v>
      </c>
      <c r="E147" s="641"/>
      <c r="F147" s="318" t="s">
        <v>2899</v>
      </c>
      <c r="G147" s="117"/>
      <c r="H147" s="117"/>
      <c r="I147" s="117"/>
      <c r="J147" s="117"/>
      <c r="K147" s="102">
        <v>40320</v>
      </c>
      <c r="L147" s="100">
        <v>40320</v>
      </c>
      <c r="M147" s="522"/>
      <c r="N147" s="102">
        <v>0</v>
      </c>
      <c r="O147" s="596"/>
      <c r="P147" s="596"/>
      <c r="Q147" s="596"/>
      <c r="R147" s="596"/>
      <c r="S147" s="168"/>
      <c r="T147" s="556" t="s">
        <v>2901</v>
      </c>
      <c r="U147" s="630" t="s">
        <v>2902</v>
      </c>
      <c r="V147" s="100" t="s">
        <v>964</v>
      </c>
      <c r="W147" s="650" t="s">
        <v>2903</v>
      </c>
      <c r="X147" s="112"/>
      <c r="Y147" s="112"/>
      <c r="Z147" s="112"/>
      <c r="AA147" s="145"/>
      <c r="AB147" s="112"/>
      <c r="AC147" s="145"/>
      <c r="AD147" s="596">
        <v>221015</v>
      </c>
      <c r="AE147" s="168">
        <v>40</v>
      </c>
      <c r="AF147" s="185"/>
      <c r="AG147" s="185"/>
      <c r="AH147" s="185"/>
      <c r="AI147" s="185"/>
      <c r="AJ147" s="185"/>
      <c r="AK147" s="185"/>
      <c r="AL147" s="185"/>
      <c r="AM147" s="185"/>
      <c r="AN147" s="185"/>
      <c r="AO147" s="185"/>
      <c r="AP147" s="185"/>
      <c r="AQ147" s="185"/>
      <c r="AR147" s="185"/>
      <c r="AS147" s="185"/>
      <c r="AT147" s="185"/>
      <c r="AU147" s="185"/>
      <c r="AV147" s="185"/>
      <c r="AW147" s="185"/>
    </row>
    <row r="148" spans="1:49" s="167" customFormat="1" ht="76.5" x14ac:dyDescent="0.2">
      <c r="A148" s="122">
        <v>94410</v>
      </c>
      <c r="B148" s="236" t="s">
        <v>27</v>
      </c>
      <c r="C148" s="310"/>
      <c r="D148" s="168">
        <v>1</v>
      </c>
      <c r="E148" s="311"/>
      <c r="F148" s="322" t="s">
        <v>967</v>
      </c>
      <c r="G148" s="98"/>
      <c r="H148" s="98">
        <v>1058</v>
      </c>
      <c r="I148" s="98">
        <v>465</v>
      </c>
      <c r="J148" s="98">
        <v>3500</v>
      </c>
      <c r="K148" s="99">
        <v>6000</v>
      </c>
      <c r="L148" s="100">
        <f t="shared" ref="L148:L154" si="10">+K148-J148</f>
        <v>2500</v>
      </c>
      <c r="M148" s="522">
        <f t="shared" ref="M148:M154" si="11">+L148/J148</f>
        <v>0.7142857142857143</v>
      </c>
      <c r="N148" s="99">
        <v>3500</v>
      </c>
      <c r="O148" s="99">
        <v>3500</v>
      </c>
      <c r="P148" s="99"/>
      <c r="Q148" s="99"/>
      <c r="R148" s="99"/>
      <c r="S148" s="99"/>
      <c r="T148" s="551" t="s">
        <v>2548</v>
      </c>
      <c r="U148" s="102" t="s">
        <v>968</v>
      </c>
      <c r="V148" s="102" t="s">
        <v>969</v>
      </c>
      <c r="W148" s="83" t="s">
        <v>970</v>
      </c>
      <c r="X148" s="134"/>
      <c r="Y148" s="134"/>
      <c r="Z148" s="134"/>
      <c r="AA148" s="198"/>
      <c r="AB148" s="134"/>
      <c r="AC148" s="134"/>
      <c r="AD148" s="168">
        <v>221015</v>
      </c>
      <c r="AE148" s="168">
        <v>40</v>
      </c>
      <c r="AF148" s="185"/>
      <c r="AG148" s="185"/>
      <c r="AH148" s="185"/>
      <c r="AI148" s="185"/>
      <c r="AJ148" s="185"/>
      <c r="AK148" s="185"/>
      <c r="AL148" s="185"/>
      <c r="AM148" s="185"/>
      <c r="AN148" s="185"/>
      <c r="AO148" s="185"/>
      <c r="AP148" s="185"/>
      <c r="AQ148" s="185"/>
      <c r="AR148" s="185"/>
      <c r="AS148" s="185"/>
      <c r="AT148" s="185"/>
      <c r="AU148" s="185"/>
      <c r="AV148" s="185"/>
      <c r="AW148" s="185"/>
    </row>
    <row r="149" spans="1:49" s="167" customFormat="1" ht="51" customHeight="1" x14ac:dyDescent="0.2">
      <c r="A149" s="317">
        <v>92410</v>
      </c>
      <c r="B149" s="318" t="s">
        <v>51</v>
      </c>
      <c r="C149" s="319"/>
      <c r="D149" s="168">
        <v>1</v>
      </c>
      <c r="E149" s="320"/>
      <c r="F149" s="83" t="s">
        <v>962</v>
      </c>
      <c r="G149" s="98">
        <v>16519</v>
      </c>
      <c r="H149" s="98">
        <v>25474</v>
      </c>
      <c r="I149" s="98">
        <v>51985</v>
      </c>
      <c r="J149" s="98">
        <v>47916</v>
      </c>
      <c r="K149" s="99">
        <v>95880</v>
      </c>
      <c r="L149" s="100">
        <f t="shared" si="10"/>
        <v>47964</v>
      </c>
      <c r="M149" s="522">
        <f t="shared" si="11"/>
        <v>1.0010017530678688</v>
      </c>
      <c r="N149" s="99">
        <v>50000</v>
      </c>
      <c r="O149" s="99">
        <v>50000</v>
      </c>
      <c r="P149" s="99"/>
      <c r="Q149" s="99"/>
      <c r="R149" s="99"/>
      <c r="S149" s="99"/>
      <c r="T149" s="556" t="s">
        <v>2547</v>
      </c>
      <c r="U149" s="321" t="s">
        <v>963</v>
      </c>
      <c r="V149" s="102" t="s">
        <v>964</v>
      </c>
      <c r="W149" s="651" t="s">
        <v>965</v>
      </c>
      <c r="X149" s="112"/>
      <c r="Y149" s="112"/>
      <c r="Z149" s="112"/>
      <c r="AA149" s="145"/>
      <c r="AB149" s="112"/>
      <c r="AC149" s="145" t="s">
        <v>966</v>
      </c>
      <c r="AD149" s="168">
        <v>221015</v>
      </c>
      <c r="AE149" s="168">
        <v>40</v>
      </c>
      <c r="AF149" s="185"/>
      <c r="AG149" s="185"/>
      <c r="AH149" s="185"/>
      <c r="AI149" s="185"/>
      <c r="AJ149" s="185"/>
      <c r="AK149" s="185"/>
      <c r="AL149" s="185"/>
      <c r="AM149" s="185"/>
      <c r="AN149" s="185"/>
      <c r="AO149" s="185"/>
      <c r="AP149" s="185"/>
      <c r="AQ149" s="185"/>
      <c r="AR149" s="185"/>
      <c r="AS149" s="185"/>
      <c r="AT149" s="185"/>
      <c r="AU149" s="185"/>
      <c r="AV149" s="185"/>
      <c r="AW149" s="185"/>
    </row>
    <row r="150" spans="1:49" s="167" customFormat="1" ht="76.5" x14ac:dyDescent="0.2">
      <c r="A150" s="283">
        <v>92410</v>
      </c>
      <c r="B150" s="284" t="s">
        <v>51</v>
      </c>
      <c r="C150" s="279"/>
      <c r="D150" s="168">
        <v>1</v>
      </c>
      <c r="E150" s="280"/>
      <c r="F150" s="278" t="s">
        <v>2040</v>
      </c>
      <c r="G150" s="159">
        <v>73980</v>
      </c>
      <c r="H150" s="159">
        <v>53598</v>
      </c>
      <c r="I150" s="159">
        <v>74507</v>
      </c>
      <c r="J150" s="159">
        <v>78448</v>
      </c>
      <c r="K150" s="130">
        <v>134169</v>
      </c>
      <c r="L150" s="100">
        <f t="shared" si="10"/>
        <v>55721</v>
      </c>
      <c r="M150" s="522">
        <f t="shared" si="11"/>
        <v>0.71029216806037121</v>
      </c>
      <c r="N150" s="130">
        <v>100000</v>
      </c>
      <c r="O150" s="130">
        <v>100000</v>
      </c>
      <c r="P150" s="130"/>
      <c r="Q150" s="130"/>
      <c r="R150" s="130"/>
      <c r="S150" s="130"/>
      <c r="T150" s="405" t="s">
        <v>2609</v>
      </c>
      <c r="U150" s="130">
        <v>1</v>
      </c>
      <c r="V150" s="133" t="s">
        <v>2041</v>
      </c>
      <c r="W150" s="36" t="s">
        <v>2042</v>
      </c>
      <c r="X150" s="130"/>
      <c r="Y150" s="130"/>
      <c r="Z150" s="130"/>
      <c r="AA150" s="133"/>
      <c r="AB150" s="130"/>
      <c r="AC150" s="130"/>
      <c r="AD150" s="192">
        <v>221015</v>
      </c>
      <c r="AE150" s="192">
        <v>30</v>
      </c>
      <c r="AF150" s="185"/>
      <c r="AG150" s="185"/>
      <c r="AH150" s="185"/>
      <c r="AI150" s="185"/>
      <c r="AJ150" s="185"/>
      <c r="AK150" s="185"/>
      <c r="AL150" s="185"/>
      <c r="AM150" s="185"/>
      <c r="AN150" s="185"/>
      <c r="AO150" s="185"/>
      <c r="AP150" s="185"/>
      <c r="AQ150" s="185"/>
      <c r="AR150" s="185"/>
      <c r="AS150" s="185"/>
      <c r="AT150" s="185"/>
      <c r="AU150" s="185"/>
      <c r="AV150" s="185"/>
      <c r="AW150" s="185"/>
    </row>
    <row r="151" spans="1:49" s="167" customFormat="1" ht="38.25" x14ac:dyDescent="0.2">
      <c r="A151" s="50">
        <v>94310</v>
      </c>
      <c r="B151" s="29" t="s">
        <v>56</v>
      </c>
      <c r="C151" s="96"/>
      <c r="D151" s="168">
        <v>2</v>
      </c>
      <c r="E151" s="97"/>
      <c r="F151" s="51" t="s">
        <v>2043</v>
      </c>
      <c r="G151" s="98"/>
      <c r="H151" s="98"/>
      <c r="I151" s="98"/>
      <c r="J151" s="98">
        <v>1000</v>
      </c>
      <c r="K151" s="99">
        <v>800</v>
      </c>
      <c r="L151" s="100">
        <f t="shared" si="10"/>
        <v>-200</v>
      </c>
      <c r="M151" s="522">
        <f t="shared" si="11"/>
        <v>-0.2</v>
      </c>
      <c r="N151" s="99"/>
      <c r="O151" s="99"/>
      <c r="P151" s="99"/>
      <c r="Q151" s="99"/>
      <c r="R151" s="99"/>
      <c r="S151" s="99"/>
      <c r="T151" s="545"/>
      <c r="U151" s="102">
        <v>1</v>
      </c>
      <c r="V151" s="101" t="s">
        <v>2044</v>
      </c>
      <c r="W151" s="7" t="s">
        <v>2045</v>
      </c>
      <c r="X151" s="130"/>
      <c r="Y151" s="130"/>
      <c r="Z151" s="130"/>
      <c r="AA151" s="133"/>
      <c r="AB151" s="130"/>
      <c r="AC151" s="130"/>
      <c r="AD151" s="192">
        <v>221015</v>
      </c>
      <c r="AE151" s="192">
        <v>30</v>
      </c>
      <c r="AF151" s="185"/>
      <c r="AG151" s="185"/>
      <c r="AH151" s="185"/>
      <c r="AI151" s="185"/>
      <c r="AJ151" s="185"/>
      <c r="AK151" s="185"/>
      <c r="AL151" s="185"/>
      <c r="AM151" s="185"/>
      <c r="AN151" s="185"/>
      <c r="AO151" s="185"/>
      <c r="AP151" s="185"/>
      <c r="AQ151" s="185"/>
      <c r="AR151" s="185"/>
      <c r="AS151" s="185"/>
      <c r="AT151" s="185"/>
      <c r="AU151" s="185"/>
      <c r="AV151" s="185"/>
      <c r="AW151" s="185"/>
    </row>
    <row r="152" spans="1:49" s="177" customFormat="1" ht="25.5" x14ac:dyDescent="0.2">
      <c r="A152" s="70">
        <v>96510</v>
      </c>
      <c r="B152" s="236" t="s">
        <v>82</v>
      </c>
      <c r="C152" s="239"/>
      <c r="D152" s="168">
        <v>2</v>
      </c>
      <c r="E152" s="240"/>
      <c r="F152" s="233" t="s">
        <v>978</v>
      </c>
      <c r="G152" s="46"/>
      <c r="H152" s="46"/>
      <c r="I152" s="46"/>
      <c r="J152" s="46"/>
      <c r="K152" s="68">
        <v>5640</v>
      </c>
      <c r="L152" s="100">
        <f t="shared" si="10"/>
        <v>5640</v>
      </c>
      <c r="M152" s="522" t="e">
        <f t="shared" si="11"/>
        <v>#DIV/0!</v>
      </c>
      <c r="N152" s="68"/>
      <c r="O152" s="68"/>
      <c r="P152" s="68"/>
      <c r="Q152" s="68"/>
      <c r="R152" s="68"/>
      <c r="S152" s="68"/>
      <c r="T152" s="255"/>
      <c r="U152" s="46" t="s">
        <v>979</v>
      </c>
      <c r="V152" s="241" t="s">
        <v>980</v>
      </c>
      <c r="W152" s="53" t="s">
        <v>981</v>
      </c>
      <c r="X152" s="81"/>
      <c r="Y152" s="81"/>
      <c r="Z152" s="81"/>
      <c r="AA152" s="81"/>
      <c r="AB152" s="81"/>
      <c r="AC152" s="81"/>
      <c r="AD152" s="168">
        <v>221015</v>
      </c>
      <c r="AE152" s="168">
        <v>40</v>
      </c>
    </row>
    <row r="153" spans="1:49" s="177" customFormat="1" ht="89.25" x14ac:dyDescent="0.2">
      <c r="A153" s="313">
        <v>92310</v>
      </c>
      <c r="B153" s="314" t="s">
        <v>23</v>
      </c>
      <c r="C153" s="315"/>
      <c r="D153" s="168">
        <v>1</v>
      </c>
      <c r="E153" s="316"/>
      <c r="F153" s="314"/>
      <c r="G153" s="46"/>
      <c r="H153" s="46"/>
      <c r="I153" s="46">
        <v>90</v>
      </c>
      <c r="J153" s="46"/>
      <c r="K153" s="46">
        <v>26800</v>
      </c>
      <c r="L153" s="100">
        <f t="shared" si="10"/>
        <v>26800</v>
      </c>
      <c r="M153" s="522" t="e">
        <f t="shared" si="11"/>
        <v>#DIV/0!</v>
      </c>
      <c r="N153" s="46">
        <v>0</v>
      </c>
      <c r="O153" s="46"/>
      <c r="P153" s="46"/>
      <c r="Q153" s="46"/>
      <c r="R153" s="46"/>
      <c r="S153" s="46"/>
      <c r="T153" s="556" t="s">
        <v>2890</v>
      </c>
      <c r="U153" s="145" t="s">
        <v>959</v>
      </c>
      <c r="V153" s="115" t="s">
        <v>960</v>
      </c>
      <c r="W153" s="11" t="s">
        <v>961</v>
      </c>
      <c r="X153" s="46"/>
      <c r="Y153" s="46"/>
      <c r="Z153" s="46"/>
      <c r="AA153" s="48"/>
      <c r="AB153" s="46"/>
      <c r="AC153" s="46"/>
      <c r="AD153" s="70">
        <v>221020</v>
      </c>
      <c r="AE153" s="70">
        <v>40</v>
      </c>
    </row>
    <row r="154" spans="1:49" s="177" customFormat="1" ht="25.5" x14ac:dyDescent="0.2">
      <c r="A154" s="49">
        <v>95720</v>
      </c>
      <c r="B154" s="67" t="s">
        <v>316</v>
      </c>
      <c r="C154" s="131"/>
      <c r="D154" s="168">
        <v>1</v>
      </c>
      <c r="E154" s="132"/>
      <c r="F154" s="67"/>
      <c r="G154" s="75"/>
      <c r="H154" s="75">
        <v>27</v>
      </c>
      <c r="I154" s="75"/>
      <c r="J154" s="75"/>
      <c r="K154" s="130">
        <v>50</v>
      </c>
      <c r="L154" s="100">
        <f t="shared" si="10"/>
        <v>50</v>
      </c>
      <c r="M154" s="522" t="e">
        <f t="shared" si="11"/>
        <v>#DIV/0!</v>
      </c>
      <c r="N154" s="130">
        <v>50</v>
      </c>
      <c r="O154" s="130">
        <v>50</v>
      </c>
      <c r="P154" s="130"/>
      <c r="Q154" s="130"/>
      <c r="R154" s="130"/>
      <c r="S154" s="130"/>
      <c r="T154" s="405" t="s">
        <v>170</v>
      </c>
      <c r="U154" s="130">
        <v>1</v>
      </c>
      <c r="V154" s="133" t="s">
        <v>2047</v>
      </c>
      <c r="W154" s="36" t="s">
        <v>2054</v>
      </c>
      <c r="X154" s="130"/>
      <c r="Y154" s="130"/>
      <c r="Z154" s="130"/>
      <c r="AA154" s="133"/>
      <c r="AB154" s="130"/>
      <c r="AC154" s="130"/>
      <c r="AD154" s="192">
        <v>221020</v>
      </c>
      <c r="AE154" s="192">
        <v>30</v>
      </c>
    </row>
    <row r="155" spans="1:49" s="167" customFormat="1" ht="38.25" x14ac:dyDescent="0.2">
      <c r="A155" s="624">
        <v>95410</v>
      </c>
      <c r="B155" s="407" t="s">
        <v>343</v>
      </c>
      <c r="C155" s="638"/>
      <c r="D155" s="407">
        <v>1</v>
      </c>
      <c r="E155" s="640"/>
      <c r="F155" s="407" t="s">
        <v>2894</v>
      </c>
      <c r="G155" s="48"/>
      <c r="H155" s="48"/>
      <c r="I155" s="48"/>
      <c r="J155" s="48"/>
      <c r="K155" s="145">
        <v>400</v>
      </c>
      <c r="L155" s="100">
        <v>400</v>
      </c>
      <c r="M155" s="522"/>
      <c r="N155" s="48">
        <v>400</v>
      </c>
      <c r="O155" s="627">
        <v>400</v>
      </c>
      <c r="P155" s="627"/>
      <c r="Q155" s="627"/>
      <c r="R155" s="627"/>
      <c r="S155" s="627"/>
      <c r="T155" s="556" t="s">
        <v>2895</v>
      </c>
      <c r="U155" s="100" t="s">
        <v>2896</v>
      </c>
      <c r="V155" s="437" t="s">
        <v>960</v>
      </c>
      <c r="W155" s="83" t="s">
        <v>2897</v>
      </c>
      <c r="X155" s="46"/>
      <c r="Y155" s="46"/>
      <c r="Z155" s="46"/>
      <c r="AA155" s="48"/>
      <c r="AB155" s="46"/>
      <c r="AC155" s="46"/>
      <c r="AD155" s="625">
        <v>221020</v>
      </c>
      <c r="AE155" s="625">
        <v>40</v>
      </c>
      <c r="AF155" s="185"/>
      <c r="AG155" s="185"/>
      <c r="AH155" s="185"/>
      <c r="AI155" s="185"/>
      <c r="AJ155" s="185"/>
      <c r="AK155" s="185"/>
      <c r="AL155" s="185"/>
      <c r="AM155" s="185"/>
      <c r="AN155" s="185"/>
      <c r="AO155" s="185"/>
      <c r="AP155" s="185"/>
      <c r="AQ155" s="185"/>
      <c r="AR155" s="185"/>
      <c r="AS155" s="185"/>
      <c r="AT155" s="185"/>
      <c r="AU155" s="185"/>
      <c r="AV155" s="185"/>
      <c r="AW155" s="185"/>
    </row>
    <row r="156" spans="1:49" s="167" customFormat="1" ht="25.5" x14ac:dyDescent="0.2">
      <c r="A156" s="10">
        <v>95225</v>
      </c>
      <c r="B156" s="8" t="s">
        <v>35</v>
      </c>
      <c r="C156" s="196"/>
      <c r="D156" s="168">
        <v>1</v>
      </c>
      <c r="E156" s="197"/>
      <c r="F156" s="8"/>
      <c r="G156" s="46">
        <v>218</v>
      </c>
      <c r="H156" s="46">
        <v>260</v>
      </c>
      <c r="I156" s="46">
        <v>194</v>
      </c>
      <c r="J156" s="46">
        <v>460</v>
      </c>
      <c r="K156" s="68">
        <v>500</v>
      </c>
      <c r="L156" s="100">
        <f>+K156-J156</f>
        <v>40</v>
      </c>
      <c r="M156" s="522">
        <f>+L156/J156</f>
        <v>8.6956521739130432E-2</v>
      </c>
      <c r="N156" s="68">
        <v>500</v>
      </c>
      <c r="O156" s="68">
        <v>500</v>
      </c>
      <c r="P156" s="68"/>
      <c r="Q156" s="68"/>
      <c r="R156" s="68"/>
      <c r="S156" s="68"/>
      <c r="T156" s="255" t="s">
        <v>170</v>
      </c>
      <c r="U156" s="46">
        <v>1</v>
      </c>
      <c r="V156" s="241" t="s">
        <v>2049</v>
      </c>
      <c r="W156" s="38" t="s">
        <v>2050</v>
      </c>
      <c r="X156" s="171"/>
      <c r="Y156" s="171"/>
      <c r="Z156" s="171"/>
      <c r="AA156" s="171"/>
      <c r="AB156" s="171"/>
      <c r="AC156" s="171"/>
      <c r="AD156" s="192">
        <v>221020</v>
      </c>
      <c r="AE156" s="192">
        <v>30</v>
      </c>
      <c r="AF156" s="185"/>
      <c r="AG156" s="185"/>
      <c r="AH156" s="185"/>
      <c r="AI156" s="185"/>
      <c r="AJ156" s="185"/>
      <c r="AK156" s="185"/>
      <c r="AL156" s="185"/>
      <c r="AM156" s="185"/>
      <c r="AN156" s="185"/>
      <c r="AO156" s="185"/>
      <c r="AP156" s="185"/>
      <c r="AQ156" s="185"/>
      <c r="AR156" s="185"/>
      <c r="AS156" s="185"/>
      <c r="AT156" s="185"/>
      <c r="AU156" s="185"/>
      <c r="AV156" s="185"/>
      <c r="AW156" s="185"/>
    </row>
    <row r="157" spans="1:49" s="167" customFormat="1" ht="25.5" x14ac:dyDescent="0.2">
      <c r="A157" s="624">
        <v>95310</v>
      </c>
      <c r="B157" s="407" t="s">
        <v>38</v>
      </c>
      <c r="C157" s="638"/>
      <c r="D157" s="407">
        <v>1</v>
      </c>
      <c r="E157" s="640"/>
      <c r="F157" s="407" t="s">
        <v>2891</v>
      </c>
      <c r="G157" s="75"/>
      <c r="H157" s="75"/>
      <c r="I157" s="75"/>
      <c r="J157" s="75"/>
      <c r="K157" s="133">
        <v>1000</v>
      </c>
      <c r="L157" s="100">
        <v>1000</v>
      </c>
      <c r="M157" s="522"/>
      <c r="N157" s="133">
        <v>1000</v>
      </c>
      <c r="O157" s="192">
        <v>1000</v>
      </c>
      <c r="P157" s="192"/>
      <c r="Q157" s="192"/>
      <c r="R157" s="192"/>
      <c r="S157" s="192"/>
      <c r="T157" s="405" t="s">
        <v>170</v>
      </c>
      <c r="U157" s="100" t="s">
        <v>2892</v>
      </c>
      <c r="V157" s="437" t="s">
        <v>960</v>
      </c>
      <c r="W157" s="407" t="s">
        <v>2893</v>
      </c>
      <c r="X157" s="130"/>
      <c r="Y157" s="130"/>
      <c r="Z157" s="130"/>
      <c r="AA157" s="133"/>
      <c r="AB157" s="130"/>
      <c r="AC157" s="130"/>
      <c r="AD157" s="596">
        <v>221020</v>
      </c>
      <c r="AE157" s="168">
        <v>40</v>
      </c>
      <c r="AF157" s="185"/>
      <c r="AG157" s="185"/>
      <c r="AH157" s="185"/>
      <c r="AI157" s="185"/>
      <c r="AJ157" s="185"/>
      <c r="AK157" s="185"/>
      <c r="AL157" s="185"/>
      <c r="AM157" s="185"/>
      <c r="AN157" s="185"/>
      <c r="AO157" s="185"/>
      <c r="AP157" s="185"/>
      <c r="AQ157" s="185"/>
      <c r="AR157" s="185"/>
      <c r="AS157" s="185"/>
      <c r="AT157" s="185"/>
      <c r="AU157" s="185"/>
      <c r="AV157" s="185"/>
      <c r="AW157" s="185"/>
    </row>
    <row r="158" spans="1:49" s="167" customFormat="1" ht="38.25" x14ac:dyDescent="0.2">
      <c r="A158" s="50">
        <v>94410</v>
      </c>
      <c r="B158" s="29" t="s">
        <v>27</v>
      </c>
      <c r="C158" s="96"/>
      <c r="D158" s="168">
        <v>1</v>
      </c>
      <c r="E158" s="97"/>
      <c r="F158" s="51"/>
      <c r="G158" s="98">
        <v>907</v>
      </c>
      <c r="H158" s="98">
        <v>4516</v>
      </c>
      <c r="I158" s="98">
        <v>1077</v>
      </c>
      <c r="J158" s="98">
        <v>1250</v>
      </c>
      <c r="K158" s="99">
        <v>1250</v>
      </c>
      <c r="L158" s="100">
        <f t="shared" ref="L158:L167" si="12">+K158-J158</f>
        <v>0</v>
      </c>
      <c r="M158" s="522">
        <f t="shared" ref="M158:M167" si="13">+L158/J158</f>
        <v>0</v>
      </c>
      <c r="N158" s="99">
        <v>1250</v>
      </c>
      <c r="O158" s="99">
        <v>1250</v>
      </c>
      <c r="P158" s="99"/>
      <c r="Q158" s="99"/>
      <c r="R158" s="99"/>
      <c r="S158" s="99"/>
      <c r="T158" s="540" t="s">
        <v>170</v>
      </c>
      <c r="U158" s="102">
        <v>1</v>
      </c>
      <c r="V158" s="101" t="s">
        <v>2047</v>
      </c>
      <c r="W158" s="7" t="s">
        <v>2048</v>
      </c>
      <c r="X158" s="134"/>
      <c r="Y158" s="134"/>
      <c r="Z158" s="134"/>
      <c r="AA158" s="198"/>
      <c r="AB158" s="134"/>
      <c r="AC158" s="134"/>
      <c r="AD158" s="192">
        <v>221020</v>
      </c>
      <c r="AE158" s="192">
        <v>30</v>
      </c>
      <c r="AF158" s="185"/>
      <c r="AG158" s="185"/>
      <c r="AH158" s="185"/>
      <c r="AI158" s="185"/>
      <c r="AJ158" s="185"/>
      <c r="AK158" s="185"/>
      <c r="AL158" s="185"/>
      <c r="AM158" s="185"/>
      <c r="AN158" s="185"/>
      <c r="AO158" s="185"/>
      <c r="AP158" s="185"/>
      <c r="AQ158" s="185"/>
      <c r="AR158" s="185"/>
      <c r="AS158" s="185"/>
      <c r="AT158" s="185"/>
      <c r="AU158" s="185"/>
      <c r="AV158" s="185"/>
      <c r="AW158" s="185"/>
    </row>
    <row r="159" spans="1:49" s="167" customFormat="1" ht="25.5" x14ac:dyDescent="0.2">
      <c r="A159" s="205">
        <v>92310</v>
      </c>
      <c r="B159" s="44" t="s">
        <v>23</v>
      </c>
      <c r="C159" s="54"/>
      <c r="D159" s="168">
        <v>2</v>
      </c>
      <c r="E159" s="55"/>
      <c r="F159" s="44"/>
      <c r="G159" s="46"/>
      <c r="H159" s="46"/>
      <c r="I159" s="46"/>
      <c r="J159" s="46"/>
      <c r="K159" s="46">
        <v>14400</v>
      </c>
      <c r="L159" s="100">
        <f t="shared" si="12"/>
        <v>14400</v>
      </c>
      <c r="M159" s="522" t="e">
        <f t="shared" si="13"/>
        <v>#DIV/0!</v>
      </c>
      <c r="N159" s="46"/>
      <c r="O159" s="46"/>
      <c r="P159" s="46"/>
      <c r="Q159" s="46"/>
      <c r="R159" s="46"/>
      <c r="S159" s="46"/>
      <c r="T159" s="418"/>
      <c r="U159" s="46">
        <v>1</v>
      </c>
      <c r="V159" s="241" t="s">
        <v>2041</v>
      </c>
      <c r="W159" s="36" t="s">
        <v>2046</v>
      </c>
      <c r="X159" s="46"/>
      <c r="Y159" s="46"/>
      <c r="Z159" s="46"/>
      <c r="AA159" s="48"/>
      <c r="AB159" s="46"/>
      <c r="AC159" s="46"/>
      <c r="AD159" s="192">
        <v>221020</v>
      </c>
      <c r="AE159" s="192">
        <v>30</v>
      </c>
      <c r="AF159" s="185"/>
      <c r="AG159" s="185"/>
      <c r="AH159" s="185"/>
      <c r="AI159" s="185"/>
      <c r="AJ159" s="185"/>
      <c r="AK159" s="185"/>
      <c r="AL159" s="185"/>
      <c r="AM159" s="185"/>
      <c r="AN159" s="185"/>
      <c r="AO159" s="185"/>
      <c r="AP159" s="185"/>
      <c r="AQ159" s="185"/>
      <c r="AR159" s="185"/>
      <c r="AS159" s="185"/>
      <c r="AT159" s="185"/>
      <c r="AU159" s="185"/>
      <c r="AV159" s="185"/>
      <c r="AW159" s="185"/>
    </row>
    <row r="160" spans="1:49" s="167" customFormat="1" ht="63.75" x14ac:dyDescent="0.2">
      <c r="A160" s="49">
        <v>95310</v>
      </c>
      <c r="B160" s="67" t="s">
        <v>38</v>
      </c>
      <c r="C160" s="131"/>
      <c r="D160" s="168">
        <v>2</v>
      </c>
      <c r="E160" s="132"/>
      <c r="F160" s="67"/>
      <c r="G160" s="75"/>
      <c r="H160" s="75"/>
      <c r="I160" s="75"/>
      <c r="J160" s="75"/>
      <c r="K160" s="130">
        <v>4500</v>
      </c>
      <c r="L160" s="100">
        <f t="shared" si="12"/>
        <v>4500</v>
      </c>
      <c r="M160" s="522" t="e">
        <f t="shared" si="13"/>
        <v>#DIV/0!</v>
      </c>
      <c r="N160" s="130"/>
      <c r="O160" s="130"/>
      <c r="P160" s="130"/>
      <c r="Q160" s="130"/>
      <c r="R160" s="130"/>
      <c r="S160" s="130"/>
      <c r="T160" s="405"/>
      <c r="U160" s="130">
        <v>4</v>
      </c>
      <c r="V160" s="133" t="s">
        <v>2051</v>
      </c>
      <c r="W160" s="36" t="s">
        <v>2052</v>
      </c>
      <c r="X160" s="130"/>
      <c r="Y160" s="130"/>
      <c r="Z160" s="130"/>
      <c r="AA160" s="133"/>
      <c r="AB160" s="130"/>
      <c r="AC160" s="130"/>
      <c r="AD160" s="192">
        <v>221020</v>
      </c>
      <c r="AE160" s="192">
        <v>30</v>
      </c>
      <c r="AF160" s="185"/>
      <c r="AG160" s="185"/>
      <c r="AH160" s="185"/>
      <c r="AI160" s="185"/>
      <c r="AJ160" s="185"/>
      <c r="AK160" s="185"/>
      <c r="AL160" s="185"/>
      <c r="AM160" s="185"/>
      <c r="AN160" s="185"/>
      <c r="AO160" s="185"/>
      <c r="AP160" s="185"/>
      <c r="AQ160" s="185"/>
      <c r="AR160" s="185"/>
      <c r="AS160" s="185"/>
      <c r="AT160" s="185"/>
      <c r="AU160" s="185"/>
      <c r="AV160" s="185"/>
      <c r="AW160" s="185"/>
    </row>
    <row r="161" spans="1:49" s="167" customFormat="1" x14ac:dyDescent="0.2">
      <c r="A161" s="49">
        <v>95315</v>
      </c>
      <c r="B161" s="67" t="s">
        <v>41</v>
      </c>
      <c r="C161" s="131"/>
      <c r="D161" s="168">
        <v>2</v>
      </c>
      <c r="E161" s="132"/>
      <c r="F161" s="67"/>
      <c r="G161" s="75"/>
      <c r="H161" s="75"/>
      <c r="I161" s="75"/>
      <c r="J161" s="75"/>
      <c r="K161" s="130">
        <v>150</v>
      </c>
      <c r="L161" s="100">
        <f t="shared" si="12"/>
        <v>150</v>
      </c>
      <c r="M161" s="522" t="e">
        <f t="shared" si="13"/>
        <v>#DIV/0!</v>
      </c>
      <c r="N161" s="130"/>
      <c r="O161" s="130"/>
      <c r="P161" s="130"/>
      <c r="Q161" s="130"/>
      <c r="R161" s="130"/>
      <c r="S161" s="130"/>
      <c r="T161" s="405"/>
      <c r="U161" s="130">
        <v>4</v>
      </c>
      <c r="V161" s="133" t="s">
        <v>2051</v>
      </c>
      <c r="W161" s="6" t="s">
        <v>2053</v>
      </c>
      <c r="X161" s="134"/>
      <c r="Y161" s="134"/>
      <c r="Z161" s="134"/>
      <c r="AA161" s="198"/>
      <c r="AB161" s="134"/>
      <c r="AC161" s="134"/>
      <c r="AD161" s="192">
        <v>221020</v>
      </c>
      <c r="AE161" s="192">
        <v>30</v>
      </c>
      <c r="AF161" s="185"/>
      <c r="AG161" s="185"/>
      <c r="AH161" s="185"/>
      <c r="AI161" s="185"/>
      <c r="AJ161" s="185"/>
      <c r="AK161" s="185"/>
      <c r="AL161" s="185"/>
      <c r="AM161" s="185"/>
      <c r="AN161" s="185"/>
      <c r="AO161" s="185"/>
      <c r="AP161" s="185"/>
      <c r="AQ161" s="185"/>
      <c r="AR161" s="185"/>
      <c r="AS161" s="185"/>
      <c r="AT161" s="185"/>
      <c r="AU161" s="185"/>
      <c r="AV161" s="185"/>
      <c r="AW161" s="185"/>
    </row>
    <row r="162" spans="1:49" s="167" customFormat="1" x14ac:dyDescent="0.2">
      <c r="A162" s="50">
        <v>94310</v>
      </c>
      <c r="B162" s="29" t="s">
        <v>56</v>
      </c>
      <c r="C162" s="474"/>
      <c r="D162" s="168">
        <v>1</v>
      </c>
      <c r="E162" s="475"/>
      <c r="F162" s="476" t="s">
        <v>1420</v>
      </c>
      <c r="G162" s="354"/>
      <c r="H162" s="354"/>
      <c r="I162" s="354"/>
      <c r="J162" s="354"/>
      <c r="K162" s="355">
        <v>50</v>
      </c>
      <c r="L162" s="100">
        <f t="shared" si="12"/>
        <v>50</v>
      </c>
      <c r="M162" s="522" t="e">
        <f t="shared" si="13"/>
        <v>#DIV/0!</v>
      </c>
      <c r="N162" s="355">
        <v>50</v>
      </c>
      <c r="O162" s="355">
        <v>50</v>
      </c>
      <c r="P162" s="355"/>
      <c r="Q162" s="355"/>
      <c r="R162" s="355"/>
      <c r="S162" s="355"/>
      <c r="T162" s="545"/>
      <c r="U162" s="331" t="s">
        <v>1421</v>
      </c>
      <c r="V162" s="380" t="s">
        <v>1422</v>
      </c>
      <c r="W162" s="7" t="s">
        <v>1423</v>
      </c>
      <c r="X162" s="344"/>
      <c r="Y162" s="344"/>
      <c r="Z162" s="344"/>
      <c r="AA162" s="304"/>
      <c r="AB162" s="344"/>
      <c r="AC162" s="344" t="s">
        <v>175</v>
      </c>
      <c r="AD162" s="172">
        <v>231010</v>
      </c>
      <c r="AE162" s="172">
        <v>30</v>
      </c>
      <c r="AF162" s="185"/>
      <c r="AG162" s="185"/>
      <c r="AH162" s="185"/>
      <c r="AI162" s="185"/>
      <c r="AJ162" s="185"/>
      <c r="AK162" s="185"/>
      <c r="AL162" s="185"/>
      <c r="AM162" s="185"/>
      <c r="AN162" s="185"/>
      <c r="AO162" s="185"/>
      <c r="AP162" s="185"/>
      <c r="AQ162" s="185"/>
      <c r="AR162" s="185"/>
      <c r="AS162" s="185"/>
      <c r="AT162" s="185"/>
      <c r="AU162" s="185"/>
      <c r="AV162" s="185"/>
      <c r="AW162" s="185"/>
    </row>
    <row r="163" spans="1:49" s="167" customFormat="1" x14ac:dyDescent="0.2">
      <c r="A163" s="50">
        <v>94410</v>
      </c>
      <c r="B163" s="29" t="s">
        <v>27</v>
      </c>
      <c r="C163" s="474"/>
      <c r="D163" s="168">
        <v>1</v>
      </c>
      <c r="E163" s="475"/>
      <c r="F163" s="476" t="s">
        <v>1426</v>
      </c>
      <c r="G163" s="354"/>
      <c r="H163" s="354"/>
      <c r="I163" s="354"/>
      <c r="J163" s="354"/>
      <c r="K163" s="355">
        <v>250</v>
      </c>
      <c r="L163" s="100">
        <f t="shared" si="12"/>
        <v>250</v>
      </c>
      <c r="M163" s="522" t="e">
        <f t="shared" si="13"/>
        <v>#DIV/0!</v>
      </c>
      <c r="N163" s="355">
        <v>250</v>
      </c>
      <c r="O163" s="355">
        <v>250</v>
      </c>
      <c r="P163" s="355"/>
      <c r="Q163" s="355"/>
      <c r="R163" s="355"/>
      <c r="S163" s="355"/>
      <c r="T163" s="540"/>
      <c r="U163" s="331" t="s">
        <v>1427</v>
      </c>
      <c r="V163" s="380" t="s">
        <v>1422</v>
      </c>
      <c r="W163" s="7" t="s">
        <v>1428</v>
      </c>
      <c r="X163" s="356"/>
      <c r="Y163" s="356"/>
      <c r="Z163" s="356"/>
      <c r="AA163" s="450"/>
      <c r="AB163" s="356"/>
      <c r="AC163" s="356" t="s">
        <v>114</v>
      </c>
      <c r="AD163" s="172">
        <v>231010</v>
      </c>
      <c r="AE163" s="172">
        <v>30</v>
      </c>
      <c r="AF163" s="185"/>
      <c r="AG163" s="185"/>
      <c r="AH163" s="185"/>
      <c r="AI163" s="185"/>
      <c r="AJ163" s="185"/>
      <c r="AK163" s="185"/>
      <c r="AL163" s="185"/>
      <c r="AM163" s="185"/>
      <c r="AN163" s="185"/>
      <c r="AO163" s="185"/>
      <c r="AP163" s="185"/>
      <c r="AQ163" s="185"/>
      <c r="AR163" s="185"/>
      <c r="AS163" s="185"/>
      <c r="AT163" s="185"/>
      <c r="AU163" s="185"/>
      <c r="AV163" s="185"/>
      <c r="AW163" s="185"/>
    </row>
    <row r="164" spans="1:49" s="167" customFormat="1" x14ac:dyDescent="0.2">
      <c r="A164" s="50">
        <v>94310</v>
      </c>
      <c r="B164" s="29" t="s">
        <v>56</v>
      </c>
      <c r="C164" s="474"/>
      <c r="D164" s="168">
        <v>1</v>
      </c>
      <c r="E164" s="475"/>
      <c r="F164" s="476" t="s">
        <v>1424</v>
      </c>
      <c r="G164" s="354"/>
      <c r="H164" s="354"/>
      <c r="I164" s="354"/>
      <c r="J164" s="354"/>
      <c r="K164" s="355">
        <v>500</v>
      </c>
      <c r="L164" s="100">
        <f t="shared" si="12"/>
        <v>500</v>
      </c>
      <c r="M164" s="522" t="e">
        <f t="shared" si="13"/>
        <v>#DIV/0!</v>
      </c>
      <c r="N164" s="594">
        <v>500</v>
      </c>
      <c r="O164" s="355"/>
      <c r="P164" s="355"/>
      <c r="Q164" s="594">
        <v>500</v>
      </c>
      <c r="R164" s="355"/>
      <c r="S164" s="355"/>
      <c r="T164" s="561" t="s">
        <v>2544</v>
      </c>
      <c r="U164" s="331" t="s">
        <v>1421</v>
      </c>
      <c r="V164" s="380" t="s">
        <v>1422</v>
      </c>
      <c r="W164" s="7" t="s">
        <v>1425</v>
      </c>
      <c r="X164" s="344"/>
      <c r="Y164" s="344"/>
      <c r="Z164" s="344"/>
      <c r="AA164" s="304"/>
      <c r="AB164" s="344"/>
      <c r="AC164" s="344" t="s">
        <v>114</v>
      </c>
      <c r="AD164" s="172">
        <v>231010</v>
      </c>
      <c r="AE164" s="172">
        <v>30</v>
      </c>
      <c r="AF164" s="185"/>
      <c r="AG164" s="185"/>
      <c r="AH164" s="185"/>
      <c r="AI164" s="185"/>
      <c r="AJ164" s="185"/>
      <c r="AK164" s="185"/>
      <c r="AL164" s="185"/>
      <c r="AM164" s="185"/>
      <c r="AN164" s="185"/>
      <c r="AO164" s="185"/>
      <c r="AP164" s="185"/>
      <c r="AQ164" s="185"/>
      <c r="AR164" s="185"/>
      <c r="AS164" s="185"/>
      <c r="AT164" s="185"/>
      <c r="AU164" s="185"/>
      <c r="AV164" s="185"/>
      <c r="AW164" s="185"/>
    </row>
    <row r="165" spans="1:49" s="167" customFormat="1" ht="76.5" x14ac:dyDescent="0.2">
      <c r="A165" s="49">
        <v>95310</v>
      </c>
      <c r="B165" s="29" t="s">
        <v>38</v>
      </c>
      <c r="C165" s="131"/>
      <c r="D165" s="168">
        <v>1</v>
      </c>
      <c r="E165" s="146" t="s">
        <v>77</v>
      </c>
      <c r="F165" s="175" t="s">
        <v>1364</v>
      </c>
      <c r="G165" s="1"/>
      <c r="H165" s="1"/>
      <c r="I165" s="1"/>
      <c r="J165" s="1"/>
      <c r="K165" s="19">
        <v>1500</v>
      </c>
      <c r="L165" s="100">
        <f t="shared" si="12"/>
        <v>1500</v>
      </c>
      <c r="M165" s="522" t="e">
        <f t="shared" si="13"/>
        <v>#DIV/0!</v>
      </c>
      <c r="N165" s="19">
        <v>0</v>
      </c>
      <c r="O165" s="19"/>
      <c r="P165" s="19"/>
      <c r="Q165" s="19"/>
      <c r="R165" s="19"/>
      <c r="S165" s="19"/>
      <c r="T165" s="405" t="s">
        <v>2645</v>
      </c>
      <c r="U165" s="124" t="s">
        <v>1365</v>
      </c>
      <c r="V165" s="124" t="s">
        <v>1366</v>
      </c>
      <c r="W165" s="95" t="s">
        <v>1367</v>
      </c>
      <c r="X165" s="130"/>
      <c r="Y165" s="130"/>
      <c r="Z165" s="130"/>
      <c r="AA165" s="133"/>
      <c r="AB165" s="130"/>
      <c r="AC165" s="133" t="s">
        <v>1368</v>
      </c>
      <c r="AD165" s="123">
        <v>231500</v>
      </c>
      <c r="AE165" s="123">
        <v>30</v>
      </c>
      <c r="AF165" s="185"/>
      <c r="AG165" s="185"/>
      <c r="AH165" s="185"/>
      <c r="AI165" s="185"/>
      <c r="AJ165" s="185"/>
      <c r="AK165" s="185"/>
      <c r="AL165" s="185"/>
      <c r="AM165" s="185"/>
      <c r="AN165" s="185"/>
      <c r="AO165" s="185"/>
      <c r="AP165" s="185"/>
      <c r="AQ165" s="185"/>
      <c r="AR165" s="185"/>
      <c r="AS165" s="185"/>
      <c r="AT165" s="185"/>
      <c r="AU165" s="185"/>
      <c r="AV165" s="185"/>
      <c r="AW165" s="185"/>
    </row>
    <row r="166" spans="1:49" s="177" customFormat="1" ht="127.5" x14ac:dyDescent="0.2">
      <c r="A166" s="173">
        <v>94410</v>
      </c>
      <c r="B166" s="29" t="s">
        <v>27</v>
      </c>
      <c r="C166" s="96"/>
      <c r="D166" s="168">
        <v>2</v>
      </c>
      <c r="E166" s="137" t="s">
        <v>46</v>
      </c>
      <c r="F166" s="8" t="s">
        <v>1360</v>
      </c>
      <c r="G166" s="1"/>
      <c r="H166" s="1"/>
      <c r="I166" s="1"/>
      <c r="J166" s="1"/>
      <c r="K166" s="19">
        <v>200</v>
      </c>
      <c r="L166" s="100">
        <f t="shared" si="12"/>
        <v>200</v>
      </c>
      <c r="M166" s="522" t="e">
        <f t="shared" si="13"/>
        <v>#DIV/0!</v>
      </c>
      <c r="N166" s="524">
        <v>200</v>
      </c>
      <c r="O166" s="19"/>
      <c r="P166" s="19"/>
      <c r="Q166" s="19"/>
      <c r="R166" s="19"/>
      <c r="S166" s="524">
        <v>200</v>
      </c>
      <c r="T166" s="540"/>
      <c r="U166" s="102" t="s">
        <v>1361</v>
      </c>
      <c r="V166" s="449" t="s">
        <v>1362</v>
      </c>
      <c r="W166" s="218" t="s">
        <v>1363</v>
      </c>
      <c r="X166" s="134"/>
      <c r="Y166" s="134"/>
      <c r="Z166" s="134"/>
      <c r="AA166" s="198"/>
      <c r="AB166" s="134"/>
      <c r="AC166" s="134" t="s">
        <v>81</v>
      </c>
      <c r="AD166" s="243">
        <v>231510</v>
      </c>
      <c r="AE166" s="243">
        <v>30</v>
      </c>
    </row>
    <row r="167" spans="1:49" s="177" customFormat="1" ht="102" x14ac:dyDescent="0.2">
      <c r="A167" s="50">
        <v>94410</v>
      </c>
      <c r="B167" s="29" t="s">
        <v>27</v>
      </c>
      <c r="C167" s="96"/>
      <c r="D167" s="168">
        <v>1</v>
      </c>
      <c r="E167" s="97"/>
      <c r="F167" s="51"/>
      <c r="G167" s="354">
        <v>1213</v>
      </c>
      <c r="H167" s="354">
        <v>433</v>
      </c>
      <c r="I167" s="354">
        <v>18</v>
      </c>
      <c r="J167" s="354"/>
      <c r="K167" s="355">
        <v>1000</v>
      </c>
      <c r="L167" s="100">
        <f t="shared" si="12"/>
        <v>1000</v>
      </c>
      <c r="M167" s="522" t="e">
        <f t="shared" si="13"/>
        <v>#DIV/0!</v>
      </c>
      <c r="N167" s="355">
        <v>100</v>
      </c>
      <c r="O167" s="355">
        <v>100</v>
      </c>
      <c r="P167" s="355"/>
      <c r="Q167" s="355"/>
      <c r="R167" s="355"/>
      <c r="S167" s="355"/>
      <c r="T167" s="206" t="s">
        <v>2780</v>
      </c>
      <c r="U167" s="331"/>
      <c r="V167" s="380" t="s">
        <v>36</v>
      </c>
      <c r="W167" s="7" t="s">
        <v>1388</v>
      </c>
      <c r="X167" s="381"/>
      <c r="Y167" s="381"/>
      <c r="Z167" s="381"/>
      <c r="AA167" s="382"/>
      <c r="AB167" s="381"/>
      <c r="AC167" s="381"/>
      <c r="AD167" s="172">
        <v>231510</v>
      </c>
      <c r="AE167" s="172">
        <v>30</v>
      </c>
    </row>
    <row r="168" spans="1:49" s="177" customFormat="1" ht="25.5" x14ac:dyDescent="0.2">
      <c r="A168" s="49">
        <v>95330</v>
      </c>
      <c r="B168" s="29" t="s">
        <v>76</v>
      </c>
      <c r="C168" s="131"/>
      <c r="D168" s="168">
        <v>2</v>
      </c>
      <c r="E168" s="132" t="s">
        <v>77</v>
      </c>
      <c r="F168" s="67" t="s">
        <v>2659</v>
      </c>
      <c r="G168" s="75"/>
      <c r="H168" s="75"/>
      <c r="I168" s="75"/>
      <c r="J168" s="75"/>
      <c r="K168" s="130">
        <v>400</v>
      </c>
      <c r="L168" s="100">
        <v>0</v>
      </c>
      <c r="M168" s="522">
        <v>0</v>
      </c>
      <c r="N168" s="526">
        <v>400</v>
      </c>
      <c r="O168" s="130"/>
      <c r="P168" s="130"/>
      <c r="Q168" s="130"/>
      <c r="R168" s="130"/>
      <c r="S168" s="526">
        <v>400</v>
      </c>
      <c r="T168" s="405" t="s">
        <v>2661</v>
      </c>
      <c r="U168" s="168"/>
      <c r="V168" s="206"/>
      <c r="W168" s="168" t="s">
        <v>2660</v>
      </c>
      <c r="X168" s="168"/>
      <c r="Y168" s="168"/>
      <c r="Z168" s="168"/>
      <c r="AA168" s="206"/>
      <c r="AB168" s="168"/>
      <c r="AC168" s="206"/>
      <c r="AD168" s="172">
        <v>231510</v>
      </c>
      <c r="AE168" s="172">
        <v>40</v>
      </c>
    </row>
    <row r="169" spans="1:49" s="167" customFormat="1" ht="102" x14ac:dyDescent="0.2">
      <c r="A169" s="50">
        <v>94310</v>
      </c>
      <c r="B169" s="29" t="s">
        <v>56</v>
      </c>
      <c r="C169" s="96"/>
      <c r="D169" s="168">
        <v>1</v>
      </c>
      <c r="E169" s="97"/>
      <c r="F169" s="51"/>
      <c r="G169" s="354">
        <v>376</v>
      </c>
      <c r="H169" s="354">
        <v>1361</v>
      </c>
      <c r="I169" s="354">
        <v>349</v>
      </c>
      <c r="J169" s="354">
        <v>500</v>
      </c>
      <c r="K169" s="355">
        <v>1000</v>
      </c>
      <c r="L169" s="100">
        <f t="shared" ref="L169:L200" si="14">+K169-J169</f>
        <v>500</v>
      </c>
      <c r="M169" s="522">
        <f t="shared" ref="M169:M200" si="15">+L169/J169</f>
        <v>1</v>
      </c>
      <c r="N169" s="355">
        <v>500</v>
      </c>
      <c r="O169" s="355">
        <v>500</v>
      </c>
      <c r="P169" s="355"/>
      <c r="Q169" s="355"/>
      <c r="R169" s="355"/>
      <c r="S169" s="355"/>
      <c r="T169" s="206" t="s">
        <v>2780</v>
      </c>
      <c r="U169" s="331"/>
      <c r="V169" s="380" t="s">
        <v>36</v>
      </c>
      <c r="W169" s="7" t="s">
        <v>1388</v>
      </c>
      <c r="X169" s="304" t="s">
        <v>1389</v>
      </c>
      <c r="Y169" s="344"/>
      <c r="Z169" s="344"/>
      <c r="AA169" s="304" t="s">
        <v>1375</v>
      </c>
      <c r="AB169" s="344"/>
      <c r="AC169" s="344"/>
      <c r="AD169" s="172">
        <v>231510</v>
      </c>
      <c r="AE169" s="172">
        <v>30</v>
      </c>
      <c r="AF169" s="185"/>
      <c r="AG169" s="185"/>
      <c r="AH169" s="185"/>
      <c r="AI169" s="185"/>
      <c r="AJ169" s="185"/>
      <c r="AK169" s="185"/>
      <c r="AL169" s="185"/>
      <c r="AM169" s="185"/>
      <c r="AN169" s="185"/>
      <c r="AO169" s="185"/>
      <c r="AP169" s="185"/>
      <c r="AQ169" s="185"/>
      <c r="AR169" s="185"/>
      <c r="AS169" s="185"/>
      <c r="AT169" s="185"/>
      <c r="AU169" s="185"/>
      <c r="AV169" s="185"/>
      <c r="AW169" s="185"/>
    </row>
    <row r="170" spans="1:49" s="276" customFormat="1" ht="38.25" x14ac:dyDescent="0.2">
      <c r="A170" s="49">
        <v>95310</v>
      </c>
      <c r="B170" s="29" t="s">
        <v>38</v>
      </c>
      <c r="C170" s="131"/>
      <c r="D170" s="168">
        <v>1</v>
      </c>
      <c r="E170" s="132" t="s">
        <v>1394</v>
      </c>
      <c r="F170" s="67"/>
      <c r="G170" s="379">
        <v>2459</v>
      </c>
      <c r="H170" s="379">
        <v>140</v>
      </c>
      <c r="I170" s="379">
        <v>4080</v>
      </c>
      <c r="J170" s="379">
        <v>1000</v>
      </c>
      <c r="K170" s="344">
        <v>3000</v>
      </c>
      <c r="L170" s="100">
        <f t="shared" si="14"/>
        <v>2000</v>
      </c>
      <c r="M170" s="522">
        <f t="shared" si="15"/>
        <v>2</v>
      </c>
      <c r="N170" s="580">
        <v>1500</v>
      </c>
      <c r="O170" s="344"/>
      <c r="P170" s="344"/>
      <c r="Q170" s="344"/>
      <c r="R170" s="344"/>
      <c r="S170" s="580">
        <v>1500</v>
      </c>
      <c r="T170" s="559" t="s">
        <v>2651</v>
      </c>
      <c r="U170" s="344"/>
      <c r="V170" s="380" t="s">
        <v>1390</v>
      </c>
      <c r="W170" s="36" t="s">
        <v>1391</v>
      </c>
      <c r="X170" s="344"/>
      <c r="Y170" s="344"/>
      <c r="Z170" s="344"/>
      <c r="AA170" s="304" t="s">
        <v>1392</v>
      </c>
      <c r="AB170" s="344"/>
      <c r="AC170" s="344" t="s">
        <v>1393</v>
      </c>
      <c r="AD170" s="172">
        <v>231510</v>
      </c>
      <c r="AE170" s="172">
        <v>30</v>
      </c>
      <c r="AF170" s="275"/>
      <c r="AG170" s="275"/>
      <c r="AH170" s="275"/>
      <c r="AI170" s="275"/>
      <c r="AJ170" s="275"/>
      <c r="AK170" s="275"/>
      <c r="AL170" s="275"/>
      <c r="AM170" s="275"/>
      <c r="AN170" s="275"/>
      <c r="AO170" s="275"/>
      <c r="AP170" s="275"/>
      <c r="AQ170" s="275"/>
      <c r="AR170" s="275"/>
      <c r="AS170" s="275"/>
      <c r="AT170" s="275"/>
      <c r="AU170" s="275"/>
      <c r="AV170" s="275"/>
      <c r="AW170" s="275"/>
    </row>
    <row r="171" spans="1:49" s="167" customFormat="1" ht="25.5" x14ac:dyDescent="0.2">
      <c r="A171" s="49">
        <v>95990</v>
      </c>
      <c r="B171" s="29" t="s">
        <v>76</v>
      </c>
      <c r="C171" s="131"/>
      <c r="D171" s="168">
        <v>1</v>
      </c>
      <c r="E171" s="132" t="s">
        <v>1186</v>
      </c>
      <c r="F171" s="67"/>
      <c r="G171" s="379">
        <v>328</v>
      </c>
      <c r="H171" s="379">
        <v>383</v>
      </c>
      <c r="I171" s="379">
        <v>216</v>
      </c>
      <c r="J171" s="379">
        <v>400</v>
      </c>
      <c r="K171" s="344">
        <v>1500</v>
      </c>
      <c r="L171" s="100">
        <f t="shared" si="14"/>
        <v>1100</v>
      </c>
      <c r="M171" s="522">
        <f t="shared" si="15"/>
        <v>2.75</v>
      </c>
      <c r="N171" s="580">
        <v>1500</v>
      </c>
      <c r="O171" s="344"/>
      <c r="P171" s="344"/>
      <c r="Q171" s="344"/>
      <c r="R171" s="344"/>
      <c r="S171" s="580">
        <v>1500</v>
      </c>
      <c r="T171" s="559" t="s">
        <v>2647</v>
      </c>
      <c r="U171" s="344"/>
      <c r="V171" s="380" t="s">
        <v>1395</v>
      </c>
      <c r="W171" s="36" t="s">
        <v>1396</v>
      </c>
      <c r="X171" s="381"/>
      <c r="Y171" s="381"/>
      <c r="Z171" s="381"/>
      <c r="AA171" s="382"/>
      <c r="AB171" s="381">
        <v>1000</v>
      </c>
      <c r="AC171" s="381" t="s">
        <v>81</v>
      </c>
      <c r="AD171" s="172">
        <v>231510</v>
      </c>
      <c r="AE171" s="172">
        <v>30</v>
      </c>
      <c r="AF171" s="185"/>
      <c r="AG171" s="185"/>
      <c r="AH171" s="185"/>
      <c r="AI171" s="185"/>
      <c r="AJ171" s="185"/>
      <c r="AK171" s="185"/>
      <c r="AL171" s="185"/>
      <c r="AM171" s="185"/>
      <c r="AN171" s="185"/>
      <c r="AO171" s="185"/>
      <c r="AP171" s="185"/>
      <c r="AQ171" s="185"/>
      <c r="AR171" s="185"/>
      <c r="AS171" s="185"/>
      <c r="AT171" s="185"/>
      <c r="AU171" s="185"/>
      <c r="AV171" s="185"/>
      <c r="AW171" s="185"/>
    </row>
    <row r="172" spans="1:49" s="167" customFormat="1" ht="51" x14ac:dyDescent="0.2">
      <c r="A172" s="49">
        <v>96510</v>
      </c>
      <c r="B172" s="29" t="s">
        <v>1402</v>
      </c>
      <c r="C172" s="157"/>
      <c r="D172" s="168">
        <v>1</v>
      </c>
      <c r="E172" s="158" t="s">
        <v>46</v>
      </c>
      <c r="F172" s="67"/>
      <c r="G172" s="351"/>
      <c r="H172" s="351"/>
      <c r="I172" s="351"/>
      <c r="J172" s="351"/>
      <c r="K172" s="344">
        <v>5000</v>
      </c>
      <c r="L172" s="100">
        <f t="shared" si="14"/>
        <v>5000</v>
      </c>
      <c r="M172" s="522" t="e">
        <f t="shared" si="15"/>
        <v>#DIV/0!</v>
      </c>
      <c r="N172" s="580">
        <v>4000</v>
      </c>
      <c r="O172" s="344"/>
      <c r="P172" s="344"/>
      <c r="Q172" s="344"/>
      <c r="R172" s="344"/>
      <c r="S172" s="580">
        <v>4000</v>
      </c>
      <c r="T172" s="559"/>
      <c r="U172" s="344"/>
      <c r="V172" s="380" t="s">
        <v>1403</v>
      </c>
      <c r="W172" s="36" t="s">
        <v>1404</v>
      </c>
      <c r="X172" s="339"/>
      <c r="Y172" s="339"/>
      <c r="Z172" s="339"/>
      <c r="AA172" s="339"/>
      <c r="AB172" s="339"/>
      <c r="AC172" s="339" t="s">
        <v>1405</v>
      </c>
      <c r="AD172" s="172">
        <v>231510</v>
      </c>
      <c r="AE172" s="172">
        <v>30</v>
      </c>
      <c r="AF172" s="185"/>
      <c r="AG172" s="185"/>
      <c r="AH172" s="185"/>
      <c r="AI172" s="185"/>
      <c r="AJ172" s="185"/>
      <c r="AK172" s="185"/>
      <c r="AL172" s="185"/>
      <c r="AM172" s="185"/>
      <c r="AN172" s="185"/>
      <c r="AO172" s="185"/>
      <c r="AP172" s="185"/>
      <c r="AQ172" s="185"/>
      <c r="AR172" s="185"/>
      <c r="AS172" s="185"/>
      <c r="AT172" s="185"/>
      <c r="AU172" s="185"/>
      <c r="AV172" s="185"/>
      <c r="AW172" s="185"/>
    </row>
    <row r="173" spans="1:49" s="167" customFormat="1" ht="51" x14ac:dyDescent="0.2">
      <c r="A173" s="49">
        <v>96510</v>
      </c>
      <c r="B173" s="29" t="s">
        <v>1406</v>
      </c>
      <c r="C173" s="157"/>
      <c r="D173" s="168">
        <v>2</v>
      </c>
      <c r="E173" s="158" t="s">
        <v>92</v>
      </c>
      <c r="F173" s="67"/>
      <c r="G173" s="351"/>
      <c r="H173" s="351"/>
      <c r="I173" s="351"/>
      <c r="J173" s="351"/>
      <c r="K173" s="344">
        <v>4000</v>
      </c>
      <c r="L173" s="100">
        <f t="shared" si="14"/>
        <v>4000</v>
      </c>
      <c r="M173" s="522" t="e">
        <f t="shared" si="15"/>
        <v>#DIV/0!</v>
      </c>
      <c r="N173" s="344">
        <v>0</v>
      </c>
      <c r="O173" s="344"/>
      <c r="P173" s="344"/>
      <c r="Q173" s="344"/>
      <c r="R173" s="344"/>
      <c r="S173" s="344"/>
      <c r="T173" s="559" t="s">
        <v>2658</v>
      </c>
      <c r="U173" s="344"/>
      <c r="V173" s="380" t="s">
        <v>1407</v>
      </c>
      <c r="W173" s="36" t="s">
        <v>1408</v>
      </c>
      <c r="X173" s="339"/>
      <c r="Y173" s="339"/>
      <c r="Z173" s="339"/>
      <c r="AA173" s="339"/>
      <c r="AB173" s="339" t="s">
        <v>1409</v>
      </c>
      <c r="AC173" s="339" t="s">
        <v>1410</v>
      </c>
      <c r="AD173" s="172">
        <v>231510</v>
      </c>
      <c r="AE173" s="172">
        <v>30</v>
      </c>
      <c r="AF173" s="185"/>
      <c r="AG173" s="185"/>
      <c r="AH173" s="185"/>
      <c r="AI173" s="185"/>
      <c r="AJ173" s="185"/>
      <c r="AK173" s="185"/>
      <c r="AL173" s="185"/>
      <c r="AM173" s="185"/>
      <c r="AN173" s="185"/>
      <c r="AO173" s="185"/>
      <c r="AP173" s="185"/>
      <c r="AQ173" s="185"/>
      <c r="AR173" s="185"/>
      <c r="AS173" s="185"/>
      <c r="AT173" s="185"/>
      <c r="AU173" s="185"/>
      <c r="AV173" s="185"/>
      <c r="AW173" s="185"/>
    </row>
    <row r="174" spans="1:49" s="177" customFormat="1" x14ac:dyDescent="0.2">
      <c r="A174" s="49">
        <v>94490</v>
      </c>
      <c r="B174" s="29" t="s">
        <v>1400</v>
      </c>
      <c r="C174" s="157"/>
      <c r="D174" s="168">
        <v>2</v>
      </c>
      <c r="E174" s="158"/>
      <c r="F174" s="67"/>
      <c r="G174" s="351"/>
      <c r="H174" s="351"/>
      <c r="I174" s="351"/>
      <c r="J174" s="351"/>
      <c r="K174" s="344">
        <v>500</v>
      </c>
      <c r="L174" s="100">
        <f t="shared" si="14"/>
        <v>500</v>
      </c>
      <c r="M174" s="522" t="e">
        <f t="shared" si="15"/>
        <v>#DIV/0!</v>
      </c>
      <c r="N174" s="344"/>
      <c r="O174" s="344"/>
      <c r="P174" s="344"/>
      <c r="Q174" s="344"/>
      <c r="R174" s="344"/>
      <c r="S174" s="344"/>
      <c r="T174" s="559"/>
      <c r="U174" s="344"/>
      <c r="V174" s="380" t="s">
        <v>1401</v>
      </c>
      <c r="W174" s="36"/>
      <c r="X174" s="339"/>
      <c r="Y174" s="339"/>
      <c r="Z174" s="339"/>
      <c r="AA174" s="339"/>
      <c r="AB174" s="339"/>
      <c r="AC174" s="339"/>
      <c r="AD174" s="172">
        <v>231510</v>
      </c>
      <c r="AE174" s="172">
        <v>30</v>
      </c>
    </row>
    <row r="175" spans="1:49" s="177" customFormat="1" ht="102" x14ac:dyDescent="0.2">
      <c r="A175" s="49">
        <v>96510</v>
      </c>
      <c r="B175" s="29" t="s">
        <v>82</v>
      </c>
      <c r="C175" s="131"/>
      <c r="D175" s="168">
        <v>3</v>
      </c>
      <c r="E175" s="132" t="s">
        <v>77</v>
      </c>
      <c r="F175" s="67"/>
      <c r="G175" s="343">
        <v>4736</v>
      </c>
      <c r="H175" s="343">
        <v>9865</v>
      </c>
      <c r="I175" s="343">
        <v>0</v>
      </c>
      <c r="J175" s="343">
        <v>5000</v>
      </c>
      <c r="K175" s="339">
        <v>5000</v>
      </c>
      <c r="L175" s="100">
        <f t="shared" si="14"/>
        <v>0</v>
      </c>
      <c r="M175" s="522">
        <f t="shared" si="15"/>
        <v>0</v>
      </c>
      <c r="N175" s="339">
        <v>0</v>
      </c>
      <c r="O175" s="339"/>
      <c r="P175" s="339"/>
      <c r="Q175" s="339"/>
      <c r="R175" s="339"/>
      <c r="S175" s="339"/>
      <c r="T175" s="370" t="s">
        <v>2737</v>
      </c>
      <c r="U175" s="339"/>
      <c r="V175" s="380" t="s">
        <v>1397</v>
      </c>
      <c r="W175" s="36" t="s">
        <v>1398</v>
      </c>
      <c r="X175" s="339"/>
      <c r="Y175" s="339"/>
      <c r="Z175" s="339"/>
      <c r="AA175" s="339"/>
      <c r="AB175" s="339"/>
      <c r="AC175" s="339" t="s">
        <v>1399</v>
      </c>
      <c r="AD175" s="172">
        <v>231510</v>
      </c>
      <c r="AE175" s="172">
        <v>30</v>
      </c>
    </row>
    <row r="176" spans="1:49" s="177" customFormat="1" ht="38.25" x14ac:dyDescent="0.2">
      <c r="A176" s="49">
        <v>96510</v>
      </c>
      <c r="B176" s="29" t="s">
        <v>1411</v>
      </c>
      <c r="C176" s="157"/>
      <c r="D176" s="168">
        <v>3</v>
      </c>
      <c r="E176" s="158" t="s">
        <v>121</v>
      </c>
      <c r="F176" s="67"/>
      <c r="G176" s="351"/>
      <c r="H176" s="351"/>
      <c r="I176" s="351"/>
      <c r="J176" s="351"/>
      <c r="K176" s="344">
        <v>4500</v>
      </c>
      <c r="L176" s="100">
        <f t="shared" si="14"/>
        <v>4500</v>
      </c>
      <c r="M176" s="522" t="e">
        <f t="shared" si="15"/>
        <v>#DIV/0!</v>
      </c>
      <c r="N176" s="344">
        <v>0</v>
      </c>
      <c r="O176" s="344"/>
      <c r="P176" s="344"/>
      <c r="Q176" s="344"/>
      <c r="R176" s="344"/>
      <c r="S176" s="344"/>
      <c r="T176" s="559" t="s">
        <v>2652</v>
      </c>
      <c r="U176" s="344"/>
      <c r="V176" s="380" t="s">
        <v>1401</v>
      </c>
      <c r="W176" s="36" t="s">
        <v>1412</v>
      </c>
      <c r="X176" s="339"/>
      <c r="Y176" s="339"/>
      <c r="Z176" s="339"/>
      <c r="AA176" s="339"/>
      <c r="AB176" s="339"/>
      <c r="AC176" s="339" t="s">
        <v>81</v>
      </c>
      <c r="AD176" s="172">
        <v>231510</v>
      </c>
      <c r="AE176" s="172">
        <v>30</v>
      </c>
    </row>
    <row r="177" spans="1:49" s="177" customFormat="1" x14ac:dyDescent="0.2">
      <c r="A177" s="18">
        <v>96510</v>
      </c>
      <c r="B177" s="340" t="s">
        <v>127</v>
      </c>
      <c r="C177" s="341"/>
      <c r="D177" s="168">
        <v>1</v>
      </c>
      <c r="E177" s="353" t="s">
        <v>77</v>
      </c>
      <c r="F177" s="350" t="s">
        <v>1270</v>
      </c>
      <c r="G177" s="354"/>
      <c r="H177" s="354"/>
      <c r="I177" s="354"/>
      <c r="J177" s="354"/>
      <c r="K177" s="355">
        <v>1500</v>
      </c>
      <c r="L177" s="100">
        <f t="shared" si="14"/>
        <v>1500</v>
      </c>
      <c r="M177" s="522" t="e">
        <f t="shared" si="15"/>
        <v>#DIV/0!</v>
      </c>
      <c r="N177" s="582">
        <v>1500</v>
      </c>
      <c r="O177" s="355"/>
      <c r="P177" s="355"/>
      <c r="Q177" s="355"/>
      <c r="R177" s="355"/>
      <c r="S177" s="582">
        <v>1500</v>
      </c>
      <c r="T177" s="560"/>
      <c r="U177" s="331"/>
      <c r="V177" s="304" t="s">
        <v>1267</v>
      </c>
      <c r="W177" s="305" t="s">
        <v>1271</v>
      </c>
      <c r="X177" s="467"/>
      <c r="Y177" s="467"/>
      <c r="Z177" s="467"/>
      <c r="AA177" s="467"/>
      <c r="AB177" s="467"/>
      <c r="AC177" s="467"/>
      <c r="AD177" s="120">
        <v>231515</v>
      </c>
      <c r="AE177" s="120">
        <v>40</v>
      </c>
      <c r="AF177" s="176"/>
      <c r="AG177" s="176"/>
      <c r="AH177" s="176"/>
      <c r="AI177" s="176"/>
      <c r="AJ177" s="176"/>
      <c r="AK177" s="176"/>
      <c r="AL177" s="176"/>
      <c r="AM177" s="176"/>
      <c r="AN177" s="176"/>
      <c r="AO177" s="176"/>
      <c r="AP177" s="176"/>
      <c r="AQ177" s="176"/>
      <c r="AR177" s="176"/>
      <c r="AS177" s="176"/>
      <c r="AT177" s="176"/>
      <c r="AU177" s="176"/>
      <c r="AV177" s="176"/>
      <c r="AW177" s="176"/>
    </row>
    <row r="178" spans="1:49" s="167" customFormat="1" ht="25.5" x14ac:dyDescent="0.2">
      <c r="A178" s="50">
        <v>94410</v>
      </c>
      <c r="B178" s="29" t="s">
        <v>27</v>
      </c>
      <c r="C178" s="96"/>
      <c r="D178" s="168">
        <v>1</v>
      </c>
      <c r="E178" s="97" t="s">
        <v>92</v>
      </c>
      <c r="F178" s="51"/>
      <c r="G178" s="98"/>
      <c r="H178" s="98">
        <v>993</v>
      </c>
      <c r="I178" s="98">
        <v>59</v>
      </c>
      <c r="J178" s="98">
        <v>250</v>
      </c>
      <c r="K178" s="99">
        <v>100</v>
      </c>
      <c r="L178" s="100">
        <f t="shared" si="14"/>
        <v>-150</v>
      </c>
      <c r="M178" s="522">
        <f t="shared" si="15"/>
        <v>-0.6</v>
      </c>
      <c r="N178" s="99">
        <v>100</v>
      </c>
      <c r="O178" s="99">
        <v>100</v>
      </c>
      <c r="P178" s="99"/>
      <c r="Q178" s="99"/>
      <c r="R178" s="99"/>
      <c r="S178" s="99"/>
      <c r="T178" s="540"/>
      <c r="U178" s="102">
        <v>6</v>
      </c>
      <c r="V178" s="380" t="s">
        <v>36</v>
      </c>
      <c r="W178" s="7" t="s">
        <v>1414</v>
      </c>
      <c r="X178" s="134"/>
      <c r="Y178" s="134"/>
      <c r="Z178" s="134"/>
      <c r="AA178" s="198"/>
      <c r="AB178" s="134"/>
      <c r="AC178" s="134" t="s">
        <v>1415</v>
      </c>
      <c r="AD178" s="172">
        <v>231515</v>
      </c>
      <c r="AE178" s="172">
        <v>30</v>
      </c>
      <c r="AF178" s="185"/>
      <c r="AG178" s="185"/>
      <c r="AH178" s="185"/>
      <c r="AI178" s="185"/>
      <c r="AJ178" s="185"/>
      <c r="AK178" s="185"/>
      <c r="AL178" s="185"/>
      <c r="AM178" s="185"/>
      <c r="AN178" s="185"/>
      <c r="AO178" s="185"/>
      <c r="AP178" s="185"/>
      <c r="AQ178" s="185"/>
      <c r="AR178" s="185"/>
      <c r="AS178" s="185"/>
      <c r="AT178" s="185"/>
      <c r="AU178" s="185"/>
      <c r="AV178" s="185"/>
      <c r="AW178" s="185"/>
    </row>
    <row r="179" spans="1:49" s="167" customFormat="1" ht="25.5" x14ac:dyDescent="0.2">
      <c r="A179" s="50">
        <v>94310</v>
      </c>
      <c r="B179" s="29" t="s">
        <v>56</v>
      </c>
      <c r="C179" s="96"/>
      <c r="D179" s="168">
        <v>1</v>
      </c>
      <c r="E179" s="97" t="s">
        <v>46</v>
      </c>
      <c r="F179" s="51"/>
      <c r="G179" s="98"/>
      <c r="H179" s="98">
        <v>53</v>
      </c>
      <c r="I179" s="98">
        <v>879</v>
      </c>
      <c r="J179" s="98">
        <v>0</v>
      </c>
      <c r="K179" s="99">
        <v>250</v>
      </c>
      <c r="L179" s="100">
        <f t="shared" si="14"/>
        <v>250</v>
      </c>
      <c r="M179" s="522" t="e">
        <f t="shared" si="15"/>
        <v>#DIV/0!</v>
      </c>
      <c r="N179" s="592">
        <v>250</v>
      </c>
      <c r="O179" s="99"/>
      <c r="P179" s="99"/>
      <c r="Q179" s="99">
        <v>250</v>
      </c>
      <c r="R179" s="99"/>
      <c r="S179" s="99"/>
      <c r="T179" s="545"/>
      <c r="U179" s="102">
        <v>6</v>
      </c>
      <c r="V179" s="380" t="s">
        <v>36</v>
      </c>
      <c r="W179" s="7" t="s">
        <v>1413</v>
      </c>
      <c r="X179" s="130"/>
      <c r="Y179" s="130"/>
      <c r="Z179" s="130"/>
      <c r="AA179" s="133" t="s">
        <v>170</v>
      </c>
      <c r="AB179" s="130"/>
      <c r="AC179" s="130" t="s">
        <v>81</v>
      </c>
      <c r="AD179" s="172">
        <v>231515</v>
      </c>
      <c r="AE179" s="172">
        <v>30</v>
      </c>
      <c r="AF179" s="185"/>
      <c r="AG179" s="185"/>
      <c r="AH179" s="185"/>
      <c r="AI179" s="185"/>
      <c r="AJ179" s="185"/>
      <c r="AK179" s="185"/>
      <c r="AL179" s="185"/>
      <c r="AM179" s="185"/>
      <c r="AN179" s="185"/>
      <c r="AO179" s="185"/>
      <c r="AP179" s="185"/>
      <c r="AQ179" s="185"/>
      <c r="AR179" s="185"/>
      <c r="AS179" s="185"/>
      <c r="AT179" s="185"/>
      <c r="AU179" s="185"/>
      <c r="AV179" s="185"/>
      <c r="AW179" s="185"/>
    </row>
    <row r="180" spans="1:49" s="167" customFormat="1" ht="25.5" x14ac:dyDescent="0.2">
      <c r="A180" s="49">
        <v>95330</v>
      </c>
      <c r="B180" s="29" t="s">
        <v>76</v>
      </c>
      <c r="C180" s="131"/>
      <c r="D180" s="168">
        <v>1</v>
      </c>
      <c r="E180" s="132" t="s">
        <v>77</v>
      </c>
      <c r="F180" s="67"/>
      <c r="G180" s="75"/>
      <c r="H180" s="75"/>
      <c r="I180" s="75"/>
      <c r="J180" s="75">
        <v>400</v>
      </c>
      <c r="K180" s="130">
        <v>400</v>
      </c>
      <c r="L180" s="100">
        <f t="shared" si="14"/>
        <v>0</v>
      </c>
      <c r="M180" s="522">
        <f t="shared" si="15"/>
        <v>0</v>
      </c>
      <c r="N180" s="526">
        <v>400</v>
      </c>
      <c r="O180" s="130"/>
      <c r="P180" s="130"/>
      <c r="Q180" s="130"/>
      <c r="R180" s="130"/>
      <c r="S180" s="526">
        <v>400</v>
      </c>
      <c r="T180" s="405"/>
      <c r="U180" s="192"/>
      <c r="V180" s="380" t="s">
        <v>1395</v>
      </c>
      <c r="W180" s="38" t="s">
        <v>1419</v>
      </c>
      <c r="X180" s="130"/>
      <c r="Y180" s="130"/>
      <c r="Z180" s="130"/>
      <c r="AA180" s="133"/>
      <c r="AB180" s="130"/>
      <c r="AC180" s="130" t="s">
        <v>81</v>
      </c>
      <c r="AD180" s="172">
        <v>231515</v>
      </c>
      <c r="AE180" s="172">
        <v>30</v>
      </c>
      <c r="AF180" s="185"/>
      <c r="AG180" s="185"/>
      <c r="AH180" s="185"/>
      <c r="AI180" s="185"/>
      <c r="AJ180" s="185"/>
      <c r="AK180" s="185"/>
      <c r="AL180" s="185"/>
      <c r="AM180" s="185"/>
      <c r="AN180" s="185"/>
      <c r="AO180" s="185"/>
      <c r="AP180" s="185"/>
      <c r="AQ180" s="185"/>
      <c r="AR180" s="185"/>
      <c r="AS180" s="185"/>
      <c r="AT180" s="185"/>
      <c r="AU180" s="185"/>
      <c r="AV180" s="185"/>
      <c r="AW180" s="185"/>
    </row>
    <row r="181" spans="1:49" s="167" customFormat="1" ht="127.5" x14ac:dyDescent="0.2">
      <c r="A181" s="49">
        <v>95310</v>
      </c>
      <c r="B181" s="29" t="s">
        <v>38</v>
      </c>
      <c r="C181" s="131"/>
      <c r="D181" s="168">
        <v>1</v>
      </c>
      <c r="E181" s="132" t="s">
        <v>77</v>
      </c>
      <c r="F181" s="67" t="s">
        <v>1416</v>
      </c>
      <c r="G181" s="75"/>
      <c r="H181" s="75"/>
      <c r="I181" s="75"/>
      <c r="J181" s="75">
        <v>1000</v>
      </c>
      <c r="K181" s="130">
        <v>3000</v>
      </c>
      <c r="L181" s="100">
        <f t="shared" si="14"/>
        <v>2000</v>
      </c>
      <c r="M181" s="522">
        <f t="shared" si="15"/>
        <v>2</v>
      </c>
      <c r="N181" s="526">
        <v>3000</v>
      </c>
      <c r="O181" s="130"/>
      <c r="P181" s="130"/>
      <c r="Q181" s="130"/>
      <c r="R181" s="130"/>
      <c r="S181" s="526">
        <v>3000</v>
      </c>
      <c r="T181" s="405"/>
      <c r="U181" s="133" t="s">
        <v>1417</v>
      </c>
      <c r="V181" s="380" t="s">
        <v>1390</v>
      </c>
      <c r="W181" s="168"/>
      <c r="X181" s="130"/>
      <c r="Y181" s="130"/>
      <c r="Z181" s="130"/>
      <c r="AA181" s="133"/>
      <c r="AB181" s="130"/>
      <c r="AC181" s="130" t="s">
        <v>1418</v>
      </c>
      <c r="AD181" s="172">
        <v>231515</v>
      </c>
      <c r="AE181" s="172">
        <v>30</v>
      </c>
      <c r="AF181" s="185"/>
      <c r="AG181" s="185"/>
      <c r="AH181" s="185"/>
      <c r="AI181" s="185"/>
      <c r="AJ181" s="185"/>
      <c r="AK181" s="185"/>
      <c r="AL181" s="185"/>
      <c r="AM181" s="185"/>
      <c r="AN181" s="185"/>
      <c r="AO181" s="185"/>
      <c r="AP181" s="185"/>
      <c r="AQ181" s="185"/>
      <c r="AR181" s="185"/>
      <c r="AS181" s="185"/>
      <c r="AT181" s="185"/>
      <c r="AU181" s="185"/>
      <c r="AV181" s="185"/>
      <c r="AW181" s="185"/>
    </row>
    <row r="182" spans="1:49" s="167" customFormat="1" ht="63.75" x14ac:dyDescent="0.2">
      <c r="A182" s="18">
        <v>96510</v>
      </c>
      <c r="B182" s="340" t="s">
        <v>82</v>
      </c>
      <c r="C182" s="341"/>
      <c r="D182" s="168">
        <v>1</v>
      </c>
      <c r="E182" s="342"/>
      <c r="F182" s="345" t="s">
        <v>1265</v>
      </c>
      <c r="G182" s="343"/>
      <c r="H182" s="343"/>
      <c r="I182" s="343" t="s">
        <v>1266</v>
      </c>
      <c r="J182" s="343"/>
      <c r="K182" s="339">
        <v>7000</v>
      </c>
      <c r="L182" s="100">
        <f t="shared" si="14"/>
        <v>7000</v>
      </c>
      <c r="M182" s="522" t="e">
        <f t="shared" si="15"/>
        <v>#DIV/0!</v>
      </c>
      <c r="N182" s="339">
        <v>0</v>
      </c>
      <c r="O182" s="339"/>
      <c r="P182" s="339"/>
      <c r="Q182" s="339"/>
      <c r="R182" s="339"/>
      <c r="S182" s="339"/>
      <c r="T182" s="370" t="s">
        <v>2675</v>
      </c>
      <c r="U182" s="339"/>
      <c r="V182" s="304" t="s">
        <v>1267</v>
      </c>
      <c r="W182" s="345" t="s">
        <v>1268</v>
      </c>
      <c r="X182" s="339"/>
      <c r="Y182" s="339"/>
      <c r="Z182" s="339"/>
      <c r="AA182" s="339"/>
      <c r="AB182" s="339"/>
      <c r="AC182" s="339" t="s">
        <v>1269</v>
      </c>
      <c r="AD182" s="120">
        <v>231515</v>
      </c>
      <c r="AE182" s="120">
        <v>40</v>
      </c>
      <c r="AF182" s="185"/>
      <c r="AG182" s="185"/>
      <c r="AH182" s="185"/>
      <c r="AI182" s="185"/>
      <c r="AJ182" s="185"/>
      <c r="AK182" s="185"/>
      <c r="AL182" s="185"/>
      <c r="AM182" s="185"/>
      <c r="AN182" s="185"/>
      <c r="AO182" s="185"/>
      <c r="AP182" s="185"/>
      <c r="AQ182" s="185"/>
      <c r="AR182" s="185"/>
      <c r="AS182" s="185"/>
      <c r="AT182" s="185"/>
      <c r="AU182" s="185"/>
      <c r="AV182" s="185"/>
      <c r="AW182" s="185"/>
    </row>
    <row r="183" spans="1:49" s="167" customFormat="1" ht="25.5" x14ac:dyDescent="0.2">
      <c r="A183" s="205">
        <v>92310</v>
      </c>
      <c r="B183" s="44" t="s">
        <v>23</v>
      </c>
      <c r="C183" s="54"/>
      <c r="D183" s="168">
        <v>1</v>
      </c>
      <c r="E183" s="55" t="s">
        <v>77</v>
      </c>
      <c r="F183" s="44"/>
      <c r="G183" s="359"/>
      <c r="H183" s="359"/>
      <c r="I183" s="359"/>
      <c r="J183" s="359"/>
      <c r="K183" s="359">
        <v>6500</v>
      </c>
      <c r="L183" s="100">
        <f t="shared" si="14"/>
        <v>6500</v>
      </c>
      <c r="M183" s="522" t="e">
        <f t="shared" si="15"/>
        <v>#DIV/0!</v>
      </c>
      <c r="N183" s="359">
        <v>0</v>
      </c>
      <c r="O183" s="359"/>
      <c r="P183" s="359"/>
      <c r="Q183" s="359"/>
      <c r="R183" s="359"/>
      <c r="S183" s="359"/>
      <c r="T183" s="563" t="s">
        <v>2646</v>
      </c>
      <c r="U183" s="359" t="s">
        <v>1369</v>
      </c>
      <c r="V183" s="330" t="s">
        <v>1370</v>
      </c>
      <c r="W183" s="36" t="s">
        <v>1371</v>
      </c>
      <c r="X183" s="359"/>
      <c r="Y183" s="359"/>
      <c r="Z183" s="359"/>
      <c r="AA183" s="329" t="s">
        <v>1372</v>
      </c>
      <c r="AB183" s="359"/>
      <c r="AC183" s="359"/>
      <c r="AD183" s="192">
        <v>231520</v>
      </c>
      <c r="AE183" s="192">
        <v>30</v>
      </c>
      <c r="AF183" s="185"/>
      <c r="AG183" s="185"/>
      <c r="AH183" s="185"/>
      <c r="AI183" s="185"/>
      <c r="AJ183" s="185"/>
      <c r="AK183" s="185"/>
      <c r="AL183" s="185"/>
      <c r="AM183" s="185"/>
      <c r="AN183" s="185"/>
      <c r="AO183" s="185"/>
      <c r="AP183" s="185"/>
      <c r="AQ183" s="185"/>
      <c r="AR183" s="185"/>
      <c r="AS183" s="185"/>
      <c r="AT183" s="185"/>
      <c r="AU183" s="185"/>
      <c r="AV183" s="185"/>
      <c r="AW183" s="185"/>
    </row>
    <row r="184" spans="1:49" s="167" customFormat="1" ht="89.25" x14ac:dyDescent="0.2">
      <c r="A184" s="346">
        <v>92410</v>
      </c>
      <c r="B184" s="347" t="s">
        <v>51</v>
      </c>
      <c r="C184" s="348"/>
      <c r="D184" s="168">
        <v>1</v>
      </c>
      <c r="E184" s="349"/>
      <c r="F184" s="350" t="s">
        <v>1272</v>
      </c>
      <c r="G184" s="351"/>
      <c r="H184" s="351">
        <v>0</v>
      </c>
      <c r="I184" s="351"/>
      <c r="J184" s="351"/>
      <c r="K184" s="344">
        <v>4100</v>
      </c>
      <c r="L184" s="100">
        <f t="shared" si="14"/>
        <v>4100</v>
      </c>
      <c r="M184" s="522" t="e">
        <f t="shared" si="15"/>
        <v>#DIV/0!</v>
      </c>
      <c r="N184" s="344">
        <v>0</v>
      </c>
      <c r="O184" s="344"/>
      <c r="P184" s="344"/>
      <c r="Q184" s="344"/>
      <c r="R184" s="344"/>
      <c r="S184" s="344"/>
      <c r="T184" s="560" t="s">
        <v>2768</v>
      </c>
      <c r="U184" s="344"/>
      <c r="V184" s="304" t="s">
        <v>1273</v>
      </c>
      <c r="W184" s="120" t="s">
        <v>1274</v>
      </c>
      <c r="X184" s="344"/>
      <c r="Y184" s="344"/>
      <c r="Z184" s="344"/>
      <c r="AA184" s="304" t="s">
        <v>1275</v>
      </c>
      <c r="AB184" s="344"/>
      <c r="AC184" s="344"/>
      <c r="AD184" s="18">
        <v>231520</v>
      </c>
      <c r="AE184" s="18">
        <v>40</v>
      </c>
    </row>
    <row r="185" spans="1:49" s="177" customFormat="1" ht="38.25" customHeight="1" x14ac:dyDescent="0.2">
      <c r="A185" s="31">
        <v>94310</v>
      </c>
      <c r="B185" s="340" t="s">
        <v>56</v>
      </c>
      <c r="C185" s="352"/>
      <c r="D185" s="168">
        <v>1</v>
      </c>
      <c r="E185" s="353"/>
      <c r="F185" s="350" t="s">
        <v>1276</v>
      </c>
      <c r="G185" s="354"/>
      <c r="H185" s="354"/>
      <c r="I185" s="354"/>
      <c r="J185" s="354"/>
      <c r="K185" s="355">
        <v>1500</v>
      </c>
      <c r="L185" s="100">
        <f t="shared" si="14"/>
        <v>1500</v>
      </c>
      <c r="M185" s="522" t="e">
        <f t="shared" si="15"/>
        <v>#DIV/0!</v>
      </c>
      <c r="N185" s="355">
        <v>0</v>
      </c>
      <c r="O185" s="355"/>
      <c r="P185" s="355"/>
      <c r="Q185" s="355"/>
      <c r="R185" s="355"/>
      <c r="S185" s="355"/>
      <c r="T185" s="560" t="s">
        <v>2768</v>
      </c>
      <c r="U185" s="331"/>
      <c r="V185" s="304" t="s">
        <v>1273</v>
      </c>
      <c r="W185" s="305" t="s">
        <v>1277</v>
      </c>
      <c r="X185" s="344"/>
      <c r="Y185" s="344"/>
      <c r="Z185" s="344"/>
      <c r="AA185" s="304" t="s">
        <v>1278</v>
      </c>
      <c r="AB185" s="344"/>
      <c r="AC185" s="344"/>
      <c r="AD185" s="18">
        <v>231520</v>
      </c>
      <c r="AE185" s="18">
        <v>40</v>
      </c>
    </row>
    <row r="186" spans="1:49" s="177" customFormat="1" ht="89.25" x14ac:dyDescent="0.2">
      <c r="A186" s="283">
        <v>92410</v>
      </c>
      <c r="B186" s="284" t="s">
        <v>51</v>
      </c>
      <c r="C186" s="279"/>
      <c r="D186" s="168">
        <v>1</v>
      </c>
      <c r="E186" s="280" t="s">
        <v>77</v>
      </c>
      <c r="F186" s="278"/>
      <c r="G186" s="351"/>
      <c r="H186" s="351">
        <v>9240</v>
      </c>
      <c r="I186" s="351"/>
      <c r="J186" s="351">
        <v>4236</v>
      </c>
      <c r="K186" s="344">
        <v>6500</v>
      </c>
      <c r="L186" s="100">
        <f t="shared" si="14"/>
        <v>2264</v>
      </c>
      <c r="M186" s="522">
        <f t="shared" si="15"/>
        <v>0.53446647780925405</v>
      </c>
      <c r="N186" s="344">
        <v>0</v>
      </c>
      <c r="O186" s="344"/>
      <c r="P186" s="344"/>
      <c r="Q186" s="344"/>
      <c r="R186" s="344"/>
      <c r="S186" s="344"/>
      <c r="T186" s="418" t="s">
        <v>2842</v>
      </c>
      <c r="U186" s="344" t="s">
        <v>1369</v>
      </c>
      <c r="V186" s="330" t="s">
        <v>1370</v>
      </c>
      <c r="W186" s="36"/>
      <c r="X186" s="344"/>
      <c r="Y186" s="344"/>
      <c r="Z186" s="344"/>
      <c r="AA186" s="304"/>
      <c r="AB186" s="344"/>
      <c r="AC186" s="344"/>
      <c r="AD186" s="192">
        <v>231520</v>
      </c>
      <c r="AE186" s="192">
        <v>30</v>
      </c>
      <c r="AF186" s="176"/>
      <c r="AG186" s="176"/>
      <c r="AH186" s="176"/>
      <c r="AI186" s="176"/>
      <c r="AJ186" s="176"/>
      <c r="AK186" s="176"/>
      <c r="AL186" s="176"/>
      <c r="AM186" s="176"/>
      <c r="AN186" s="176"/>
      <c r="AO186" s="176"/>
      <c r="AP186" s="176"/>
      <c r="AQ186" s="176"/>
      <c r="AR186" s="176"/>
      <c r="AS186" s="176"/>
      <c r="AT186" s="176"/>
      <c r="AU186" s="176"/>
      <c r="AV186" s="176"/>
      <c r="AW186" s="176"/>
    </row>
    <row r="187" spans="1:49" s="167" customFormat="1" ht="89.25" x14ac:dyDescent="0.2">
      <c r="A187" s="31">
        <v>94315</v>
      </c>
      <c r="B187" s="340" t="s">
        <v>1253</v>
      </c>
      <c r="C187" s="352"/>
      <c r="D187" s="168">
        <v>1</v>
      </c>
      <c r="E187" s="353"/>
      <c r="F187" s="350" t="s">
        <v>1279</v>
      </c>
      <c r="G187" s="354"/>
      <c r="H187" s="354"/>
      <c r="I187" s="354"/>
      <c r="J187" s="354"/>
      <c r="K187" s="355">
        <v>3500</v>
      </c>
      <c r="L187" s="100">
        <f t="shared" si="14"/>
        <v>3500</v>
      </c>
      <c r="M187" s="522" t="e">
        <f t="shared" si="15"/>
        <v>#DIV/0!</v>
      </c>
      <c r="N187" s="355">
        <v>0</v>
      </c>
      <c r="O187" s="355"/>
      <c r="P187" s="355"/>
      <c r="Q187" s="355"/>
      <c r="R187" s="355"/>
      <c r="S187" s="355"/>
      <c r="T187" s="561" t="s">
        <v>2852</v>
      </c>
      <c r="U187" s="331"/>
      <c r="V187" s="304" t="s">
        <v>1273</v>
      </c>
      <c r="W187" s="305" t="s">
        <v>1280</v>
      </c>
      <c r="X187" s="344"/>
      <c r="Y187" s="344"/>
      <c r="Z187" s="344">
        <v>-3500</v>
      </c>
      <c r="AA187" s="622" t="s">
        <v>2848</v>
      </c>
      <c r="AB187" s="344"/>
      <c r="AC187" s="344"/>
      <c r="AD187" s="18">
        <v>231520</v>
      </c>
      <c r="AE187" s="18">
        <v>40</v>
      </c>
      <c r="AF187" s="185"/>
      <c r="AG187" s="185"/>
      <c r="AH187" s="185"/>
      <c r="AI187" s="185"/>
      <c r="AJ187" s="185"/>
      <c r="AK187" s="185"/>
      <c r="AL187" s="185"/>
      <c r="AM187" s="185"/>
      <c r="AN187" s="185"/>
      <c r="AO187" s="185"/>
      <c r="AP187" s="185"/>
      <c r="AQ187" s="185"/>
      <c r="AR187" s="185"/>
      <c r="AS187" s="185"/>
      <c r="AT187" s="185"/>
      <c r="AU187" s="185"/>
      <c r="AV187" s="185"/>
      <c r="AW187" s="185"/>
    </row>
    <row r="188" spans="1:49" s="167" customFormat="1" ht="102" x14ac:dyDescent="0.2">
      <c r="A188" s="31">
        <v>94410</v>
      </c>
      <c r="B188" s="340" t="s">
        <v>27</v>
      </c>
      <c r="C188" s="352"/>
      <c r="D188" s="168">
        <v>1</v>
      </c>
      <c r="E188" s="353"/>
      <c r="F188" s="350" t="s">
        <v>1281</v>
      </c>
      <c r="G188" s="354"/>
      <c r="H188" s="354" t="s">
        <v>1266</v>
      </c>
      <c r="I188" s="354"/>
      <c r="J188" s="354"/>
      <c r="K188" s="355">
        <v>750</v>
      </c>
      <c r="L188" s="100">
        <f t="shared" si="14"/>
        <v>750</v>
      </c>
      <c r="M188" s="522" t="e">
        <f t="shared" si="15"/>
        <v>#DIV/0!</v>
      </c>
      <c r="N188" s="355">
        <v>0</v>
      </c>
      <c r="O188" s="355"/>
      <c r="P188" s="355"/>
      <c r="Q188" s="355"/>
      <c r="R188" s="355"/>
      <c r="S188" s="355"/>
      <c r="T188" s="540" t="s">
        <v>2677</v>
      </c>
      <c r="U188" s="331"/>
      <c r="V188" s="304" t="s">
        <v>1273</v>
      </c>
      <c r="W188" s="305" t="s">
        <v>1282</v>
      </c>
      <c r="X188" s="356"/>
      <c r="Y188" s="356"/>
      <c r="Z188" s="356">
        <v>-750</v>
      </c>
      <c r="AA188" s="622" t="s">
        <v>2849</v>
      </c>
      <c r="AB188" s="356"/>
      <c r="AC188" s="356"/>
      <c r="AD188" s="18">
        <v>231520</v>
      </c>
      <c r="AE188" s="18">
        <v>40</v>
      </c>
      <c r="AF188" s="185"/>
      <c r="AG188" s="185"/>
      <c r="AH188" s="185"/>
      <c r="AI188" s="185"/>
      <c r="AJ188" s="185"/>
      <c r="AK188" s="185"/>
      <c r="AL188" s="185"/>
      <c r="AM188" s="185"/>
      <c r="AN188" s="185"/>
      <c r="AO188" s="185"/>
      <c r="AP188" s="185"/>
      <c r="AQ188" s="185"/>
      <c r="AR188" s="185"/>
      <c r="AS188" s="185"/>
      <c r="AT188" s="185"/>
      <c r="AU188" s="185"/>
      <c r="AV188" s="185"/>
      <c r="AW188" s="185"/>
    </row>
    <row r="189" spans="1:49" s="167" customFormat="1" ht="102" x14ac:dyDescent="0.2">
      <c r="A189" s="120">
        <v>96510</v>
      </c>
      <c r="B189" s="345" t="s">
        <v>35</v>
      </c>
      <c r="C189" s="357"/>
      <c r="D189" s="168">
        <v>1</v>
      </c>
      <c r="E189" s="358"/>
      <c r="F189" s="345" t="s">
        <v>1283</v>
      </c>
      <c r="G189" s="359"/>
      <c r="H189" s="359"/>
      <c r="I189" s="359"/>
      <c r="J189" s="359"/>
      <c r="K189" s="359">
        <v>12500</v>
      </c>
      <c r="L189" s="100">
        <f t="shared" si="14"/>
        <v>12500</v>
      </c>
      <c r="M189" s="522" t="e">
        <f t="shared" si="15"/>
        <v>#DIV/0!</v>
      </c>
      <c r="N189" s="359">
        <v>12500</v>
      </c>
      <c r="O189" s="359"/>
      <c r="P189" s="359"/>
      <c r="Q189" s="359"/>
      <c r="R189" s="359"/>
      <c r="S189" s="359">
        <v>12455</v>
      </c>
      <c r="T189" s="562" t="s">
        <v>2853</v>
      </c>
      <c r="U189" s="359"/>
      <c r="V189" s="304" t="s">
        <v>1273</v>
      </c>
      <c r="W189" s="345" t="s">
        <v>2960</v>
      </c>
      <c r="X189" s="360"/>
      <c r="Y189" s="360"/>
      <c r="Z189" s="360">
        <v>-4500</v>
      </c>
      <c r="AA189" s="622" t="s">
        <v>2850</v>
      </c>
      <c r="AB189" s="360"/>
      <c r="AC189" s="360"/>
      <c r="AD189" s="18">
        <v>231520</v>
      </c>
      <c r="AE189" s="18">
        <v>40</v>
      </c>
      <c r="AF189" s="185"/>
      <c r="AG189" s="185"/>
      <c r="AH189" s="185"/>
      <c r="AI189" s="185"/>
      <c r="AJ189" s="185"/>
      <c r="AK189" s="185"/>
      <c r="AL189" s="185"/>
      <c r="AM189" s="185"/>
      <c r="AN189" s="185"/>
      <c r="AO189" s="185"/>
      <c r="AP189" s="185"/>
      <c r="AQ189" s="185"/>
      <c r="AR189" s="185"/>
      <c r="AS189" s="185"/>
      <c r="AT189" s="185"/>
      <c r="AU189" s="185"/>
      <c r="AV189" s="185"/>
      <c r="AW189" s="185"/>
    </row>
    <row r="190" spans="1:49" s="167" customFormat="1" ht="38.25" x14ac:dyDescent="0.2">
      <c r="A190" s="120">
        <v>95235</v>
      </c>
      <c r="B190" s="345" t="s">
        <v>733</v>
      </c>
      <c r="C190" s="357"/>
      <c r="D190" s="168">
        <v>1</v>
      </c>
      <c r="E190" s="358"/>
      <c r="F190" s="345" t="s">
        <v>1283</v>
      </c>
      <c r="G190" s="359"/>
      <c r="H190" s="359"/>
      <c r="I190" s="359"/>
      <c r="J190" s="359"/>
      <c r="K190" s="359">
        <v>6500</v>
      </c>
      <c r="L190" s="100">
        <f t="shared" si="14"/>
        <v>6500</v>
      </c>
      <c r="M190" s="522" t="e">
        <f t="shared" si="15"/>
        <v>#DIV/0!</v>
      </c>
      <c r="N190" s="359">
        <v>0</v>
      </c>
      <c r="O190" s="359"/>
      <c r="P190" s="359"/>
      <c r="Q190" s="359"/>
      <c r="R190" s="359"/>
      <c r="S190" s="359"/>
      <c r="T190" s="561" t="s">
        <v>2687</v>
      </c>
      <c r="U190" s="344"/>
      <c r="V190" s="304" t="s">
        <v>1285</v>
      </c>
      <c r="W190" s="120" t="s">
        <v>1283</v>
      </c>
      <c r="X190" s="359"/>
      <c r="Y190" s="359"/>
      <c r="Z190" s="359"/>
      <c r="AA190" s="304" t="s">
        <v>1284</v>
      </c>
      <c r="AB190" s="359"/>
      <c r="AC190" s="359"/>
      <c r="AD190" s="18">
        <v>231520</v>
      </c>
      <c r="AE190" s="18">
        <v>40</v>
      </c>
      <c r="AF190" s="185"/>
      <c r="AG190" s="185"/>
      <c r="AH190" s="185"/>
      <c r="AI190" s="185"/>
      <c r="AJ190" s="185"/>
      <c r="AK190" s="185"/>
      <c r="AL190" s="185"/>
      <c r="AM190" s="185"/>
      <c r="AN190" s="185"/>
      <c r="AO190" s="185"/>
      <c r="AP190" s="185"/>
      <c r="AQ190" s="185"/>
      <c r="AR190" s="185"/>
      <c r="AS190" s="185"/>
      <c r="AT190" s="185"/>
      <c r="AU190" s="185"/>
      <c r="AV190" s="185"/>
      <c r="AW190" s="185"/>
    </row>
    <row r="191" spans="1:49" s="167" customFormat="1" ht="102" x14ac:dyDescent="0.2">
      <c r="A191" s="18">
        <v>96510</v>
      </c>
      <c r="B191" s="340" t="s">
        <v>82</v>
      </c>
      <c r="C191" s="341"/>
      <c r="D191" s="168">
        <v>1</v>
      </c>
      <c r="E191" s="342"/>
      <c r="F191" s="361" t="s">
        <v>1286</v>
      </c>
      <c r="G191" s="343"/>
      <c r="H191" s="343"/>
      <c r="I191" s="343" t="s">
        <v>1266</v>
      </c>
      <c r="J191" s="343"/>
      <c r="K191" s="339">
        <v>7500</v>
      </c>
      <c r="L191" s="100">
        <f t="shared" si="14"/>
        <v>7500</v>
      </c>
      <c r="M191" s="522" t="e">
        <f t="shared" si="15"/>
        <v>#DIV/0!</v>
      </c>
      <c r="N191" s="339">
        <v>0</v>
      </c>
      <c r="O191" s="339"/>
      <c r="P191" s="339"/>
      <c r="Q191" s="339"/>
      <c r="R191" s="339"/>
      <c r="S191" s="339"/>
      <c r="T191" s="370" t="s">
        <v>2854</v>
      </c>
      <c r="U191" s="339"/>
      <c r="V191" s="304" t="s">
        <v>1273</v>
      </c>
      <c r="W191" s="361" t="s">
        <v>1286</v>
      </c>
      <c r="X191" s="339"/>
      <c r="Y191" s="339"/>
      <c r="Z191" s="339">
        <v>-7500</v>
      </c>
      <c r="AA191" s="622" t="s">
        <v>2851</v>
      </c>
      <c r="AB191" s="339"/>
      <c r="AC191" s="339"/>
      <c r="AD191" s="18">
        <v>231520</v>
      </c>
      <c r="AE191" s="18">
        <v>40</v>
      </c>
      <c r="AF191" s="185"/>
      <c r="AG191" s="185"/>
      <c r="AH191" s="185"/>
      <c r="AI191" s="185"/>
      <c r="AJ191" s="185"/>
      <c r="AK191" s="185"/>
      <c r="AL191" s="185"/>
      <c r="AM191" s="185"/>
      <c r="AN191" s="185"/>
      <c r="AO191" s="185"/>
      <c r="AP191" s="185"/>
      <c r="AQ191" s="185"/>
      <c r="AR191" s="185"/>
      <c r="AS191" s="185"/>
      <c r="AT191" s="185"/>
      <c r="AU191" s="185"/>
      <c r="AV191" s="185"/>
      <c r="AW191" s="185"/>
    </row>
    <row r="192" spans="1:49" s="167" customFormat="1" ht="76.5" x14ac:dyDescent="0.2">
      <c r="A192" s="49">
        <v>94310</v>
      </c>
      <c r="B192" s="67" t="s">
        <v>334</v>
      </c>
      <c r="C192" s="157"/>
      <c r="D192" s="168">
        <v>1</v>
      </c>
      <c r="E192" s="158"/>
      <c r="F192" s="392" t="s">
        <v>347</v>
      </c>
      <c r="G192" s="159"/>
      <c r="H192" s="159"/>
      <c r="I192" s="159"/>
      <c r="J192" s="159"/>
      <c r="K192" s="79">
        <v>300</v>
      </c>
      <c r="L192" s="100">
        <f t="shared" si="14"/>
        <v>300</v>
      </c>
      <c r="M192" s="522" t="e">
        <f t="shared" si="15"/>
        <v>#DIV/0!</v>
      </c>
      <c r="N192" s="79">
        <v>300</v>
      </c>
      <c r="O192" s="19">
        <v>300</v>
      </c>
      <c r="P192" s="19"/>
      <c r="Q192" s="19"/>
      <c r="R192" s="19"/>
      <c r="S192" s="79"/>
      <c r="T192" s="405" t="s">
        <v>2679</v>
      </c>
      <c r="U192" s="79" t="s">
        <v>336</v>
      </c>
      <c r="V192" s="505">
        <v>2.4</v>
      </c>
      <c r="W192" s="36" t="s">
        <v>2841</v>
      </c>
      <c r="X192" s="130"/>
      <c r="Y192" s="130"/>
      <c r="Z192" s="130"/>
      <c r="AA192" s="133" t="s">
        <v>338</v>
      </c>
      <c r="AB192" s="130"/>
      <c r="AC192" s="130"/>
      <c r="AD192" s="192">
        <v>231520</v>
      </c>
      <c r="AE192" s="192">
        <v>30</v>
      </c>
    </row>
    <row r="193" spans="1:49" s="177" customFormat="1" ht="25.5" x14ac:dyDescent="0.2">
      <c r="A193" s="49">
        <v>94490</v>
      </c>
      <c r="B193" s="29" t="s">
        <v>154</v>
      </c>
      <c r="C193" s="157"/>
      <c r="D193" s="168">
        <v>1</v>
      </c>
      <c r="E193" s="158" t="s">
        <v>92</v>
      </c>
      <c r="F193" s="67"/>
      <c r="G193" s="351"/>
      <c r="H193" s="351"/>
      <c r="I193" s="351"/>
      <c r="J193" s="351"/>
      <c r="K193" s="344">
        <v>500</v>
      </c>
      <c r="L193" s="100">
        <f t="shared" si="14"/>
        <v>500</v>
      </c>
      <c r="M193" s="522" t="e">
        <f t="shared" si="15"/>
        <v>#DIV/0!</v>
      </c>
      <c r="N193" s="580">
        <v>500</v>
      </c>
      <c r="O193" s="344"/>
      <c r="P193" s="344"/>
      <c r="Q193" s="344"/>
      <c r="R193" s="344"/>
      <c r="S193" s="580">
        <v>500</v>
      </c>
      <c r="T193" s="559" t="s">
        <v>2650</v>
      </c>
      <c r="U193" s="344" t="s">
        <v>1384</v>
      </c>
      <c r="V193" s="304" t="s">
        <v>1386</v>
      </c>
      <c r="W193" s="36" t="s">
        <v>1387</v>
      </c>
      <c r="X193" s="339"/>
      <c r="Y193" s="339"/>
      <c r="Z193" s="339"/>
      <c r="AA193" s="339"/>
      <c r="AB193" s="339"/>
      <c r="AC193" s="339" t="s">
        <v>81</v>
      </c>
      <c r="AD193" s="192">
        <v>231520</v>
      </c>
      <c r="AE193" s="192">
        <v>30</v>
      </c>
    </row>
    <row r="194" spans="1:49" s="167" customFormat="1" ht="89.25" x14ac:dyDescent="0.2">
      <c r="A194" s="50">
        <v>94310</v>
      </c>
      <c r="B194" s="29" t="s">
        <v>56</v>
      </c>
      <c r="C194" s="96"/>
      <c r="D194" s="168">
        <v>3</v>
      </c>
      <c r="E194" s="97" t="s">
        <v>121</v>
      </c>
      <c r="F194" s="51"/>
      <c r="G194" s="354"/>
      <c r="H194" s="354"/>
      <c r="I194" s="354"/>
      <c r="J194" s="354">
        <v>1000</v>
      </c>
      <c r="K194" s="355">
        <v>1500</v>
      </c>
      <c r="L194" s="100">
        <f t="shared" si="14"/>
        <v>500</v>
      </c>
      <c r="M194" s="522">
        <f t="shared" si="15"/>
        <v>0.5</v>
      </c>
      <c r="N194" s="355">
        <v>1000</v>
      </c>
      <c r="O194" s="355">
        <v>1000</v>
      </c>
      <c r="P194" s="355"/>
      <c r="Q194" s="355"/>
      <c r="R194" s="355"/>
      <c r="S194" s="355"/>
      <c r="T194" s="545" t="s">
        <v>2676</v>
      </c>
      <c r="U194" s="331" t="s">
        <v>1373</v>
      </c>
      <c r="V194" s="339" t="s">
        <v>1374</v>
      </c>
      <c r="W194" s="7" t="s">
        <v>2840</v>
      </c>
      <c r="X194" s="344"/>
      <c r="Y194" s="344"/>
      <c r="Z194" s="344"/>
      <c r="AA194" s="304" t="s">
        <v>1375</v>
      </c>
      <c r="AB194" s="344"/>
      <c r="AC194" s="344"/>
      <c r="AD194" s="192">
        <v>231520</v>
      </c>
      <c r="AE194" s="192">
        <v>30</v>
      </c>
      <c r="AF194" s="185"/>
      <c r="AG194" s="185"/>
      <c r="AH194" s="185"/>
      <c r="AI194" s="185"/>
      <c r="AJ194" s="185"/>
      <c r="AK194" s="185"/>
      <c r="AL194" s="185"/>
      <c r="AM194" s="185"/>
      <c r="AN194" s="185"/>
      <c r="AO194" s="185"/>
      <c r="AP194" s="185"/>
      <c r="AQ194" s="185"/>
      <c r="AR194" s="185"/>
      <c r="AS194" s="185"/>
      <c r="AT194" s="185"/>
      <c r="AU194" s="185"/>
      <c r="AV194" s="185"/>
      <c r="AW194" s="185"/>
    </row>
    <row r="195" spans="1:49" s="167" customFormat="1" ht="51" x14ac:dyDescent="0.2">
      <c r="A195" s="49">
        <v>95310</v>
      </c>
      <c r="B195" s="29" t="s">
        <v>38</v>
      </c>
      <c r="C195" s="131"/>
      <c r="D195" s="168">
        <v>2</v>
      </c>
      <c r="E195" s="132" t="s">
        <v>46</v>
      </c>
      <c r="F195" s="67" t="s">
        <v>1378</v>
      </c>
      <c r="G195" s="379">
        <v>0</v>
      </c>
      <c r="H195" s="379">
        <v>0</v>
      </c>
      <c r="I195" s="379">
        <v>0</v>
      </c>
      <c r="J195" s="379">
        <v>0</v>
      </c>
      <c r="K195" s="344">
        <v>7000</v>
      </c>
      <c r="L195" s="100">
        <f t="shared" si="14"/>
        <v>7000</v>
      </c>
      <c r="M195" s="522" t="e">
        <f t="shared" si="15"/>
        <v>#DIV/0!</v>
      </c>
      <c r="N195" s="580">
        <v>1500</v>
      </c>
      <c r="O195" s="344"/>
      <c r="P195" s="344"/>
      <c r="Q195" s="344"/>
      <c r="R195" s="344"/>
      <c r="S195" s="580">
        <v>1500</v>
      </c>
      <c r="T195" s="559" t="s">
        <v>2655</v>
      </c>
      <c r="U195" s="149">
        <v>9</v>
      </c>
      <c r="V195" s="304" t="s">
        <v>1379</v>
      </c>
      <c r="W195" s="36" t="s">
        <v>1380</v>
      </c>
      <c r="X195" s="344"/>
      <c r="Y195" s="344"/>
      <c r="Z195" s="344"/>
      <c r="AA195" s="304" t="s">
        <v>1381</v>
      </c>
      <c r="AB195" s="344"/>
      <c r="AC195" s="304" t="s">
        <v>1382</v>
      </c>
      <c r="AD195" s="192">
        <v>231520</v>
      </c>
      <c r="AE195" s="192">
        <v>30</v>
      </c>
      <c r="AF195" s="185"/>
      <c r="AG195" s="185"/>
      <c r="AH195" s="185"/>
      <c r="AI195" s="185"/>
      <c r="AJ195" s="185"/>
      <c r="AK195" s="185"/>
      <c r="AL195" s="185"/>
      <c r="AM195" s="185"/>
      <c r="AN195" s="185"/>
      <c r="AO195" s="185"/>
      <c r="AP195" s="185"/>
      <c r="AQ195" s="185"/>
      <c r="AR195" s="185"/>
      <c r="AS195" s="185"/>
      <c r="AT195" s="185"/>
      <c r="AU195" s="185"/>
      <c r="AV195" s="185"/>
      <c r="AW195" s="185"/>
    </row>
    <row r="196" spans="1:49" s="167" customFormat="1" ht="76.5" x14ac:dyDescent="0.2">
      <c r="A196" s="49">
        <v>96510</v>
      </c>
      <c r="B196" s="29" t="s">
        <v>82</v>
      </c>
      <c r="C196" s="131"/>
      <c r="D196" s="168">
        <v>1</v>
      </c>
      <c r="E196" s="132" t="s">
        <v>92</v>
      </c>
      <c r="F196" s="67"/>
      <c r="G196" s="343"/>
      <c r="H196" s="343"/>
      <c r="I196" s="343">
        <v>2445</v>
      </c>
      <c r="J196" s="343"/>
      <c r="K196" s="339">
        <v>2000</v>
      </c>
      <c r="L196" s="100">
        <f t="shared" si="14"/>
        <v>2000</v>
      </c>
      <c r="M196" s="522" t="e">
        <f t="shared" si="15"/>
        <v>#DIV/0!</v>
      </c>
      <c r="N196" s="339">
        <v>2000</v>
      </c>
      <c r="O196" s="339"/>
      <c r="P196" s="339"/>
      <c r="Q196" s="339"/>
      <c r="R196" s="339">
        <v>2000</v>
      </c>
      <c r="S196" s="339"/>
      <c r="T196" s="370" t="s">
        <v>2679</v>
      </c>
      <c r="U196" s="339" t="s">
        <v>1384</v>
      </c>
      <c r="V196" s="339" t="s">
        <v>1374</v>
      </c>
      <c r="W196" s="36" t="s">
        <v>2841</v>
      </c>
      <c r="X196" s="339"/>
      <c r="Y196" s="339"/>
      <c r="Z196" s="339"/>
      <c r="AA196" s="339" t="s">
        <v>1385</v>
      </c>
      <c r="AB196" s="339"/>
      <c r="AC196" s="339" t="s">
        <v>81</v>
      </c>
      <c r="AD196" s="192">
        <v>231520</v>
      </c>
      <c r="AE196" s="192">
        <v>30</v>
      </c>
      <c r="AF196" s="185"/>
      <c r="AG196" s="185"/>
      <c r="AH196" s="185"/>
      <c r="AI196" s="185"/>
      <c r="AJ196" s="185"/>
      <c r="AK196" s="185"/>
      <c r="AL196" s="185"/>
      <c r="AM196" s="185"/>
      <c r="AN196" s="185"/>
      <c r="AO196" s="185"/>
      <c r="AP196" s="185"/>
      <c r="AQ196" s="185"/>
      <c r="AR196" s="185"/>
      <c r="AS196" s="185"/>
      <c r="AT196" s="185"/>
      <c r="AU196" s="185"/>
      <c r="AV196" s="185"/>
      <c r="AW196" s="185"/>
    </row>
    <row r="197" spans="1:49" s="167" customFormat="1" ht="25.5" x14ac:dyDescent="0.2">
      <c r="A197" s="50">
        <v>94315</v>
      </c>
      <c r="B197" s="29" t="s">
        <v>1253</v>
      </c>
      <c r="C197" s="96"/>
      <c r="D197" s="168">
        <v>3</v>
      </c>
      <c r="E197" s="97" t="s">
        <v>121</v>
      </c>
      <c r="F197" s="51"/>
      <c r="G197" s="354"/>
      <c r="H197" s="354"/>
      <c r="I197" s="354"/>
      <c r="J197" s="354">
        <v>2000</v>
      </c>
      <c r="K197" s="355">
        <v>2000</v>
      </c>
      <c r="L197" s="100">
        <f t="shared" si="14"/>
        <v>0</v>
      </c>
      <c r="M197" s="522">
        <f t="shared" si="15"/>
        <v>0</v>
      </c>
      <c r="N197" s="594">
        <v>2000</v>
      </c>
      <c r="O197" s="355"/>
      <c r="P197" s="355"/>
      <c r="Q197" s="594">
        <v>2000</v>
      </c>
      <c r="R197" s="355"/>
      <c r="S197" s="355"/>
      <c r="T197" s="561" t="s">
        <v>2572</v>
      </c>
      <c r="U197" s="331" t="s">
        <v>1373</v>
      </c>
      <c r="V197" s="339" t="s">
        <v>1374</v>
      </c>
      <c r="W197" s="7" t="s">
        <v>1376</v>
      </c>
      <c r="X197" s="344"/>
      <c r="Y197" s="344"/>
      <c r="Z197" s="344"/>
      <c r="AA197" s="304"/>
      <c r="AB197" s="344"/>
      <c r="AC197" s="344"/>
      <c r="AD197" s="192">
        <v>231520</v>
      </c>
      <c r="AE197" s="192">
        <v>30</v>
      </c>
      <c r="AF197" s="185"/>
      <c r="AG197" s="185"/>
      <c r="AH197" s="185"/>
      <c r="AI197" s="185"/>
      <c r="AJ197" s="185"/>
      <c r="AK197" s="185"/>
      <c r="AL197" s="185"/>
      <c r="AM197" s="185"/>
      <c r="AN197" s="185"/>
      <c r="AO197" s="185"/>
      <c r="AP197" s="185"/>
      <c r="AQ197" s="185"/>
      <c r="AR197" s="185"/>
      <c r="AS197" s="185"/>
      <c r="AT197" s="185"/>
      <c r="AU197" s="185"/>
      <c r="AV197" s="185"/>
      <c r="AW197" s="185"/>
    </row>
    <row r="198" spans="1:49" s="167" customFormat="1" ht="25.5" x14ac:dyDescent="0.2">
      <c r="A198" s="50">
        <v>94410</v>
      </c>
      <c r="B198" s="29" t="s">
        <v>27</v>
      </c>
      <c r="C198" s="96"/>
      <c r="D198" s="168">
        <v>3</v>
      </c>
      <c r="E198" s="97" t="s">
        <v>121</v>
      </c>
      <c r="F198" s="51"/>
      <c r="G198" s="354"/>
      <c r="H198" s="354">
        <v>605</v>
      </c>
      <c r="I198" s="354"/>
      <c r="J198" s="354"/>
      <c r="K198" s="355">
        <v>300</v>
      </c>
      <c r="L198" s="100">
        <f t="shared" si="14"/>
        <v>300</v>
      </c>
      <c r="M198" s="522" t="e">
        <f t="shared" si="15"/>
        <v>#DIV/0!</v>
      </c>
      <c r="N198" s="355"/>
      <c r="O198" s="355"/>
      <c r="P198" s="355"/>
      <c r="Q198" s="355"/>
      <c r="R198" s="355"/>
      <c r="S198" s="355"/>
      <c r="T198" s="545" t="s">
        <v>2646</v>
      </c>
      <c r="U198" s="331" t="s">
        <v>1373</v>
      </c>
      <c r="V198" s="339" t="s">
        <v>1374</v>
      </c>
      <c r="W198" s="7" t="s">
        <v>1377</v>
      </c>
      <c r="X198" s="356"/>
      <c r="Y198" s="356"/>
      <c r="Z198" s="356"/>
      <c r="AA198" s="450"/>
      <c r="AB198" s="356"/>
      <c r="AC198" s="356"/>
      <c r="AD198" s="192">
        <v>231520</v>
      </c>
      <c r="AE198" s="192">
        <v>30</v>
      </c>
      <c r="AF198" s="185"/>
      <c r="AG198" s="185"/>
      <c r="AH198" s="185"/>
      <c r="AI198" s="185"/>
      <c r="AJ198" s="185"/>
      <c r="AK198" s="185"/>
      <c r="AL198" s="185"/>
      <c r="AM198" s="185"/>
      <c r="AN198" s="185"/>
      <c r="AO198" s="185"/>
      <c r="AP198" s="185"/>
      <c r="AQ198" s="185"/>
      <c r="AR198" s="185"/>
      <c r="AS198" s="185"/>
      <c r="AT198" s="185"/>
      <c r="AU198" s="185"/>
      <c r="AV198" s="185"/>
      <c r="AW198" s="185"/>
    </row>
    <row r="199" spans="1:49" s="167" customFormat="1" ht="25.5" x14ac:dyDescent="0.2">
      <c r="A199" s="49">
        <v>95315</v>
      </c>
      <c r="B199" s="29" t="s">
        <v>41</v>
      </c>
      <c r="C199" s="131"/>
      <c r="D199" s="168">
        <v>2</v>
      </c>
      <c r="E199" s="132" t="s">
        <v>46</v>
      </c>
      <c r="F199" s="67"/>
      <c r="G199" s="379"/>
      <c r="H199" s="379"/>
      <c r="I199" s="379"/>
      <c r="J199" s="379"/>
      <c r="K199" s="344">
        <v>2000</v>
      </c>
      <c r="L199" s="100">
        <f t="shared" si="14"/>
        <v>2000</v>
      </c>
      <c r="M199" s="522" t="e">
        <f t="shared" si="15"/>
        <v>#DIV/0!</v>
      </c>
      <c r="N199" s="344"/>
      <c r="O199" s="344"/>
      <c r="P199" s="344"/>
      <c r="Q199" s="344"/>
      <c r="R199" s="344"/>
      <c r="S199" s="344"/>
      <c r="T199" s="559" t="s">
        <v>2646</v>
      </c>
      <c r="U199" s="344"/>
      <c r="V199" s="304" t="s">
        <v>1379</v>
      </c>
      <c r="W199" s="36"/>
      <c r="X199" s="356"/>
      <c r="Y199" s="356"/>
      <c r="Z199" s="356"/>
      <c r="AA199" s="450"/>
      <c r="AB199" s="356"/>
      <c r="AC199" s="356" t="s">
        <v>1383</v>
      </c>
      <c r="AD199" s="192">
        <v>231520</v>
      </c>
      <c r="AE199" s="192">
        <v>30</v>
      </c>
      <c r="AF199" s="185"/>
      <c r="AG199" s="185"/>
      <c r="AH199" s="185"/>
      <c r="AI199" s="185"/>
      <c r="AJ199" s="185"/>
      <c r="AK199" s="185"/>
      <c r="AL199" s="185"/>
      <c r="AM199" s="185"/>
      <c r="AN199" s="185"/>
      <c r="AO199" s="185"/>
      <c r="AP199" s="185"/>
      <c r="AQ199" s="185"/>
      <c r="AR199" s="185"/>
      <c r="AS199" s="185"/>
      <c r="AT199" s="185"/>
      <c r="AU199" s="185"/>
      <c r="AV199" s="185"/>
      <c r="AW199" s="185"/>
    </row>
    <row r="200" spans="1:49" s="167" customFormat="1" ht="76.5" x14ac:dyDescent="0.2">
      <c r="A200" s="50">
        <v>94310</v>
      </c>
      <c r="B200" s="29" t="s">
        <v>56</v>
      </c>
      <c r="C200" s="96"/>
      <c r="D200" s="168">
        <v>1</v>
      </c>
      <c r="E200" s="97"/>
      <c r="F200" s="395" t="s">
        <v>1802</v>
      </c>
      <c r="G200" s="98">
        <v>43</v>
      </c>
      <c r="H200" s="98"/>
      <c r="I200" s="98"/>
      <c r="J200" s="98">
        <v>200</v>
      </c>
      <c r="K200" s="99">
        <v>200</v>
      </c>
      <c r="L200" s="100">
        <f t="shared" si="14"/>
        <v>0</v>
      </c>
      <c r="M200" s="522">
        <f t="shared" si="15"/>
        <v>0</v>
      </c>
      <c r="N200" s="592">
        <v>200</v>
      </c>
      <c r="O200" s="99"/>
      <c r="P200" s="99"/>
      <c r="Q200" s="592">
        <v>200</v>
      </c>
      <c r="R200" s="99"/>
      <c r="S200" s="99"/>
      <c r="T200" s="545" t="s">
        <v>2544</v>
      </c>
      <c r="U200" s="102" t="s">
        <v>1803</v>
      </c>
      <c r="V200" s="133" t="s">
        <v>1804</v>
      </c>
      <c r="W200" s="7" t="s">
        <v>1805</v>
      </c>
      <c r="X200" s="130"/>
      <c r="Y200" s="130" t="s">
        <v>1806</v>
      </c>
      <c r="Z200" s="130"/>
      <c r="AA200" s="133" t="s">
        <v>1806</v>
      </c>
      <c r="AB200" s="130"/>
      <c r="AC200" s="130" t="s">
        <v>81</v>
      </c>
      <c r="AD200" s="172">
        <v>231530</v>
      </c>
      <c r="AE200" s="172">
        <v>30</v>
      </c>
      <c r="AF200" s="185"/>
      <c r="AG200" s="185"/>
      <c r="AH200" s="185"/>
      <c r="AI200" s="185"/>
      <c r="AJ200" s="185"/>
      <c r="AK200" s="185"/>
      <c r="AL200" s="185"/>
      <c r="AM200" s="185"/>
      <c r="AN200" s="185"/>
      <c r="AO200" s="185"/>
      <c r="AP200" s="185"/>
      <c r="AQ200" s="185"/>
      <c r="AR200" s="185"/>
      <c r="AS200" s="185"/>
      <c r="AT200" s="185"/>
      <c r="AU200" s="185"/>
      <c r="AV200" s="185"/>
      <c r="AW200" s="185"/>
    </row>
    <row r="201" spans="1:49" s="167" customFormat="1" ht="89.25" x14ac:dyDescent="0.2">
      <c r="A201" s="49">
        <v>96510</v>
      </c>
      <c r="B201" s="29" t="s">
        <v>82</v>
      </c>
      <c r="C201" s="131"/>
      <c r="D201" s="168">
        <v>1</v>
      </c>
      <c r="E201" s="132"/>
      <c r="F201" s="478" t="s">
        <v>1811</v>
      </c>
      <c r="G201" s="135"/>
      <c r="H201" s="135"/>
      <c r="I201" s="135"/>
      <c r="J201" s="135"/>
      <c r="K201" s="81">
        <v>3381</v>
      </c>
      <c r="L201" s="100">
        <f t="shared" ref="L201:L232" si="16">+K201-J201</f>
        <v>3381</v>
      </c>
      <c r="M201" s="522" t="e">
        <f t="shared" ref="M201:M232" si="17">+L201/J201</f>
        <v>#DIV/0!</v>
      </c>
      <c r="N201" s="611">
        <v>3381</v>
      </c>
      <c r="O201" s="81"/>
      <c r="P201" s="81"/>
      <c r="Q201" s="81"/>
      <c r="R201" s="611">
        <v>3381</v>
      </c>
      <c r="S201" s="81"/>
      <c r="T201" s="257" t="s">
        <v>2631</v>
      </c>
      <c r="U201" s="81"/>
      <c r="V201" s="81"/>
      <c r="W201" s="6" t="s">
        <v>1812</v>
      </c>
      <c r="X201" s="81"/>
      <c r="Y201" s="43" t="s">
        <v>1813</v>
      </c>
      <c r="Z201" s="81"/>
      <c r="AA201" s="43" t="s">
        <v>1814</v>
      </c>
      <c r="AB201" s="81"/>
      <c r="AC201" s="81" t="s">
        <v>1815</v>
      </c>
      <c r="AD201" s="172">
        <v>231530</v>
      </c>
      <c r="AE201" s="172">
        <v>30</v>
      </c>
      <c r="AF201" s="185"/>
      <c r="AG201" s="185"/>
      <c r="AH201" s="185"/>
      <c r="AI201" s="185"/>
      <c r="AJ201" s="185"/>
      <c r="AK201" s="185"/>
      <c r="AL201" s="185"/>
      <c r="AM201" s="185"/>
      <c r="AN201" s="185"/>
      <c r="AO201" s="185"/>
      <c r="AP201" s="185"/>
      <c r="AQ201" s="185"/>
      <c r="AR201" s="185"/>
      <c r="AS201" s="185"/>
      <c r="AT201" s="185"/>
      <c r="AU201" s="185"/>
      <c r="AV201" s="185"/>
      <c r="AW201" s="185"/>
    </row>
    <row r="202" spans="1:49" s="167" customFormat="1" ht="51" x14ac:dyDescent="0.2">
      <c r="A202" s="50">
        <v>94310</v>
      </c>
      <c r="B202" s="29" t="s">
        <v>56</v>
      </c>
      <c r="C202" s="96"/>
      <c r="D202" s="168">
        <v>2</v>
      </c>
      <c r="E202" s="97"/>
      <c r="F202" s="29" t="s">
        <v>1807</v>
      </c>
      <c r="G202" s="98"/>
      <c r="H202" s="98"/>
      <c r="I202" s="98"/>
      <c r="J202" s="98"/>
      <c r="K202" s="99">
        <v>200</v>
      </c>
      <c r="L202" s="100">
        <f t="shared" si="16"/>
        <v>200</v>
      </c>
      <c r="M202" s="522" t="e">
        <f t="shared" si="17"/>
        <v>#DIV/0!</v>
      </c>
      <c r="N202" s="99"/>
      <c r="O202" s="99"/>
      <c r="P202" s="99"/>
      <c r="Q202" s="99"/>
      <c r="R202" s="99"/>
      <c r="S202" s="99"/>
      <c r="T202" s="547"/>
      <c r="U202" s="102" t="s">
        <v>1808</v>
      </c>
      <c r="V202" s="133" t="s">
        <v>1804</v>
      </c>
      <c r="W202" s="6" t="s">
        <v>1809</v>
      </c>
      <c r="X202" s="130"/>
      <c r="Y202" s="130" t="s">
        <v>1810</v>
      </c>
      <c r="Z202" s="130"/>
      <c r="AA202" s="133" t="s">
        <v>1810</v>
      </c>
      <c r="AB202" s="130"/>
      <c r="AC202" s="130" t="s">
        <v>81</v>
      </c>
      <c r="AD202" s="172">
        <v>231530</v>
      </c>
      <c r="AE202" s="172">
        <v>30</v>
      </c>
      <c r="AF202" s="185"/>
      <c r="AG202" s="185"/>
      <c r="AH202" s="185"/>
      <c r="AI202" s="185"/>
      <c r="AJ202" s="185"/>
      <c r="AK202" s="185"/>
      <c r="AL202" s="185"/>
      <c r="AM202" s="185"/>
      <c r="AN202" s="185"/>
      <c r="AO202" s="185"/>
      <c r="AP202" s="185"/>
      <c r="AQ202" s="185"/>
      <c r="AR202" s="185"/>
      <c r="AS202" s="185"/>
      <c r="AT202" s="185"/>
      <c r="AU202" s="185"/>
      <c r="AV202" s="185"/>
      <c r="AW202" s="185"/>
    </row>
    <row r="203" spans="1:49" s="167" customFormat="1" x14ac:dyDescent="0.2">
      <c r="A203" s="49">
        <v>95315</v>
      </c>
      <c r="B203" s="67" t="s">
        <v>41</v>
      </c>
      <c r="C203" s="131"/>
      <c r="D203" s="168">
        <v>1</v>
      </c>
      <c r="E203" s="132"/>
      <c r="F203" s="67"/>
      <c r="G203" s="75"/>
      <c r="H203" s="75">
        <v>107</v>
      </c>
      <c r="I203" s="75">
        <v>36</v>
      </c>
      <c r="J203" s="75">
        <v>500</v>
      </c>
      <c r="K203" s="130">
        <v>500</v>
      </c>
      <c r="L203" s="100">
        <f t="shared" si="16"/>
        <v>0</v>
      </c>
      <c r="M203" s="522">
        <f t="shared" si="17"/>
        <v>0</v>
      </c>
      <c r="N203" s="130">
        <v>500</v>
      </c>
      <c r="O203" s="130">
        <v>500</v>
      </c>
      <c r="P203" s="130"/>
      <c r="Q203" s="130"/>
      <c r="R203" s="130"/>
      <c r="S203" s="130"/>
      <c r="T203" s="206" t="s">
        <v>2754</v>
      </c>
      <c r="U203" s="130"/>
      <c r="V203" s="133"/>
      <c r="W203" s="6" t="s">
        <v>956</v>
      </c>
      <c r="X203" s="134"/>
      <c r="Y203" s="134"/>
      <c r="Z203" s="134"/>
      <c r="AA203" s="309" t="s">
        <v>338</v>
      </c>
      <c r="AB203" s="134"/>
      <c r="AC203" s="134" t="s">
        <v>175</v>
      </c>
      <c r="AD203" s="192">
        <v>240000</v>
      </c>
      <c r="AE203" s="192">
        <v>30</v>
      </c>
      <c r="AF203" s="185"/>
      <c r="AG203" s="185"/>
      <c r="AH203" s="185"/>
      <c r="AI203" s="185"/>
      <c r="AJ203" s="185"/>
      <c r="AK203" s="185"/>
      <c r="AL203" s="185"/>
      <c r="AM203" s="185"/>
      <c r="AN203" s="185"/>
      <c r="AO203" s="185"/>
      <c r="AP203" s="185"/>
      <c r="AQ203" s="185"/>
      <c r="AR203" s="185"/>
      <c r="AS203" s="185"/>
      <c r="AT203" s="185"/>
      <c r="AU203" s="185"/>
      <c r="AV203" s="185"/>
      <c r="AW203" s="185"/>
    </row>
    <row r="204" spans="1:49" s="167" customFormat="1" ht="38.25" x14ac:dyDescent="0.2">
      <c r="A204" s="49">
        <v>96510</v>
      </c>
      <c r="B204" s="67" t="s">
        <v>82</v>
      </c>
      <c r="C204" s="131"/>
      <c r="D204" s="168">
        <v>1</v>
      </c>
      <c r="E204" s="132"/>
      <c r="F204" s="67"/>
      <c r="G204" s="135"/>
      <c r="H204" s="135"/>
      <c r="I204" s="135">
        <v>620</v>
      </c>
      <c r="J204" s="135"/>
      <c r="K204" s="81">
        <v>750</v>
      </c>
      <c r="L204" s="100">
        <f t="shared" si="16"/>
        <v>750</v>
      </c>
      <c r="M204" s="522" t="e">
        <f t="shared" si="17"/>
        <v>#DIV/0!</v>
      </c>
      <c r="N204" s="81">
        <v>750</v>
      </c>
      <c r="O204" s="81">
        <v>750</v>
      </c>
      <c r="P204" s="81"/>
      <c r="Q204" s="81"/>
      <c r="R204" s="81"/>
      <c r="S204" s="81"/>
      <c r="T204" s="206" t="s">
        <v>2781</v>
      </c>
      <c r="U204" s="81"/>
      <c r="V204" s="81"/>
      <c r="W204" s="6" t="s">
        <v>958</v>
      </c>
      <c r="X204" s="81"/>
      <c r="Y204" s="81"/>
      <c r="Z204" s="81"/>
      <c r="AA204" s="81" t="s">
        <v>338</v>
      </c>
      <c r="AB204" s="81"/>
      <c r="AC204" s="81" t="s">
        <v>175</v>
      </c>
      <c r="AD204" s="192">
        <v>240000</v>
      </c>
      <c r="AE204" s="192">
        <v>30</v>
      </c>
      <c r="AF204" s="185"/>
      <c r="AG204" s="185"/>
      <c r="AH204" s="185"/>
      <c r="AI204" s="185"/>
      <c r="AJ204" s="185"/>
      <c r="AK204" s="185"/>
      <c r="AL204" s="185"/>
      <c r="AM204" s="185"/>
      <c r="AN204" s="185"/>
      <c r="AO204" s="185"/>
      <c r="AP204" s="185"/>
      <c r="AQ204" s="185"/>
      <c r="AR204" s="185"/>
      <c r="AS204" s="185"/>
      <c r="AT204" s="185"/>
      <c r="AU204" s="185"/>
      <c r="AV204" s="185"/>
      <c r="AW204" s="185"/>
    </row>
    <row r="205" spans="1:49" s="167" customFormat="1" x14ac:dyDescent="0.2">
      <c r="A205" s="49">
        <v>94310</v>
      </c>
      <c r="B205" s="67" t="s">
        <v>334</v>
      </c>
      <c r="C205" s="157"/>
      <c r="D205" s="168">
        <v>1</v>
      </c>
      <c r="E205" s="158"/>
      <c r="F205" s="67"/>
      <c r="G205" s="159">
        <v>484</v>
      </c>
      <c r="H205" s="159">
        <v>631</v>
      </c>
      <c r="I205" s="159">
        <v>518</v>
      </c>
      <c r="J205" s="159">
        <v>2000</v>
      </c>
      <c r="K205" s="130">
        <v>1000</v>
      </c>
      <c r="L205" s="100">
        <f t="shared" si="16"/>
        <v>-1000</v>
      </c>
      <c r="M205" s="522">
        <f t="shared" si="17"/>
        <v>-0.5</v>
      </c>
      <c r="N205" s="130">
        <v>1000</v>
      </c>
      <c r="O205" s="130">
        <v>1000</v>
      </c>
      <c r="P205" s="130"/>
      <c r="Q205" s="130"/>
      <c r="R205" s="130"/>
      <c r="S205" s="130"/>
      <c r="T205" s="206" t="s">
        <v>2754</v>
      </c>
      <c r="U205" s="130"/>
      <c r="V205" s="133"/>
      <c r="W205" s="6" t="s">
        <v>953</v>
      </c>
      <c r="X205" s="130"/>
      <c r="Y205" s="130"/>
      <c r="Z205" s="130"/>
      <c r="AA205" s="133" t="s">
        <v>338</v>
      </c>
      <c r="AB205" s="130"/>
      <c r="AC205" s="130"/>
      <c r="AD205" s="192">
        <v>240000</v>
      </c>
      <c r="AE205" s="192">
        <v>30</v>
      </c>
      <c r="AF205" s="185"/>
      <c r="AG205" s="185"/>
      <c r="AH205" s="185"/>
      <c r="AI205" s="185"/>
      <c r="AJ205" s="185"/>
      <c r="AK205" s="185"/>
      <c r="AL205" s="185"/>
      <c r="AM205" s="185"/>
      <c r="AN205" s="185"/>
      <c r="AO205" s="185"/>
      <c r="AP205" s="185"/>
      <c r="AQ205" s="185"/>
      <c r="AR205" s="185"/>
      <c r="AS205" s="185"/>
      <c r="AT205" s="185"/>
      <c r="AU205" s="185"/>
      <c r="AV205" s="185"/>
      <c r="AW205" s="185"/>
    </row>
    <row r="206" spans="1:49" s="167" customFormat="1" ht="25.5" x14ac:dyDescent="0.2">
      <c r="A206" s="49">
        <v>95310</v>
      </c>
      <c r="B206" s="67" t="s">
        <v>38</v>
      </c>
      <c r="C206" s="131"/>
      <c r="D206" s="168">
        <v>1</v>
      </c>
      <c r="E206" s="132"/>
      <c r="F206" s="67"/>
      <c r="G206" s="75"/>
      <c r="H206" s="75">
        <v>152</v>
      </c>
      <c r="I206" s="75">
        <v>963</v>
      </c>
      <c r="J206" s="75">
        <v>500</v>
      </c>
      <c r="K206" s="130">
        <v>2000</v>
      </c>
      <c r="L206" s="100">
        <f t="shared" si="16"/>
        <v>1500</v>
      </c>
      <c r="M206" s="522">
        <f t="shared" si="17"/>
        <v>3</v>
      </c>
      <c r="N206" s="130">
        <v>2000</v>
      </c>
      <c r="O206" s="130">
        <v>500</v>
      </c>
      <c r="P206" s="130">
        <v>1500</v>
      </c>
      <c r="Q206" s="130"/>
      <c r="R206" s="130"/>
      <c r="S206" s="130"/>
      <c r="T206" s="206" t="s">
        <v>2754</v>
      </c>
      <c r="U206" s="130"/>
      <c r="V206" s="133"/>
      <c r="W206" s="6" t="s">
        <v>955</v>
      </c>
      <c r="X206" s="130"/>
      <c r="Y206" s="130"/>
      <c r="Z206" s="130"/>
      <c r="AA206" s="133" t="s">
        <v>338</v>
      </c>
      <c r="AB206" s="130"/>
      <c r="AC206" s="130" t="s">
        <v>175</v>
      </c>
      <c r="AD206" s="192">
        <v>240000</v>
      </c>
      <c r="AE206" s="192">
        <v>30</v>
      </c>
      <c r="AF206" s="185"/>
      <c r="AG206" s="185"/>
      <c r="AH206" s="185"/>
      <c r="AI206" s="185"/>
      <c r="AJ206" s="185"/>
      <c r="AK206" s="185"/>
      <c r="AL206" s="185"/>
      <c r="AM206" s="185"/>
      <c r="AN206" s="185"/>
      <c r="AO206" s="185"/>
      <c r="AP206" s="185"/>
      <c r="AQ206" s="185"/>
      <c r="AR206" s="185"/>
      <c r="AS206" s="185"/>
      <c r="AT206" s="185"/>
      <c r="AU206" s="185"/>
      <c r="AV206" s="185"/>
      <c r="AW206" s="185"/>
    </row>
    <row r="207" spans="1:49" s="177" customFormat="1" ht="25.5" x14ac:dyDescent="0.2">
      <c r="A207" s="49">
        <v>94410</v>
      </c>
      <c r="B207" s="67" t="s">
        <v>27</v>
      </c>
      <c r="C207" s="157"/>
      <c r="D207" s="168">
        <v>1</v>
      </c>
      <c r="E207" s="158"/>
      <c r="F207" s="67"/>
      <c r="G207" s="159">
        <v>1359</v>
      </c>
      <c r="H207" s="159">
        <v>1813</v>
      </c>
      <c r="I207" s="159">
        <v>548</v>
      </c>
      <c r="J207" s="159">
        <v>1000</v>
      </c>
      <c r="K207" s="130">
        <v>2000</v>
      </c>
      <c r="L207" s="100">
        <f t="shared" si="16"/>
        <v>1000</v>
      </c>
      <c r="M207" s="522">
        <f t="shared" si="17"/>
        <v>1</v>
      </c>
      <c r="N207" s="130">
        <v>2000</v>
      </c>
      <c r="O207" s="130">
        <v>2000</v>
      </c>
      <c r="P207" s="130"/>
      <c r="Q207" s="130"/>
      <c r="R207" s="130"/>
      <c r="S207" s="130"/>
      <c r="T207" s="206" t="s">
        <v>2754</v>
      </c>
      <c r="U207" s="130"/>
      <c r="V207" s="133"/>
      <c r="W207" s="6" t="s">
        <v>954</v>
      </c>
      <c r="X207" s="130"/>
      <c r="Y207" s="130"/>
      <c r="Z207" s="130"/>
      <c r="AA207" s="133" t="s">
        <v>338</v>
      </c>
      <c r="AB207" s="130"/>
      <c r="AC207" s="133"/>
      <c r="AD207" s="192">
        <v>240000</v>
      </c>
      <c r="AE207" s="192">
        <v>30</v>
      </c>
    </row>
    <row r="208" spans="1:49" s="167" customFormat="1" x14ac:dyDescent="0.2">
      <c r="A208" s="49">
        <v>95990</v>
      </c>
      <c r="B208" s="67" t="s">
        <v>487</v>
      </c>
      <c r="C208" s="131"/>
      <c r="D208" s="168">
        <v>1</v>
      </c>
      <c r="E208" s="132"/>
      <c r="F208" s="67" t="s">
        <v>2513</v>
      </c>
      <c r="G208" s="75"/>
      <c r="H208" s="75"/>
      <c r="I208" s="75"/>
      <c r="J208" s="75">
        <v>3000</v>
      </c>
      <c r="K208" s="130">
        <v>3000</v>
      </c>
      <c r="L208" s="100">
        <f t="shared" si="16"/>
        <v>0</v>
      </c>
      <c r="M208" s="522">
        <f t="shared" si="17"/>
        <v>0</v>
      </c>
      <c r="N208" s="130">
        <v>3000</v>
      </c>
      <c r="O208" s="130">
        <v>3000</v>
      </c>
      <c r="P208" s="130"/>
      <c r="Q208" s="130"/>
      <c r="R208" s="130"/>
      <c r="S208" s="130"/>
      <c r="T208" s="206" t="s">
        <v>2754</v>
      </c>
      <c r="U208" s="130"/>
      <c r="V208" s="133"/>
      <c r="W208" s="6" t="s">
        <v>957</v>
      </c>
      <c r="X208" s="130"/>
      <c r="Y208" s="130"/>
      <c r="Z208" s="130"/>
      <c r="AA208" s="133" t="s">
        <v>338</v>
      </c>
      <c r="AB208" s="130"/>
      <c r="AC208" s="130" t="s">
        <v>175</v>
      </c>
      <c r="AD208" s="192">
        <v>240000</v>
      </c>
      <c r="AE208" s="192">
        <v>30</v>
      </c>
      <c r="AF208" s="185"/>
      <c r="AG208" s="185"/>
      <c r="AH208" s="185"/>
      <c r="AI208" s="185"/>
      <c r="AJ208" s="185"/>
      <c r="AK208" s="185"/>
      <c r="AL208" s="185"/>
      <c r="AM208" s="185"/>
      <c r="AN208" s="185"/>
      <c r="AO208" s="185"/>
      <c r="AP208" s="185"/>
      <c r="AQ208" s="185"/>
      <c r="AR208" s="185"/>
      <c r="AS208" s="185"/>
      <c r="AT208" s="185"/>
      <c r="AU208" s="185"/>
      <c r="AV208" s="185"/>
      <c r="AW208" s="185"/>
    </row>
    <row r="209" spans="1:49" s="167" customFormat="1" ht="76.5" x14ac:dyDescent="0.2">
      <c r="A209" s="18">
        <v>95310</v>
      </c>
      <c r="B209" s="340" t="s">
        <v>38</v>
      </c>
      <c r="C209" s="341"/>
      <c r="D209" s="168">
        <v>1</v>
      </c>
      <c r="E209" s="342"/>
      <c r="F209" s="361" t="s">
        <v>1326</v>
      </c>
      <c r="G209" s="75"/>
      <c r="H209" s="75"/>
      <c r="I209" s="75"/>
      <c r="J209" s="75">
        <v>1000</v>
      </c>
      <c r="K209" s="130">
        <v>1000</v>
      </c>
      <c r="L209" s="100">
        <f t="shared" si="16"/>
        <v>0</v>
      </c>
      <c r="M209" s="522">
        <f t="shared" si="17"/>
        <v>0</v>
      </c>
      <c r="N209" s="130">
        <v>0</v>
      </c>
      <c r="O209" s="130"/>
      <c r="P209" s="130"/>
      <c r="Q209" s="130"/>
      <c r="R209" s="130"/>
      <c r="S209" s="130"/>
      <c r="T209" s="405" t="s">
        <v>2679</v>
      </c>
      <c r="U209" s="130"/>
      <c r="V209" s="133"/>
      <c r="W209" s="30" t="s">
        <v>1327</v>
      </c>
      <c r="X209" s="130"/>
      <c r="Y209" s="130"/>
      <c r="Z209" s="130"/>
      <c r="AA209" s="133"/>
      <c r="AB209" s="130"/>
      <c r="AC209" s="130"/>
      <c r="AD209" s="120">
        <v>241510</v>
      </c>
      <c r="AE209" s="120">
        <v>40</v>
      </c>
      <c r="AF209" s="185"/>
      <c r="AG209" s="185"/>
      <c r="AH209" s="185"/>
      <c r="AI209" s="185"/>
      <c r="AJ209" s="185"/>
      <c r="AK209" s="185"/>
      <c r="AL209" s="185"/>
      <c r="AM209" s="185"/>
      <c r="AN209" s="185"/>
      <c r="AO209" s="185"/>
      <c r="AP209" s="185"/>
      <c r="AQ209" s="185"/>
      <c r="AR209" s="185"/>
      <c r="AS209" s="185"/>
      <c r="AT209" s="185"/>
      <c r="AU209" s="185"/>
      <c r="AV209" s="185"/>
      <c r="AW209" s="185"/>
    </row>
    <row r="210" spans="1:49" s="167" customFormat="1" ht="76.5" x14ac:dyDescent="0.2">
      <c r="A210" s="49">
        <v>94310</v>
      </c>
      <c r="B210" s="29" t="s">
        <v>334</v>
      </c>
      <c r="C210" s="157"/>
      <c r="D210" s="168">
        <v>1</v>
      </c>
      <c r="E210" s="158"/>
      <c r="F210" s="67"/>
      <c r="G210" s="159"/>
      <c r="H210" s="159">
        <v>32</v>
      </c>
      <c r="I210" s="159">
        <v>401</v>
      </c>
      <c r="J210" s="159">
        <v>400</v>
      </c>
      <c r="K210" s="130">
        <v>400</v>
      </c>
      <c r="L210" s="100">
        <f t="shared" si="16"/>
        <v>0</v>
      </c>
      <c r="M210" s="522">
        <f t="shared" si="17"/>
        <v>0</v>
      </c>
      <c r="N210" s="130"/>
      <c r="O210" s="130"/>
      <c r="P210" s="130"/>
      <c r="Q210" s="130"/>
      <c r="R210" s="130"/>
      <c r="S210" s="130"/>
      <c r="T210" s="405"/>
      <c r="U210" s="130">
        <v>3</v>
      </c>
      <c r="V210" s="133"/>
      <c r="W210" s="6"/>
      <c r="X210" s="130"/>
      <c r="Y210" s="130"/>
      <c r="Z210" s="130"/>
      <c r="AA210" s="133" t="s">
        <v>338</v>
      </c>
      <c r="AB210" s="130"/>
      <c r="AC210" s="133" t="s">
        <v>870</v>
      </c>
      <c r="AD210" s="192">
        <v>241510</v>
      </c>
      <c r="AE210" s="192">
        <v>30</v>
      </c>
      <c r="AF210" s="185"/>
      <c r="AG210" s="185"/>
      <c r="AH210" s="185"/>
      <c r="AI210" s="185"/>
      <c r="AJ210" s="185"/>
      <c r="AK210" s="185"/>
      <c r="AL210" s="185"/>
      <c r="AM210" s="185"/>
      <c r="AN210" s="185"/>
      <c r="AO210" s="185"/>
      <c r="AP210" s="185"/>
      <c r="AQ210" s="185"/>
      <c r="AR210" s="185"/>
      <c r="AS210" s="185"/>
      <c r="AT210" s="185"/>
      <c r="AU210" s="185"/>
      <c r="AV210" s="185"/>
      <c r="AW210" s="185"/>
    </row>
    <row r="211" spans="1:49" s="167" customFormat="1" ht="63.75" x14ac:dyDescent="0.2">
      <c r="A211" s="49">
        <v>94310</v>
      </c>
      <c r="B211" s="67" t="s">
        <v>334</v>
      </c>
      <c r="C211" s="157"/>
      <c r="D211" s="168">
        <v>1</v>
      </c>
      <c r="E211" s="158"/>
      <c r="F211" s="67" t="s">
        <v>335</v>
      </c>
      <c r="G211" s="159"/>
      <c r="H211" s="159">
        <v>117</v>
      </c>
      <c r="I211" s="159">
        <v>215</v>
      </c>
      <c r="J211" s="159">
        <v>300</v>
      </c>
      <c r="K211" s="130">
        <v>300</v>
      </c>
      <c r="L211" s="100">
        <f t="shared" si="16"/>
        <v>0</v>
      </c>
      <c r="M211" s="522">
        <f t="shared" si="17"/>
        <v>0</v>
      </c>
      <c r="N211" s="130">
        <v>300</v>
      </c>
      <c r="O211" s="130">
        <v>300</v>
      </c>
      <c r="P211" s="130"/>
      <c r="Q211" s="130"/>
      <c r="R211" s="130"/>
      <c r="S211" s="130"/>
      <c r="T211" s="206" t="s">
        <v>2747</v>
      </c>
      <c r="U211" s="130" t="s">
        <v>336</v>
      </c>
      <c r="V211" s="133"/>
      <c r="W211" s="130" t="s">
        <v>337</v>
      </c>
      <c r="X211" s="130"/>
      <c r="Y211" s="130"/>
      <c r="Z211" s="130"/>
      <c r="AA211" s="133" t="s">
        <v>338</v>
      </c>
      <c r="AB211" s="130"/>
      <c r="AC211" s="130" t="s">
        <v>339</v>
      </c>
      <c r="AD211" s="192">
        <v>242000</v>
      </c>
      <c r="AE211" s="192">
        <v>30</v>
      </c>
      <c r="AF211" s="185"/>
      <c r="AG211" s="185"/>
      <c r="AH211" s="185"/>
      <c r="AI211" s="185"/>
      <c r="AJ211" s="185"/>
      <c r="AK211" s="185"/>
      <c r="AL211" s="185"/>
      <c r="AM211" s="185"/>
      <c r="AN211" s="185"/>
      <c r="AO211" s="185"/>
      <c r="AP211" s="185"/>
      <c r="AQ211" s="185"/>
      <c r="AR211" s="185"/>
      <c r="AS211" s="185"/>
      <c r="AT211" s="185"/>
      <c r="AU211" s="185"/>
      <c r="AV211" s="185"/>
      <c r="AW211" s="185"/>
    </row>
    <row r="212" spans="1:49" s="167" customFormat="1" ht="63.75" x14ac:dyDescent="0.2">
      <c r="A212" s="49">
        <v>94410</v>
      </c>
      <c r="B212" s="67" t="s">
        <v>27</v>
      </c>
      <c r="C212" s="157"/>
      <c r="D212" s="168">
        <v>1</v>
      </c>
      <c r="E212" s="158"/>
      <c r="F212" s="67" t="s">
        <v>340</v>
      </c>
      <c r="G212" s="159">
        <v>162</v>
      </c>
      <c r="H212" s="159">
        <v>552</v>
      </c>
      <c r="I212" s="159">
        <v>67</v>
      </c>
      <c r="J212" s="159">
        <v>900</v>
      </c>
      <c r="K212" s="130">
        <v>900</v>
      </c>
      <c r="L212" s="100">
        <f t="shared" si="16"/>
        <v>0</v>
      </c>
      <c r="M212" s="522">
        <f t="shared" si="17"/>
        <v>0</v>
      </c>
      <c r="N212" s="130">
        <v>900</v>
      </c>
      <c r="O212" s="130">
        <v>900</v>
      </c>
      <c r="P212" s="130"/>
      <c r="Q212" s="130"/>
      <c r="R212" s="130"/>
      <c r="S212" s="130"/>
      <c r="T212" s="206" t="s">
        <v>2747</v>
      </c>
      <c r="U212" s="130" t="s">
        <v>336</v>
      </c>
      <c r="V212" s="133"/>
      <c r="W212" s="130" t="s">
        <v>337</v>
      </c>
      <c r="X212" s="130"/>
      <c r="Y212" s="130"/>
      <c r="Z212" s="130">
        <v>600</v>
      </c>
      <c r="AA212" s="133" t="s">
        <v>341</v>
      </c>
      <c r="AB212" s="130"/>
      <c r="AC212" s="130" t="s">
        <v>342</v>
      </c>
      <c r="AD212" s="192">
        <v>242000</v>
      </c>
      <c r="AE212" s="192">
        <v>30</v>
      </c>
      <c r="AF212" s="185"/>
      <c r="AG212" s="185"/>
      <c r="AH212" s="185"/>
      <c r="AI212" s="185"/>
      <c r="AJ212" s="185"/>
      <c r="AK212" s="185"/>
      <c r="AL212" s="185"/>
      <c r="AM212" s="185"/>
      <c r="AN212" s="185"/>
      <c r="AO212" s="185"/>
      <c r="AP212" s="185"/>
      <c r="AQ212" s="185"/>
      <c r="AR212" s="185"/>
      <c r="AS212" s="185"/>
      <c r="AT212" s="185"/>
      <c r="AU212" s="185"/>
      <c r="AV212" s="185"/>
      <c r="AW212" s="185"/>
    </row>
    <row r="213" spans="1:49" s="167" customFormat="1" ht="38.25" x14ac:dyDescent="0.2">
      <c r="A213" s="49">
        <v>95410</v>
      </c>
      <c r="B213" s="67" t="s">
        <v>343</v>
      </c>
      <c r="C213" s="131"/>
      <c r="D213" s="168">
        <v>3</v>
      </c>
      <c r="E213" s="132"/>
      <c r="F213" s="67" t="s">
        <v>344</v>
      </c>
      <c r="G213" s="75"/>
      <c r="H213" s="75">
        <v>175</v>
      </c>
      <c r="I213" s="75"/>
      <c r="J213" s="75"/>
      <c r="K213" s="130">
        <v>175</v>
      </c>
      <c r="L213" s="100">
        <f t="shared" si="16"/>
        <v>175</v>
      </c>
      <c r="M213" s="522" t="e">
        <f t="shared" si="17"/>
        <v>#DIV/0!</v>
      </c>
      <c r="N213" s="130"/>
      <c r="O213" s="130"/>
      <c r="P213" s="130"/>
      <c r="Q213" s="130"/>
      <c r="R213" s="130"/>
      <c r="S213" s="130"/>
      <c r="T213" s="405"/>
      <c r="U213" s="130" t="s">
        <v>345</v>
      </c>
      <c r="V213" s="133"/>
      <c r="W213" s="133" t="s">
        <v>346</v>
      </c>
      <c r="X213" s="134"/>
      <c r="Y213" s="134"/>
      <c r="Z213" s="134"/>
      <c r="AA213" s="133" t="s">
        <v>338</v>
      </c>
      <c r="AB213" s="134"/>
      <c r="AC213" s="134" t="s">
        <v>81</v>
      </c>
      <c r="AD213" s="192">
        <v>242000</v>
      </c>
      <c r="AE213" s="192">
        <v>30</v>
      </c>
      <c r="AF213" s="185"/>
      <c r="AG213" s="185"/>
      <c r="AH213" s="185"/>
      <c r="AI213" s="185"/>
      <c r="AJ213" s="185"/>
      <c r="AK213" s="185"/>
      <c r="AL213" s="185"/>
      <c r="AM213" s="185"/>
      <c r="AN213" s="185"/>
      <c r="AO213" s="185"/>
      <c r="AP213" s="185"/>
      <c r="AQ213" s="185"/>
      <c r="AR213" s="185"/>
      <c r="AS213" s="185"/>
      <c r="AT213" s="185"/>
      <c r="AU213" s="185"/>
      <c r="AV213" s="185"/>
      <c r="AW213" s="185"/>
    </row>
    <row r="214" spans="1:49" s="177" customFormat="1" ht="25.5" x14ac:dyDescent="0.2">
      <c r="A214" s="49">
        <v>95240</v>
      </c>
      <c r="B214" s="8" t="s">
        <v>350</v>
      </c>
      <c r="C214" s="131"/>
      <c r="D214" s="168">
        <v>1</v>
      </c>
      <c r="E214" s="132"/>
      <c r="F214" s="67" t="s">
        <v>351</v>
      </c>
      <c r="G214" s="75"/>
      <c r="H214" s="75"/>
      <c r="I214" s="75"/>
      <c r="J214" s="75"/>
      <c r="K214" s="130">
        <v>35000</v>
      </c>
      <c r="L214" s="100">
        <f t="shared" si="16"/>
        <v>35000</v>
      </c>
      <c r="M214" s="522" t="e">
        <f t="shared" si="17"/>
        <v>#DIV/0!</v>
      </c>
      <c r="N214" s="130">
        <v>0</v>
      </c>
      <c r="O214" s="130"/>
      <c r="P214" s="130"/>
      <c r="Q214" s="130"/>
      <c r="R214" s="130"/>
      <c r="S214" s="130"/>
      <c r="T214" s="405" t="s">
        <v>2535</v>
      </c>
      <c r="U214" s="130" t="s">
        <v>352</v>
      </c>
      <c r="V214" s="133" t="s">
        <v>353</v>
      </c>
      <c r="W214" s="6" t="s">
        <v>354</v>
      </c>
      <c r="X214" s="130"/>
      <c r="Y214" s="130"/>
      <c r="Z214" s="130"/>
      <c r="AA214" s="133" t="s">
        <v>355</v>
      </c>
      <c r="AB214" s="130"/>
      <c r="AC214" s="130" t="s">
        <v>81</v>
      </c>
      <c r="AD214" s="192">
        <v>242010</v>
      </c>
      <c r="AE214" s="192">
        <v>30</v>
      </c>
    </row>
    <row r="215" spans="1:49" s="167" customFormat="1" ht="76.5" x14ac:dyDescent="0.2">
      <c r="A215" s="49">
        <v>94410</v>
      </c>
      <c r="B215" s="67" t="s">
        <v>27</v>
      </c>
      <c r="C215" s="157"/>
      <c r="D215" s="168">
        <v>1</v>
      </c>
      <c r="E215" s="158"/>
      <c r="F215" s="67" t="s">
        <v>347</v>
      </c>
      <c r="G215" s="159"/>
      <c r="H215" s="159"/>
      <c r="I215" s="159"/>
      <c r="J215" s="159"/>
      <c r="K215" s="130">
        <v>900</v>
      </c>
      <c r="L215" s="100">
        <f t="shared" si="16"/>
        <v>900</v>
      </c>
      <c r="M215" s="522" t="e">
        <f t="shared" si="17"/>
        <v>#DIV/0!</v>
      </c>
      <c r="N215" s="130">
        <v>300</v>
      </c>
      <c r="O215" s="130">
        <v>300</v>
      </c>
      <c r="P215" s="130"/>
      <c r="Q215" s="130"/>
      <c r="R215" s="130"/>
      <c r="S215" s="130"/>
      <c r="T215" s="405" t="s">
        <v>2679</v>
      </c>
      <c r="U215" s="130" t="s">
        <v>336</v>
      </c>
      <c r="V215" s="133">
        <v>2.4</v>
      </c>
      <c r="W215" s="49" t="s">
        <v>337</v>
      </c>
      <c r="X215" s="130"/>
      <c r="Y215" s="130"/>
      <c r="Z215" s="130">
        <v>300</v>
      </c>
      <c r="AA215" s="133" t="s">
        <v>348</v>
      </c>
      <c r="AB215" s="130"/>
      <c r="AC215" s="130" t="s">
        <v>349</v>
      </c>
      <c r="AD215" s="192">
        <v>242010</v>
      </c>
      <c r="AE215" s="192">
        <v>30</v>
      </c>
      <c r="AF215" s="185"/>
      <c r="AG215" s="185"/>
      <c r="AH215" s="185"/>
      <c r="AI215" s="185"/>
      <c r="AJ215" s="185"/>
      <c r="AK215" s="185"/>
      <c r="AL215" s="185"/>
      <c r="AM215" s="185"/>
      <c r="AN215" s="185"/>
      <c r="AO215" s="185"/>
      <c r="AP215" s="185"/>
      <c r="AQ215" s="185"/>
      <c r="AR215" s="185"/>
      <c r="AS215" s="185"/>
      <c r="AT215" s="185"/>
      <c r="AU215" s="185"/>
      <c r="AV215" s="185"/>
      <c r="AW215" s="185"/>
    </row>
    <row r="216" spans="1:49" s="167" customFormat="1" ht="102" x14ac:dyDescent="0.2">
      <c r="A216" s="49">
        <v>95310</v>
      </c>
      <c r="B216" s="67" t="s">
        <v>38</v>
      </c>
      <c r="C216" s="131"/>
      <c r="D216" s="168">
        <v>2</v>
      </c>
      <c r="E216" s="132"/>
      <c r="F216" s="67" t="s">
        <v>356</v>
      </c>
      <c r="G216" s="75"/>
      <c r="H216" s="75"/>
      <c r="I216" s="75"/>
      <c r="J216" s="75"/>
      <c r="K216" s="133">
        <v>6000</v>
      </c>
      <c r="L216" s="100">
        <f t="shared" si="16"/>
        <v>6000</v>
      </c>
      <c r="M216" s="522" t="e">
        <f t="shared" si="17"/>
        <v>#DIV/0!</v>
      </c>
      <c r="N216" s="133"/>
      <c r="O216" s="133"/>
      <c r="P216" s="133"/>
      <c r="Q216" s="133"/>
      <c r="R216" s="133"/>
      <c r="S216" s="133"/>
      <c r="T216" s="405"/>
      <c r="U216" s="130" t="s">
        <v>357</v>
      </c>
      <c r="V216" s="133" t="s">
        <v>358</v>
      </c>
      <c r="W216" s="6" t="s">
        <v>359</v>
      </c>
      <c r="X216" s="130"/>
      <c r="Y216" s="130"/>
      <c r="Z216" s="130"/>
      <c r="AA216" s="133" t="s">
        <v>338</v>
      </c>
      <c r="AB216" s="130"/>
      <c r="AC216" s="130" t="s">
        <v>81</v>
      </c>
      <c r="AD216" s="192">
        <v>242010</v>
      </c>
      <c r="AE216" s="192">
        <v>30</v>
      </c>
      <c r="AF216" s="185"/>
      <c r="AG216" s="185"/>
      <c r="AH216" s="185"/>
      <c r="AI216" s="185"/>
      <c r="AJ216" s="185"/>
      <c r="AK216" s="185"/>
      <c r="AL216" s="185"/>
      <c r="AM216" s="185"/>
      <c r="AN216" s="185"/>
      <c r="AO216" s="185"/>
      <c r="AP216" s="185"/>
      <c r="AQ216" s="185"/>
      <c r="AR216" s="185"/>
      <c r="AS216" s="185"/>
      <c r="AT216" s="185"/>
      <c r="AU216" s="185"/>
      <c r="AV216" s="185"/>
      <c r="AW216" s="185"/>
    </row>
    <row r="217" spans="1:49" s="167" customFormat="1" ht="38.25" x14ac:dyDescent="0.2">
      <c r="A217" s="49">
        <v>95315</v>
      </c>
      <c r="B217" s="67" t="s">
        <v>41</v>
      </c>
      <c r="C217" s="131"/>
      <c r="D217" s="168">
        <v>2</v>
      </c>
      <c r="E217" s="132"/>
      <c r="F217" s="67" t="s">
        <v>360</v>
      </c>
      <c r="G217" s="75"/>
      <c r="H217" s="75"/>
      <c r="I217" s="75"/>
      <c r="J217" s="75"/>
      <c r="K217" s="130">
        <v>275</v>
      </c>
      <c r="L217" s="100">
        <f t="shared" si="16"/>
        <v>275</v>
      </c>
      <c r="M217" s="522" t="e">
        <f t="shared" si="17"/>
        <v>#DIV/0!</v>
      </c>
      <c r="N217" s="130"/>
      <c r="O217" s="130"/>
      <c r="P217" s="130"/>
      <c r="Q217" s="130"/>
      <c r="R217" s="130"/>
      <c r="S217" s="130"/>
      <c r="T217" s="405"/>
      <c r="U217" s="130" t="s">
        <v>361</v>
      </c>
      <c r="V217" s="133" t="s">
        <v>353</v>
      </c>
      <c r="W217" s="6" t="s">
        <v>362</v>
      </c>
      <c r="X217" s="134"/>
      <c r="Y217" s="134"/>
      <c r="Z217" s="134"/>
      <c r="AA217" s="133" t="s">
        <v>338</v>
      </c>
      <c r="AB217" s="134"/>
      <c r="AC217" s="134" t="s">
        <v>81</v>
      </c>
      <c r="AD217" s="192">
        <v>242010</v>
      </c>
      <c r="AE217" s="192">
        <v>30</v>
      </c>
      <c r="AF217" s="185"/>
      <c r="AG217" s="185"/>
      <c r="AH217" s="185"/>
      <c r="AI217" s="185"/>
      <c r="AJ217" s="185"/>
      <c r="AK217" s="185"/>
      <c r="AL217" s="185"/>
      <c r="AM217" s="185"/>
      <c r="AN217" s="185"/>
      <c r="AO217" s="185"/>
      <c r="AP217" s="185"/>
      <c r="AQ217" s="185"/>
      <c r="AR217" s="185"/>
      <c r="AS217" s="185"/>
      <c r="AT217" s="185"/>
      <c r="AU217" s="185"/>
      <c r="AV217" s="185"/>
      <c r="AW217" s="185"/>
    </row>
    <row r="218" spans="1:49" s="167" customFormat="1" ht="76.5" x14ac:dyDescent="0.2">
      <c r="A218" s="49">
        <v>96510</v>
      </c>
      <c r="B218" s="67" t="s">
        <v>82</v>
      </c>
      <c r="C218" s="131"/>
      <c r="D218" s="168">
        <v>2</v>
      </c>
      <c r="E218" s="132"/>
      <c r="F218" s="95" t="s">
        <v>363</v>
      </c>
      <c r="G218" s="135"/>
      <c r="H218" s="135"/>
      <c r="I218" s="135">
        <v>43364</v>
      </c>
      <c r="J218" s="135"/>
      <c r="K218" s="130">
        <v>6095.36</v>
      </c>
      <c r="L218" s="100">
        <f t="shared" si="16"/>
        <v>6095.36</v>
      </c>
      <c r="M218" s="522" t="e">
        <f t="shared" si="17"/>
        <v>#DIV/0!</v>
      </c>
      <c r="N218" s="130">
        <v>0</v>
      </c>
      <c r="O218" s="130"/>
      <c r="P218" s="130"/>
      <c r="Q218" s="130"/>
      <c r="R218" s="130"/>
      <c r="S218" s="130"/>
      <c r="T218" s="257" t="s">
        <v>2952</v>
      </c>
      <c r="U218" s="130" t="s">
        <v>364</v>
      </c>
      <c r="V218" s="100" t="s">
        <v>365</v>
      </c>
      <c r="W218" s="28" t="s">
        <v>366</v>
      </c>
      <c r="X218" s="81"/>
      <c r="Y218" s="81"/>
      <c r="Z218" s="81"/>
      <c r="AA218" s="81" t="s">
        <v>367</v>
      </c>
      <c r="AB218" s="81"/>
      <c r="AC218" s="81" t="s">
        <v>368</v>
      </c>
      <c r="AD218" s="192">
        <v>242010</v>
      </c>
      <c r="AE218" s="192">
        <v>30</v>
      </c>
      <c r="AF218" s="185"/>
      <c r="AG218" s="185"/>
      <c r="AH218" s="185"/>
      <c r="AI218" s="185"/>
      <c r="AJ218" s="185"/>
      <c r="AK218" s="185"/>
      <c r="AL218" s="185"/>
      <c r="AM218" s="185"/>
      <c r="AN218" s="185"/>
      <c r="AO218" s="185"/>
      <c r="AP218" s="185"/>
      <c r="AQ218" s="185"/>
      <c r="AR218" s="185"/>
      <c r="AS218" s="185"/>
      <c r="AT218" s="185"/>
      <c r="AU218" s="185"/>
      <c r="AV218" s="185"/>
      <c r="AW218" s="185"/>
    </row>
    <row r="219" spans="1:49" s="167" customFormat="1" ht="25.5" x14ac:dyDescent="0.2">
      <c r="A219" s="25">
        <v>95410</v>
      </c>
      <c r="B219" s="67" t="s">
        <v>380</v>
      </c>
      <c r="C219" s="131"/>
      <c r="D219" s="168">
        <v>1</v>
      </c>
      <c r="E219" s="132"/>
      <c r="F219" s="67"/>
      <c r="G219" s="75"/>
      <c r="H219" s="75"/>
      <c r="I219" s="75">
        <v>70</v>
      </c>
      <c r="J219" s="75">
        <v>70</v>
      </c>
      <c r="K219" s="130">
        <v>70</v>
      </c>
      <c r="L219" s="100">
        <f t="shared" si="16"/>
        <v>0</v>
      </c>
      <c r="M219" s="522">
        <f t="shared" si="17"/>
        <v>0</v>
      </c>
      <c r="N219" s="130">
        <v>70</v>
      </c>
      <c r="O219" s="130">
        <v>70</v>
      </c>
      <c r="P219" s="130"/>
      <c r="Q219" s="130"/>
      <c r="R219" s="130"/>
      <c r="S219" s="130"/>
      <c r="T219" s="405"/>
      <c r="U219" s="25" t="s">
        <v>381</v>
      </c>
      <c r="V219" s="81" t="s">
        <v>371</v>
      </c>
      <c r="W219" s="6" t="s">
        <v>382</v>
      </c>
      <c r="X219" s="130"/>
      <c r="Y219" s="130"/>
      <c r="Z219" s="130"/>
      <c r="AA219" s="133" t="s">
        <v>338</v>
      </c>
      <c r="AB219" s="130"/>
      <c r="AC219" s="130" t="s">
        <v>81</v>
      </c>
      <c r="AD219" s="204">
        <v>242015</v>
      </c>
      <c r="AE219" s="204">
        <v>30</v>
      </c>
      <c r="AF219" s="185"/>
      <c r="AG219" s="185"/>
      <c r="AH219" s="185"/>
      <c r="AI219" s="185"/>
      <c r="AJ219" s="185"/>
      <c r="AK219" s="185"/>
      <c r="AL219" s="185"/>
      <c r="AM219" s="185"/>
      <c r="AN219" s="185"/>
      <c r="AO219" s="185"/>
      <c r="AP219" s="185"/>
      <c r="AQ219" s="185"/>
      <c r="AR219" s="185"/>
      <c r="AS219" s="185"/>
      <c r="AT219" s="185"/>
      <c r="AU219" s="185"/>
      <c r="AV219" s="185"/>
      <c r="AW219" s="185"/>
    </row>
    <row r="220" spans="1:49" s="167" customFormat="1" ht="25.5" x14ac:dyDescent="0.2">
      <c r="A220" s="25">
        <v>95310</v>
      </c>
      <c r="B220" s="67" t="s">
        <v>38</v>
      </c>
      <c r="C220" s="131"/>
      <c r="D220" s="168">
        <v>1</v>
      </c>
      <c r="E220" s="132"/>
      <c r="F220" s="67"/>
      <c r="G220" s="75"/>
      <c r="H220" s="75">
        <v>508</v>
      </c>
      <c r="I220" s="75"/>
      <c r="J220" s="75">
        <v>500</v>
      </c>
      <c r="K220" s="130">
        <v>500</v>
      </c>
      <c r="L220" s="100">
        <f t="shared" si="16"/>
        <v>0</v>
      </c>
      <c r="M220" s="522">
        <f t="shared" si="17"/>
        <v>0</v>
      </c>
      <c r="N220" s="130">
        <v>500</v>
      </c>
      <c r="O220" s="130">
        <v>500</v>
      </c>
      <c r="P220" s="130"/>
      <c r="Q220" s="130"/>
      <c r="R220" s="130"/>
      <c r="S220" s="130"/>
      <c r="T220" s="405"/>
      <c r="U220" s="25" t="s">
        <v>376</v>
      </c>
      <c r="V220" s="81" t="s">
        <v>371</v>
      </c>
      <c r="W220" s="6" t="s">
        <v>377</v>
      </c>
      <c r="X220" s="130"/>
      <c r="Y220" s="130"/>
      <c r="Z220" s="130"/>
      <c r="AA220" s="133" t="s">
        <v>338</v>
      </c>
      <c r="AB220" s="130"/>
      <c r="AC220" s="130" t="s">
        <v>378</v>
      </c>
      <c r="AD220" s="204">
        <v>242015</v>
      </c>
      <c r="AE220" s="204">
        <v>30</v>
      </c>
      <c r="AF220" s="185"/>
      <c r="AG220" s="185"/>
      <c r="AH220" s="185"/>
      <c r="AI220" s="185"/>
      <c r="AJ220" s="185"/>
      <c r="AK220" s="185"/>
      <c r="AL220" s="185"/>
      <c r="AM220" s="185"/>
      <c r="AN220" s="185"/>
      <c r="AO220" s="185"/>
      <c r="AP220" s="185"/>
      <c r="AQ220" s="185"/>
      <c r="AR220" s="185"/>
      <c r="AS220" s="185"/>
      <c r="AT220" s="185"/>
      <c r="AU220" s="185"/>
      <c r="AV220" s="185"/>
      <c r="AW220" s="185"/>
    </row>
    <row r="221" spans="1:49" s="26" customFormat="1" ht="25.5" x14ac:dyDescent="0.2">
      <c r="A221" s="25">
        <v>95315</v>
      </c>
      <c r="B221" s="67" t="s">
        <v>41</v>
      </c>
      <c r="C221" s="131"/>
      <c r="D221" s="168">
        <v>1</v>
      </c>
      <c r="E221" s="132"/>
      <c r="F221" s="67"/>
      <c r="G221" s="75"/>
      <c r="H221" s="75"/>
      <c r="I221" s="75"/>
      <c r="J221" s="75"/>
      <c r="K221" s="130">
        <v>700</v>
      </c>
      <c r="L221" s="100">
        <f t="shared" si="16"/>
        <v>700</v>
      </c>
      <c r="M221" s="522" t="e">
        <f t="shared" si="17"/>
        <v>#DIV/0!</v>
      </c>
      <c r="N221" s="130">
        <v>700</v>
      </c>
      <c r="O221" s="130">
        <v>700</v>
      </c>
      <c r="P221" s="130"/>
      <c r="Q221" s="130"/>
      <c r="R221" s="130"/>
      <c r="S221" s="130"/>
      <c r="T221" s="405"/>
      <c r="U221" s="25" t="s">
        <v>376</v>
      </c>
      <c r="V221" s="81" t="s">
        <v>371</v>
      </c>
      <c r="W221" s="6" t="s">
        <v>379</v>
      </c>
      <c r="X221" s="134"/>
      <c r="Y221" s="134"/>
      <c r="Z221" s="134"/>
      <c r="AA221" s="133" t="s">
        <v>338</v>
      </c>
      <c r="AB221" s="134"/>
      <c r="AC221" s="134" t="s">
        <v>378</v>
      </c>
      <c r="AD221" s="204">
        <v>242015</v>
      </c>
      <c r="AE221" s="204">
        <v>30</v>
      </c>
    </row>
    <row r="222" spans="1:49" s="291" customFormat="1" ht="63.75" x14ac:dyDescent="0.2">
      <c r="A222" s="25">
        <v>94410</v>
      </c>
      <c r="B222" s="67" t="s">
        <v>27</v>
      </c>
      <c r="C222" s="157"/>
      <c r="D222" s="168">
        <v>1</v>
      </c>
      <c r="E222" s="158"/>
      <c r="F222" s="67"/>
      <c r="G222" s="159">
        <v>201</v>
      </c>
      <c r="H222" s="159">
        <v>244</v>
      </c>
      <c r="I222" s="159">
        <v>518</v>
      </c>
      <c r="J222" s="159">
        <v>750</v>
      </c>
      <c r="K222" s="130">
        <v>750</v>
      </c>
      <c r="L222" s="100">
        <f t="shared" si="16"/>
        <v>0</v>
      </c>
      <c r="M222" s="522">
        <f t="shared" si="17"/>
        <v>0</v>
      </c>
      <c r="N222" s="130">
        <v>750</v>
      </c>
      <c r="O222" s="130">
        <v>750</v>
      </c>
      <c r="P222" s="130"/>
      <c r="Q222" s="130"/>
      <c r="R222" s="130"/>
      <c r="S222" s="130"/>
      <c r="T222" s="405"/>
      <c r="U222" s="80"/>
      <c r="V222" s="133"/>
      <c r="W222" s="6" t="s">
        <v>375</v>
      </c>
      <c r="X222" s="134"/>
      <c r="Y222" s="134"/>
      <c r="Z222" s="134"/>
      <c r="AA222" s="133" t="s">
        <v>338</v>
      </c>
      <c r="AB222" s="134"/>
      <c r="AC222" s="134"/>
      <c r="AD222" s="204">
        <v>242015</v>
      </c>
      <c r="AE222" s="204">
        <v>30</v>
      </c>
    </row>
    <row r="223" spans="1:49" s="291" customFormat="1" ht="216.75" x14ac:dyDescent="0.2">
      <c r="A223" s="277">
        <v>92410</v>
      </c>
      <c r="B223" s="278" t="s">
        <v>369</v>
      </c>
      <c r="C223" s="279"/>
      <c r="D223" s="168">
        <v>1</v>
      </c>
      <c r="E223" s="280"/>
      <c r="F223" s="278"/>
      <c r="G223" s="159">
        <v>37939</v>
      </c>
      <c r="H223" s="159">
        <v>36359</v>
      </c>
      <c r="I223" s="159">
        <v>34120</v>
      </c>
      <c r="J223" s="159">
        <v>51879</v>
      </c>
      <c r="K223" s="130">
        <v>62000</v>
      </c>
      <c r="L223" s="100">
        <f t="shared" si="16"/>
        <v>10121</v>
      </c>
      <c r="M223" s="522">
        <f t="shared" si="17"/>
        <v>0.19508857148364464</v>
      </c>
      <c r="N223" s="130">
        <v>52000</v>
      </c>
      <c r="O223" s="130">
        <v>52000</v>
      </c>
      <c r="P223" s="130"/>
      <c r="Q223" s="130"/>
      <c r="R223" s="130"/>
      <c r="S223" s="130"/>
      <c r="T223" s="405" t="s">
        <v>2536</v>
      </c>
      <c r="U223" s="25" t="s">
        <v>370</v>
      </c>
      <c r="V223" s="81" t="s">
        <v>371</v>
      </c>
      <c r="W223" s="6" t="s">
        <v>372</v>
      </c>
      <c r="X223" s="130"/>
      <c r="Y223" s="130"/>
      <c r="Z223" s="130"/>
      <c r="AA223" s="133" t="s">
        <v>373</v>
      </c>
      <c r="AB223" s="130"/>
      <c r="AC223" s="130" t="s">
        <v>374</v>
      </c>
      <c r="AD223" s="204">
        <v>242015</v>
      </c>
      <c r="AE223" s="204">
        <v>30</v>
      </c>
    </row>
    <row r="224" spans="1:49" s="26" customFormat="1" ht="25.5" x14ac:dyDescent="0.2">
      <c r="A224" s="18">
        <v>95720</v>
      </c>
      <c r="B224" s="340" t="s">
        <v>316</v>
      </c>
      <c r="C224" s="341"/>
      <c r="D224" s="168">
        <v>1</v>
      </c>
      <c r="E224" s="342"/>
      <c r="F224" s="11" t="s">
        <v>1328</v>
      </c>
      <c r="G224" s="75"/>
      <c r="H224" s="75"/>
      <c r="I224" s="75"/>
      <c r="J224" s="75"/>
      <c r="K224" s="130">
        <v>1000</v>
      </c>
      <c r="L224" s="100">
        <f t="shared" si="16"/>
        <v>1000</v>
      </c>
      <c r="M224" s="522" t="e">
        <f t="shared" si="17"/>
        <v>#DIV/0!</v>
      </c>
      <c r="N224" s="130">
        <v>0</v>
      </c>
      <c r="O224" s="130"/>
      <c r="P224" s="130"/>
      <c r="Q224" s="130"/>
      <c r="R224" s="130"/>
      <c r="S224" s="130"/>
      <c r="T224" s="405" t="s">
        <v>2576</v>
      </c>
      <c r="U224" s="370">
        <v>1.2</v>
      </c>
      <c r="V224" s="334">
        <v>5.2</v>
      </c>
      <c r="W224" s="11" t="s">
        <v>1329</v>
      </c>
      <c r="X224" s="130"/>
      <c r="Y224" s="130"/>
      <c r="Z224" s="130"/>
      <c r="AA224" s="133"/>
      <c r="AB224" s="130"/>
      <c r="AC224" s="133" t="s">
        <v>1330</v>
      </c>
      <c r="AD224" s="120">
        <v>242510</v>
      </c>
      <c r="AE224" s="120">
        <v>40</v>
      </c>
      <c r="AF224" s="292"/>
      <c r="AG224" s="292"/>
      <c r="AH224" s="292"/>
      <c r="AI224" s="292"/>
      <c r="AJ224" s="292"/>
      <c r="AK224" s="292"/>
      <c r="AL224" s="292"/>
      <c r="AM224" s="292"/>
      <c r="AN224" s="292"/>
      <c r="AO224" s="292"/>
      <c r="AP224" s="292"/>
      <c r="AQ224" s="292"/>
      <c r="AR224" s="292"/>
      <c r="AS224" s="292"/>
      <c r="AT224" s="292"/>
      <c r="AU224" s="292"/>
      <c r="AV224" s="292"/>
      <c r="AW224" s="292"/>
    </row>
    <row r="225" spans="1:49" s="26" customFormat="1" ht="25.5" x14ac:dyDescent="0.2">
      <c r="A225" s="49">
        <v>94310</v>
      </c>
      <c r="B225" s="67" t="s">
        <v>334</v>
      </c>
      <c r="C225" s="157"/>
      <c r="D225" s="168">
        <v>1</v>
      </c>
      <c r="E225" s="158"/>
      <c r="F225" s="67"/>
      <c r="G225" s="159">
        <v>0</v>
      </c>
      <c r="H225" s="159">
        <v>124</v>
      </c>
      <c r="I225" s="159">
        <v>308</v>
      </c>
      <c r="J225" s="159">
        <v>300</v>
      </c>
      <c r="K225" s="130">
        <v>300</v>
      </c>
      <c r="L225" s="100">
        <f t="shared" si="16"/>
        <v>0</v>
      </c>
      <c r="M225" s="522">
        <f t="shared" si="17"/>
        <v>0</v>
      </c>
      <c r="N225" s="130">
        <v>300</v>
      </c>
      <c r="O225" s="130">
        <v>300</v>
      </c>
      <c r="P225" s="130"/>
      <c r="Q225" s="130"/>
      <c r="R225" s="130"/>
      <c r="S225" s="130"/>
      <c r="T225" s="405"/>
      <c r="U225" s="130" t="s">
        <v>871</v>
      </c>
      <c r="V225" s="133" t="s">
        <v>872</v>
      </c>
      <c r="W225" s="6" t="s">
        <v>873</v>
      </c>
      <c r="X225" s="130"/>
      <c r="Y225" s="130"/>
      <c r="Z225" s="130"/>
      <c r="AA225" s="133" t="s">
        <v>338</v>
      </c>
      <c r="AB225" s="130"/>
      <c r="AC225" s="130" t="s">
        <v>175</v>
      </c>
      <c r="AD225" s="192">
        <v>243500</v>
      </c>
      <c r="AE225" s="192">
        <v>30</v>
      </c>
      <c r="AF225" s="292"/>
      <c r="AG225" s="292"/>
      <c r="AH225" s="292"/>
      <c r="AI225" s="292"/>
      <c r="AJ225" s="292"/>
      <c r="AK225" s="292"/>
      <c r="AL225" s="292"/>
      <c r="AM225" s="292"/>
      <c r="AN225" s="292"/>
      <c r="AO225" s="292"/>
      <c r="AP225" s="292"/>
      <c r="AQ225" s="292"/>
      <c r="AR225" s="292"/>
      <c r="AS225" s="292"/>
      <c r="AT225" s="292"/>
      <c r="AU225" s="292"/>
      <c r="AV225" s="292"/>
      <c r="AW225" s="292"/>
    </row>
    <row r="226" spans="1:49" s="26" customFormat="1" ht="38.25" x14ac:dyDescent="0.2">
      <c r="A226" s="49">
        <v>95530</v>
      </c>
      <c r="B226" s="67" t="s">
        <v>874</v>
      </c>
      <c r="C226" s="131"/>
      <c r="D226" s="168">
        <v>2</v>
      </c>
      <c r="E226" s="132"/>
      <c r="F226" s="67"/>
      <c r="G226" s="75"/>
      <c r="H226" s="75"/>
      <c r="I226" s="75"/>
      <c r="J226" s="75">
        <v>300</v>
      </c>
      <c r="K226" s="130">
        <v>300</v>
      </c>
      <c r="L226" s="100">
        <f t="shared" si="16"/>
        <v>0</v>
      </c>
      <c r="M226" s="522">
        <f t="shared" si="17"/>
        <v>0</v>
      </c>
      <c r="N226" s="130"/>
      <c r="O226" s="130"/>
      <c r="P226" s="130"/>
      <c r="Q226" s="130"/>
      <c r="R226" s="130"/>
      <c r="S226" s="130"/>
      <c r="T226" s="405"/>
      <c r="U226" s="130"/>
      <c r="V226" s="133"/>
      <c r="W226" s="6" t="s">
        <v>875</v>
      </c>
      <c r="X226" s="134"/>
      <c r="Y226" s="134"/>
      <c r="Z226" s="281">
        <v>0</v>
      </c>
      <c r="AA226" s="133" t="s">
        <v>876</v>
      </c>
      <c r="AB226" s="134">
        <v>0</v>
      </c>
      <c r="AC226" s="198" t="s">
        <v>877</v>
      </c>
      <c r="AD226" s="192">
        <v>243515</v>
      </c>
      <c r="AE226" s="192">
        <v>30</v>
      </c>
      <c r="AF226" s="292"/>
      <c r="AG226" s="292"/>
      <c r="AH226" s="292"/>
      <c r="AI226" s="292"/>
      <c r="AJ226" s="292"/>
      <c r="AK226" s="292"/>
      <c r="AL226" s="292"/>
      <c r="AM226" s="292"/>
      <c r="AN226" s="292"/>
      <c r="AO226" s="292"/>
      <c r="AP226" s="292"/>
      <c r="AQ226" s="292"/>
      <c r="AR226" s="292"/>
      <c r="AS226" s="292"/>
      <c r="AT226" s="292"/>
      <c r="AU226" s="292"/>
      <c r="AV226" s="292"/>
      <c r="AW226" s="292"/>
    </row>
    <row r="227" spans="1:49" s="26" customFormat="1" ht="127.5" x14ac:dyDescent="0.2">
      <c r="A227" s="10">
        <v>95235</v>
      </c>
      <c r="B227" s="8" t="s">
        <v>733</v>
      </c>
      <c r="C227" s="196" t="s">
        <v>251</v>
      </c>
      <c r="D227" s="168">
        <v>1</v>
      </c>
      <c r="E227" s="197"/>
      <c r="F227" s="8" t="s">
        <v>827</v>
      </c>
      <c r="G227" s="46"/>
      <c r="H227" s="46"/>
      <c r="I227" s="46"/>
      <c r="J227" s="46"/>
      <c r="K227" s="46">
        <v>750</v>
      </c>
      <c r="L227" s="100">
        <f t="shared" si="16"/>
        <v>750</v>
      </c>
      <c r="M227" s="522" t="e">
        <f t="shared" si="17"/>
        <v>#DIV/0!</v>
      </c>
      <c r="N227" s="46">
        <v>0</v>
      </c>
      <c r="O227" s="46"/>
      <c r="P227" s="46"/>
      <c r="Q227" s="46"/>
      <c r="R227" s="46"/>
      <c r="S227" s="46"/>
      <c r="T227" s="418" t="s">
        <v>2680</v>
      </c>
      <c r="U227" s="192" t="s">
        <v>821</v>
      </c>
      <c r="V227" s="48" t="s">
        <v>828</v>
      </c>
      <c r="W227" s="21" t="s">
        <v>829</v>
      </c>
      <c r="X227" s="46"/>
      <c r="Y227" s="46"/>
      <c r="Z227" s="46"/>
      <c r="AA227" s="48"/>
      <c r="AB227" s="46"/>
      <c r="AC227" s="48" t="s">
        <v>830</v>
      </c>
      <c r="AD227" s="172">
        <v>250000</v>
      </c>
      <c r="AE227" s="172">
        <v>30</v>
      </c>
      <c r="AF227" s="292"/>
      <c r="AG227" s="292"/>
      <c r="AH227" s="292"/>
      <c r="AI227" s="292"/>
      <c r="AJ227" s="292"/>
      <c r="AK227" s="292"/>
      <c r="AL227" s="292"/>
      <c r="AM227" s="292"/>
      <c r="AN227" s="292"/>
      <c r="AO227" s="292"/>
      <c r="AP227" s="292"/>
      <c r="AQ227" s="292"/>
      <c r="AR227" s="292"/>
      <c r="AS227" s="292"/>
      <c r="AT227" s="292"/>
      <c r="AU227" s="292"/>
      <c r="AV227" s="292"/>
      <c r="AW227" s="292"/>
    </row>
    <row r="228" spans="1:49" s="26" customFormat="1" ht="25.5" x14ac:dyDescent="0.2">
      <c r="A228" s="49">
        <v>95315</v>
      </c>
      <c r="B228" s="29" t="s">
        <v>41</v>
      </c>
      <c r="C228" s="131"/>
      <c r="D228" s="168">
        <v>1</v>
      </c>
      <c r="E228" s="132"/>
      <c r="F228" s="67"/>
      <c r="G228" s="75">
        <v>2093</v>
      </c>
      <c r="H228" s="75">
        <v>163</v>
      </c>
      <c r="I228" s="75">
        <v>69</v>
      </c>
      <c r="J228" s="75">
        <v>500</v>
      </c>
      <c r="K228" s="130">
        <v>500</v>
      </c>
      <c r="L228" s="100">
        <f t="shared" si="16"/>
        <v>0</v>
      </c>
      <c r="M228" s="522">
        <f t="shared" si="17"/>
        <v>0</v>
      </c>
      <c r="N228" s="130">
        <v>100</v>
      </c>
      <c r="O228" s="130">
        <v>100</v>
      </c>
      <c r="P228" s="130"/>
      <c r="Q228" s="130"/>
      <c r="R228" s="130"/>
      <c r="S228" s="130"/>
      <c r="T228" s="206" t="s">
        <v>2761</v>
      </c>
      <c r="U228" s="79">
        <v>2</v>
      </c>
      <c r="V228" s="48" t="s">
        <v>836</v>
      </c>
      <c r="W228" s="6" t="s">
        <v>837</v>
      </c>
      <c r="X228" s="134"/>
      <c r="Y228" s="134"/>
      <c r="Z228" s="134"/>
      <c r="AA228" s="198"/>
      <c r="AB228" s="134"/>
      <c r="AC228" s="134"/>
      <c r="AD228" s="172">
        <v>250000</v>
      </c>
      <c r="AE228" s="172">
        <v>30</v>
      </c>
      <c r="AF228" s="292"/>
      <c r="AG228" s="292"/>
      <c r="AH228" s="292"/>
      <c r="AI228" s="292"/>
      <c r="AJ228" s="292"/>
      <c r="AK228" s="292"/>
      <c r="AL228" s="292"/>
      <c r="AM228" s="292"/>
      <c r="AN228" s="292"/>
      <c r="AO228" s="292"/>
      <c r="AP228" s="292"/>
      <c r="AQ228" s="292"/>
      <c r="AR228" s="292"/>
      <c r="AS228" s="292"/>
      <c r="AT228" s="292"/>
      <c r="AU228" s="292"/>
      <c r="AV228" s="292"/>
      <c r="AW228" s="292"/>
    </row>
    <row r="229" spans="1:49" s="26" customFormat="1" ht="38.25" x14ac:dyDescent="0.2">
      <c r="A229" s="50">
        <v>94410</v>
      </c>
      <c r="B229" s="29" t="s">
        <v>27</v>
      </c>
      <c r="C229" s="96"/>
      <c r="D229" s="168">
        <v>1</v>
      </c>
      <c r="E229" s="97"/>
      <c r="F229" s="51" t="s">
        <v>824</v>
      </c>
      <c r="G229" s="98">
        <v>544</v>
      </c>
      <c r="H229" s="98">
        <v>878</v>
      </c>
      <c r="I229" s="98">
        <v>2250</v>
      </c>
      <c r="J229" s="98">
        <v>1000</v>
      </c>
      <c r="K229" s="99">
        <v>1000</v>
      </c>
      <c r="L229" s="100">
        <f t="shared" si="16"/>
        <v>0</v>
      </c>
      <c r="M229" s="522">
        <f t="shared" si="17"/>
        <v>0</v>
      </c>
      <c r="N229" s="99">
        <v>1000</v>
      </c>
      <c r="O229" s="99">
        <v>1000</v>
      </c>
      <c r="P229" s="99"/>
      <c r="Q229" s="99"/>
      <c r="R229" s="99"/>
      <c r="S229" s="99"/>
      <c r="T229" s="551" t="s">
        <v>2542</v>
      </c>
      <c r="U229" s="172" t="s">
        <v>825</v>
      </c>
      <c r="V229" s="102" t="s">
        <v>822</v>
      </c>
      <c r="W229" s="7" t="s">
        <v>826</v>
      </c>
      <c r="X229" s="134"/>
      <c r="Y229" s="134"/>
      <c r="Z229" s="134"/>
      <c r="AA229" s="198"/>
      <c r="AB229" s="134"/>
      <c r="AC229" s="134" t="s">
        <v>81</v>
      </c>
      <c r="AD229" s="172">
        <v>250000</v>
      </c>
      <c r="AE229" s="172">
        <v>30</v>
      </c>
      <c r="AF229" s="292"/>
      <c r="AG229" s="292"/>
      <c r="AH229" s="292"/>
      <c r="AI229" s="292"/>
      <c r="AJ229" s="292"/>
      <c r="AK229" s="292"/>
      <c r="AL229" s="292"/>
      <c r="AM229" s="292"/>
      <c r="AN229" s="292"/>
      <c r="AO229" s="292"/>
      <c r="AP229" s="292"/>
      <c r="AQ229" s="292"/>
      <c r="AR229" s="292"/>
      <c r="AS229" s="292"/>
      <c r="AT229" s="292"/>
      <c r="AU229" s="292"/>
      <c r="AV229" s="292"/>
      <c r="AW229" s="292"/>
    </row>
    <row r="230" spans="1:49" s="26" customFormat="1" ht="89.25" x14ac:dyDescent="0.2">
      <c r="A230" s="49">
        <v>95310</v>
      </c>
      <c r="B230" s="29" t="s">
        <v>38</v>
      </c>
      <c r="C230" s="131" t="s">
        <v>251</v>
      </c>
      <c r="D230" s="168">
        <v>1</v>
      </c>
      <c r="E230" s="132"/>
      <c r="F230" s="67" t="s">
        <v>831</v>
      </c>
      <c r="G230" s="75">
        <v>1576</v>
      </c>
      <c r="H230" s="75">
        <v>744</v>
      </c>
      <c r="I230" s="75">
        <v>131</v>
      </c>
      <c r="J230" s="75">
        <v>1500</v>
      </c>
      <c r="K230" s="130">
        <v>4405</v>
      </c>
      <c r="L230" s="100">
        <f t="shared" si="16"/>
        <v>2905</v>
      </c>
      <c r="M230" s="522">
        <f t="shared" si="17"/>
        <v>1.9366666666666668</v>
      </c>
      <c r="N230" s="130">
        <v>2800</v>
      </c>
      <c r="O230" s="130">
        <v>2800</v>
      </c>
      <c r="P230" s="130"/>
      <c r="Q230" s="130"/>
      <c r="R230" s="130"/>
      <c r="S230" s="130"/>
      <c r="T230" s="405" t="s">
        <v>2543</v>
      </c>
      <c r="U230" s="130" t="s">
        <v>832</v>
      </c>
      <c r="V230" s="133" t="s">
        <v>833</v>
      </c>
      <c r="W230" s="6" t="s">
        <v>834</v>
      </c>
      <c r="X230" s="130"/>
      <c r="Y230" s="130"/>
      <c r="Z230" s="130"/>
      <c r="AA230" s="133"/>
      <c r="AB230" s="130"/>
      <c r="AC230" s="133" t="s">
        <v>835</v>
      </c>
      <c r="AD230" s="172">
        <v>250000</v>
      </c>
      <c r="AE230" s="172">
        <v>30</v>
      </c>
      <c r="AF230" s="292"/>
      <c r="AG230" s="292"/>
      <c r="AH230" s="292"/>
      <c r="AI230" s="292"/>
      <c r="AJ230" s="292"/>
      <c r="AK230" s="292"/>
      <c r="AL230" s="292"/>
      <c r="AM230" s="292"/>
      <c r="AN230" s="292"/>
      <c r="AO230" s="292"/>
      <c r="AP230" s="292"/>
      <c r="AQ230" s="292"/>
      <c r="AR230" s="292"/>
      <c r="AS230" s="292"/>
      <c r="AT230" s="292"/>
      <c r="AU230" s="292"/>
      <c r="AV230" s="292"/>
      <c r="AW230" s="292"/>
    </row>
    <row r="231" spans="1:49" s="26" customFormat="1" ht="162" customHeight="1" x14ac:dyDescent="0.2">
      <c r="A231" s="50">
        <v>94310</v>
      </c>
      <c r="B231" s="29" t="s">
        <v>56</v>
      </c>
      <c r="C231" s="96"/>
      <c r="D231" s="168">
        <v>1</v>
      </c>
      <c r="E231" s="97"/>
      <c r="F231" s="51" t="s">
        <v>820</v>
      </c>
      <c r="G231" s="98">
        <v>132</v>
      </c>
      <c r="H231" s="98">
        <v>179</v>
      </c>
      <c r="I231" s="98">
        <v>327</v>
      </c>
      <c r="J231" s="98">
        <v>5000</v>
      </c>
      <c r="K231" s="99">
        <v>5000</v>
      </c>
      <c r="L231" s="100">
        <f t="shared" si="16"/>
        <v>0</v>
      </c>
      <c r="M231" s="522">
        <f t="shared" si="17"/>
        <v>0</v>
      </c>
      <c r="N231" s="99">
        <v>5000</v>
      </c>
      <c r="O231" s="99">
        <v>5000</v>
      </c>
      <c r="P231" s="99"/>
      <c r="Q231" s="99"/>
      <c r="R231" s="99"/>
      <c r="S231" s="99"/>
      <c r="T231" s="545"/>
      <c r="U231" s="102" t="s">
        <v>821</v>
      </c>
      <c r="V231" s="102" t="s">
        <v>822</v>
      </c>
      <c r="W231" s="7" t="s">
        <v>823</v>
      </c>
      <c r="X231" s="130"/>
      <c r="Y231" s="130"/>
      <c r="Z231" s="130"/>
      <c r="AA231" s="133"/>
      <c r="AB231" s="130"/>
      <c r="AC231" s="130" t="s">
        <v>81</v>
      </c>
      <c r="AD231" s="172">
        <v>250000</v>
      </c>
      <c r="AE231" s="172">
        <v>30</v>
      </c>
      <c r="AF231" s="292"/>
      <c r="AG231" s="292"/>
      <c r="AH231" s="292"/>
      <c r="AI231" s="292"/>
      <c r="AJ231" s="292"/>
      <c r="AK231" s="292"/>
      <c r="AL231" s="292"/>
      <c r="AM231" s="292"/>
      <c r="AN231" s="292"/>
      <c r="AO231" s="292"/>
      <c r="AP231" s="292"/>
      <c r="AQ231" s="292"/>
      <c r="AR231" s="292"/>
      <c r="AS231" s="292"/>
      <c r="AT231" s="292"/>
      <c r="AU231" s="292"/>
      <c r="AV231" s="292"/>
      <c r="AW231" s="292"/>
    </row>
    <row r="232" spans="1:49" s="26" customFormat="1" ht="63.75" x14ac:dyDescent="0.2">
      <c r="A232" s="49">
        <v>95990</v>
      </c>
      <c r="B232" s="29" t="s">
        <v>487</v>
      </c>
      <c r="C232" s="131"/>
      <c r="D232" s="168">
        <v>1</v>
      </c>
      <c r="E232" s="132"/>
      <c r="F232" s="67" t="s">
        <v>832</v>
      </c>
      <c r="G232" s="75"/>
      <c r="H232" s="75"/>
      <c r="I232" s="75"/>
      <c r="J232" s="75">
        <v>3000</v>
      </c>
      <c r="K232" s="130">
        <v>5000</v>
      </c>
      <c r="L232" s="100">
        <f t="shared" si="16"/>
        <v>2000</v>
      </c>
      <c r="M232" s="522">
        <f t="shared" si="17"/>
        <v>0.66666666666666663</v>
      </c>
      <c r="N232" s="130">
        <v>5000</v>
      </c>
      <c r="O232" s="130">
        <v>5000</v>
      </c>
      <c r="P232" s="130"/>
      <c r="Q232" s="130"/>
      <c r="R232" s="130"/>
      <c r="S232" s="130"/>
      <c r="T232" s="405"/>
      <c r="U232" s="79" t="s">
        <v>838</v>
      </c>
      <c r="V232" s="133" t="s">
        <v>839</v>
      </c>
      <c r="W232" s="6" t="s">
        <v>840</v>
      </c>
      <c r="X232" s="130"/>
      <c r="Y232" s="130"/>
      <c r="Z232" s="130"/>
      <c r="AA232" s="133"/>
      <c r="AB232" s="130"/>
      <c r="AC232" s="133" t="s">
        <v>841</v>
      </c>
      <c r="AD232" s="172">
        <v>250000</v>
      </c>
      <c r="AE232" s="172">
        <v>30</v>
      </c>
      <c r="AF232" s="292"/>
      <c r="AG232" s="292"/>
      <c r="AH232" s="292"/>
      <c r="AI232" s="292"/>
      <c r="AJ232" s="292"/>
      <c r="AK232" s="292"/>
      <c r="AL232" s="292"/>
      <c r="AM232" s="292"/>
      <c r="AN232" s="292"/>
      <c r="AO232" s="292"/>
      <c r="AP232" s="292"/>
      <c r="AQ232" s="292"/>
      <c r="AR232" s="292"/>
      <c r="AS232" s="292"/>
      <c r="AT232" s="292"/>
      <c r="AU232" s="292"/>
      <c r="AV232" s="292"/>
      <c r="AW232" s="292"/>
    </row>
    <row r="233" spans="1:49" s="26" customFormat="1" ht="63.75" x14ac:dyDescent="0.2">
      <c r="A233" s="205">
        <v>92310</v>
      </c>
      <c r="B233" s="44" t="s">
        <v>23</v>
      </c>
      <c r="C233" s="54"/>
      <c r="D233" s="168">
        <v>1</v>
      </c>
      <c r="E233" s="55"/>
      <c r="F233" s="44" t="s">
        <v>1130</v>
      </c>
      <c r="G233" s="46"/>
      <c r="H233" s="46"/>
      <c r="I233" s="46"/>
      <c r="J233" s="46"/>
      <c r="K233" s="46">
        <v>9500</v>
      </c>
      <c r="L233" s="100">
        <f t="shared" ref="L233:L264" si="18">+K233-J233</f>
        <v>9500</v>
      </c>
      <c r="M233" s="522" t="e">
        <f t="shared" ref="M233:M264" si="19">+L233/J233</f>
        <v>#DIV/0!</v>
      </c>
      <c r="N233" s="46">
        <v>0</v>
      </c>
      <c r="O233" s="46"/>
      <c r="P233" s="46"/>
      <c r="Q233" s="46"/>
      <c r="R233" s="46"/>
      <c r="S233" s="46"/>
      <c r="T233" s="418" t="s">
        <v>2681</v>
      </c>
      <c r="U233" s="102" t="s">
        <v>1131</v>
      </c>
      <c r="V233" s="102" t="s">
        <v>1132</v>
      </c>
      <c r="W233" s="36" t="s">
        <v>1133</v>
      </c>
      <c r="X233" s="46"/>
      <c r="Y233" s="46"/>
      <c r="Z233" s="46"/>
      <c r="AA233" s="48"/>
      <c r="AB233" s="46"/>
      <c r="AC233" s="46"/>
      <c r="AD233" s="192">
        <v>251010</v>
      </c>
      <c r="AE233" s="192">
        <v>40</v>
      </c>
      <c r="AF233" s="292"/>
      <c r="AG233" s="292"/>
      <c r="AH233" s="292"/>
      <c r="AI233" s="292"/>
      <c r="AJ233" s="292"/>
      <c r="AK233" s="292"/>
      <c r="AL233" s="292"/>
      <c r="AM233" s="292"/>
      <c r="AN233" s="292"/>
      <c r="AO233" s="292"/>
      <c r="AP233" s="292"/>
      <c r="AQ233" s="292"/>
      <c r="AR233" s="292"/>
      <c r="AS233" s="292"/>
      <c r="AT233" s="292"/>
      <c r="AU233" s="292"/>
      <c r="AV233" s="292"/>
      <c r="AW233" s="292"/>
    </row>
    <row r="234" spans="1:49" s="26" customFormat="1" ht="140.25" x14ac:dyDescent="0.2">
      <c r="A234" s="27">
        <v>92310</v>
      </c>
      <c r="B234" s="45" t="s">
        <v>23</v>
      </c>
      <c r="C234" s="246"/>
      <c r="D234" s="168">
        <v>1</v>
      </c>
      <c r="E234" s="58"/>
      <c r="F234" s="45"/>
      <c r="G234" s="47"/>
      <c r="H234" s="47"/>
      <c r="I234" s="47"/>
      <c r="J234" s="47"/>
      <c r="K234" s="403">
        <v>2500</v>
      </c>
      <c r="L234" s="100">
        <f t="shared" si="18"/>
        <v>2500</v>
      </c>
      <c r="M234" s="522" t="e">
        <f t="shared" si="19"/>
        <v>#DIV/0!</v>
      </c>
      <c r="N234" s="403">
        <v>0</v>
      </c>
      <c r="O234" s="403"/>
      <c r="P234" s="403"/>
      <c r="Q234" s="403"/>
      <c r="R234" s="403"/>
      <c r="S234" s="403"/>
      <c r="T234" s="418" t="s">
        <v>2670</v>
      </c>
      <c r="U234" s="47">
        <v>3</v>
      </c>
      <c r="V234" s="404" t="s">
        <v>1990</v>
      </c>
      <c r="W234" s="36" t="s">
        <v>1991</v>
      </c>
      <c r="X234" s="247" t="s">
        <v>1992</v>
      </c>
      <c r="Y234" s="46"/>
      <c r="Z234" s="46"/>
      <c r="AA234" s="48"/>
      <c r="AB234" s="48" t="s">
        <v>1993</v>
      </c>
      <c r="AC234" s="46" t="s">
        <v>175</v>
      </c>
      <c r="AD234" s="249">
        <v>251010</v>
      </c>
      <c r="AE234" s="249">
        <v>30</v>
      </c>
      <c r="AF234" s="292"/>
      <c r="AG234" s="292"/>
      <c r="AH234" s="292"/>
      <c r="AI234" s="292"/>
      <c r="AJ234" s="292"/>
      <c r="AK234" s="292"/>
      <c r="AL234" s="292"/>
      <c r="AM234" s="292"/>
      <c r="AN234" s="292"/>
      <c r="AO234" s="292"/>
      <c r="AP234" s="292"/>
      <c r="AQ234" s="292"/>
      <c r="AR234" s="292"/>
      <c r="AS234" s="292"/>
      <c r="AT234" s="292"/>
      <c r="AU234" s="292"/>
      <c r="AV234" s="292"/>
      <c r="AW234" s="292"/>
    </row>
    <row r="235" spans="1:49" s="26" customFormat="1" ht="102" x14ac:dyDescent="0.2">
      <c r="A235" s="226">
        <v>95225</v>
      </c>
      <c r="B235" s="207" t="s">
        <v>35</v>
      </c>
      <c r="C235" s="396"/>
      <c r="D235" s="168">
        <v>1</v>
      </c>
      <c r="E235" s="397"/>
      <c r="F235" s="207" t="s">
        <v>1979</v>
      </c>
      <c r="G235" s="47"/>
      <c r="H235" s="47"/>
      <c r="I235" s="47"/>
      <c r="J235" s="47"/>
      <c r="K235" s="125">
        <v>5600</v>
      </c>
      <c r="L235" s="100">
        <f t="shared" si="18"/>
        <v>5600</v>
      </c>
      <c r="M235" s="522" t="e">
        <f t="shared" si="19"/>
        <v>#DIV/0!</v>
      </c>
      <c r="N235" s="125">
        <v>0</v>
      </c>
      <c r="O235" s="125"/>
      <c r="P235" s="125"/>
      <c r="Q235" s="125"/>
      <c r="R235" s="125"/>
      <c r="S235" s="125"/>
      <c r="T235" s="405" t="s">
        <v>2682</v>
      </c>
      <c r="U235" s="401">
        <v>5</v>
      </c>
      <c r="V235" s="69" t="s">
        <v>1980</v>
      </c>
      <c r="W235" s="38" t="s">
        <v>1981</v>
      </c>
      <c r="X235" s="46"/>
      <c r="Y235" s="46"/>
      <c r="Z235" s="46"/>
      <c r="AA235" s="48"/>
      <c r="AB235" s="46"/>
      <c r="AC235" s="46" t="s">
        <v>1978</v>
      </c>
      <c r="AD235" s="249">
        <v>251010</v>
      </c>
      <c r="AE235" s="249">
        <v>30</v>
      </c>
      <c r="AF235" s="292"/>
      <c r="AG235" s="292"/>
      <c r="AH235" s="292"/>
      <c r="AI235" s="292"/>
      <c r="AJ235" s="292"/>
      <c r="AK235" s="292"/>
      <c r="AL235" s="292"/>
      <c r="AM235" s="292"/>
      <c r="AN235" s="292"/>
      <c r="AO235" s="292"/>
      <c r="AP235" s="292"/>
      <c r="AQ235" s="292"/>
      <c r="AR235" s="292"/>
      <c r="AS235" s="292"/>
      <c r="AT235" s="292"/>
      <c r="AU235" s="292"/>
      <c r="AV235" s="292"/>
      <c r="AW235" s="292"/>
    </row>
    <row r="236" spans="1:49" s="26" customFormat="1" ht="38.25" x14ac:dyDescent="0.2">
      <c r="A236" s="25">
        <v>95240</v>
      </c>
      <c r="B236" s="207" t="s">
        <v>1982</v>
      </c>
      <c r="C236" s="131"/>
      <c r="D236" s="168">
        <v>1</v>
      </c>
      <c r="E236" s="132"/>
      <c r="F236" s="67"/>
      <c r="G236" s="75"/>
      <c r="H236" s="75"/>
      <c r="I236" s="75"/>
      <c r="J236" s="75">
        <v>1600</v>
      </c>
      <c r="K236" s="402">
        <v>1600</v>
      </c>
      <c r="L236" s="100">
        <f t="shared" si="18"/>
        <v>0</v>
      </c>
      <c r="M236" s="522">
        <f t="shared" si="19"/>
        <v>0</v>
      </c>
      <c r="N236" s="402">
        <v>0</v>
      </c>
      <c r="O236" s="402"/>
      <c r="P236" s="402"/>
      <c r="Q236" s="402"/>
      <c r="R236" s="402"/>
      <c r="S236" s="402"/>
      <c r="T236" s="405" t="s">
        <v>2605</v>
      </c>
      <c r="U236" s="201">
        <v>5</v>
      </c>
      <c r="V236" s="133">
        <v>6</v>
      </c>
      <c r="W236" s="38" t="s">
        <v>1983</v>
      </c>
      <c r="X236" s="130" t="s">
        <v>1984</v>
      </c>
      <c r="Y236" s="130"/>
      <c r="Z236" s="130"/>
      <c r="AA236" s="133"/>
      <c r="AB236" s="130" t="s">
        <v>1985</v>
      </c>
      <c r="AC236" s="133" t="s">
        <v>1986</v>
      </c>
      <c r="AD236" s="249">
        <v>251010</v>
      </c>
      <c r="AE236" s="249">
        <v>30</v>
      </c>
      <c r="AF236" s="292"/>
      <c r="AG236" s="292"/>
      <c r="AH236" s="292"/>
      <c r="AI236" s="292"/>
      <c r="AJ236" s="292"/>
      <c r="AK236" s="292"/>
      <c r="AL236" s="292"/>
      <c r="AM236" s="292"/>
      <c r="AN236" s="292"/>
      <c r="AO236" s="292"/>
      <c r="AP236" s="292"/>
      <c r="AQ236" s="292"/>
      <c r="AR236" s="292"/>
      <c r="AS236" s="292"/>
      <c r="AT236" s="292"/>
      <c r="AU236" s="292"/>
      <c r="AV236" s="292"/>
      <c r="AW236" s="292"/>
    </row>
    <row r="237" spans="1:49" s="26" customFormat="1" ht="63.75" x14ac:dyDescent="0.2">
      <c r="A237" s="25">
        <v>94410</v>
      </c>
      <c r="B237" s="67" t="s">
        <v>27</v>
      </c>
      <c r="C237" s="157"/>
      <c r="D237" s="168">
        <v>1</v>
      </c>
      <c r="E237" s="158"/>
      <c r="F237" s="67"/>
      <c r="G237" s="159"/>
      <c r="H237" s="159"/>
      <c r="I237" s="159"/>
      <c r="J237" s="159">
        <v>2000</v>
      </c>
      <c r="K237" s="253">
        <v>2000</v>
      </c>
      <c r="L237" s="100">
        <f t="shared" si="18"/>
        <v>0</v>
      </c>
      <c r="M237" s="522">
        <f t="shared" si="19"/>
        <v>0</v>
      </c>
      <c r="N237" s="253">
        <v>500</v>
      </c>
      <c r="O237" s="253">
        <v>500</v>
      </c>
      <c r="P237" s="253"/>
      <c r="Q237" s="253"/>
      <c r="R237" s="253"/>
      <c r="S237" s="253"/>
      <c r="T237" s="567" t="s">
        <v>2604</v>
      </c>
      <c r="U237" s="201">
        <v>1</v>
      </c>
      <c r="V237" s="69"/>
      <c r="W237" s="37" t="s">
        <v>1972</v>
      </c>
      <c r="X237" s="130"/>
      <c r="Y237" s="130"/>
      <c r="Z237" s="130"/>
      <c r="AA237" s="133"/>
      <c r="AB237" s="133" t="s">
        <v>1973</v>
      </c>
      <c r="AC237" s="133" t="s">
        <v>1974</v>
      </c>
      <c r="AD237" s="249">
        <v>251010</v>
      </c>
      <c r="AE237" s="249">
        <v>30</v>
      </c>
      <c r="AF237" s="292"/>
      <c r="AG237" s="292"/>
      <c r="AH237" s="292"/>
      <c r="AI237" s="292"/>
      <c r="AJ237" s="292"/>
      <c r="AK237" s="292"/>
      <c r="AL237" s="292"/>
      <c r="AM237" s="292"/>
      <c r="AN237" s="292"/>
      <c r="AO237" s="292"/>
      <c r="AP237" s="292"/>
      <c r="AQ237" s="292"/>
      <c r="AR237" s="292"/>
      <c r="AS237" s="292"/>
      <c r="AT237" s="292"/>
      <c r="AU237" s="292"/>
      <c r="AV237" s="292"/>
      <c r="AW237" s="292"/>
    </row>
    <row r="238" spans="1:49" s="26" customFormat="1" ht="25.5" x14ac:dyDescent="0.2">
      <c r="A238" s="226">
        <v>95225</v>
      </c>
      <c r="B238" s="207" t="s">
        <v>35</v>
      </c>
      <c r="C238" s="396"/>
      <c r="D238" s="168">
        <v>1</v>
      </c>
      <c r="E238" s="397"/>
      <c r="F238" s="207" t="s">
        <v>1975</v>
      </c>
      <c r="G238" s="47">
        <v>597</v>
      </c>
      <c r="H238" s="47">
        <v>765</v>
      </c>
      <c r="I238" s="47">
        <v>1064</v>
      </c>
      <c r="J238" s="47">
        <v>1500</v>
      </c>
      <c r="K238" s="125">
        <v>1500</v>
      </c>
      <c r="L238" s="100">
        <f t="shared" si="18"/>
        <v>0</v>
      </c>
      <c r="M238" s="522">
        <f t="shared" si="19"/>
        <v>0</v>
      </c>
      <c r="N238" s="125">
        <v>1500</v>
      </c>
      <c r="O238" s="125">
        <v>1500</v>
      </c>
      <c r="P238" s="125"/>
      <c r="Q238" s="125"/>
      <c r="R238" s="125"/>
      <c r="S238" s="125"/>
      <c r="T238" s="567" t="s">
        <v>170</v>
      </c>
      <c r="U238" s="401">
        <v>5</v>
      </c>
      <c r="V238" s="69" t="s">
        <v>1976</v>
      </c>
      <c r="W238" s="38" t="s">
        <v>1977</v>
      </c>
      <c r="X238" s="171"/>
      <c r="Y238" s="171"/>
      <c r="Z238" s="171"/>
      <c r="AA238" s="171"/>
      <c r="AB238" s="171"/>
      <c r="AC238" s="171" t="s">
        <v>1978</v>
      </c>
      <c r="AD238" s="249">
        <v>251010</v>
      </c>
      <c r="AE238" s="249">
        <v>30</v>
      </c>
      <c r="AF238" s="292"/>
      <c r="AG238" s="292"/>
      <c r="AH238" s="292"/>
      <c r="AI238" s="292"/>
      <c r="AJ238" s="292"/>
      <c r="AK238" s="292"/>
      <c r="AL238" s="292"/>
      <c r="AM238" s="292"/>
      <c r="AN238" s="292"/>
      <c r="AO238" s="292"/>
      <c r="AP238" s="292"/>
      <c r="AQ238" s="292"/>
      <c r="AR238" s="292"/>
      <c r="AS238" s="292"/>
      <c r="AT238" s="292"/>
      <c r="AU238" s="292"/>
      <c r="AV238" s="292"/>
      <c r="AW238" s="292"/>
    </row>
    <row r="239" spans="1:49" s="26" customFormat="1" ht="63.75" x14ac:dyDescent="0.2">
      <c r="A239" s="10">
        <v>95225</v>
      </c>
      <c r="B239" s="8" t="s">
        <v>35</v>
      </c>
      <c r="C239" s="196"/>
      <c r="D239" s="168">
        <v>1</v>
      </c>
      <c r="E239" s="197"/>
      <c r="F239" s="8" t="s">
        <v>1136</v>
      </c>
      <c r="G239" s="46">
        <v>8633</v>
      </c>
      <c r="H239" s="46">
        <v>1719</v>
      </c>
      <c r="I239" s="46"/>
      <c r="J239" s="46">
        <v>2000</v>
      </c>
      <c r="K239" s="68">
        <v>2500</v>
      </c>
      <c r="L239" s="100">
        <f t="shared" si="18"/>
        <v>500</v>
      </c>
      <c r="M239" s="522">
        <f t="shared" si="19"/>
        <v>0.25</v>
      </c>
      <c r="N239" s="68">
        <v>2000</v>
      </c>
      <c r="O239" s="68">
        <v>2000</v>
      </c>
      <c r="P239" s="68"/>
      <c r="Q239" s="68"/>
      <c r="R239" s="68"/>
      <c r="S239" s="68"/>
      <c r="T239" s="206" t="s">
        <v>2735</v>
      </c>
      <c r="U239" s="102" t="s">
        <v>1131</v>
      </c>
      <c r="V239" s="102" t="s">
        <v>1132</v>
      </c>
      <c r="W239" s="38" t="s">
        <v>1137</v>
      </c>
      <c r="X239" s="171"/>
      <c r="Y239" s="171"/>
      <c r="Z239" s="171"/>
      <c r="AA239" s="171"/>
      <c r="AB239" s="171"/>
      <c r="AC239" s="171"/>
      <c r="AD239" s="192">
        <v>251010</v>
      </c>
      <c r="AE239" s="192">
        <v>40</v>
      </c>
      <c r="AF239" s="292"/>
      <c r="AG239" s="292"/>
      <c r="AH239" s="292"/>
      <c r="AI239" s="292"/>
      <c r="AJ239" s="292"/>
      <c r="AK239" s="292"/>
      <c r="AL239" s="292"/>
      <c r="AM239" s="292"/>
      <c r="AN239" s="292"/>
      <c r="AO239" s="292"/>
      <c r="AP239" s="292"/>
      <c r="AQ239" s="292"/>
      <c r="AR239" s="292"/>
      <c r="AS239" s="292"/>
      <c r="AT239" s="292"/>
      <c r="AU239" s="292"/>
      <c r="AV239" s="292"/>
      <c r="AW239" s="292"/>
    </row>
    <row r="240" spans="1:49" s="26" customFormat="1" x14ac:dyDescent="0.2">
      <c r="A240" s="50">
        <v>94310</v>
      </c>
      <c r="B240" s="29" t="s">
        <v>56</v>
      </c>
      <c r="C240" s="96"/>
      <c r="D240" s="168">
        <v>1</v>
      </c>
      <c r="E240" s="97"/>
      <c r="F240" s="51" t="s">
        <v>1083</v>
      </c>
      <c r="G240" s="98">
        <v>2653</v>
      </c>
      <c r="H240" s="98">
        <v>3659</v>
      </c>
      <c r="I240" s="98">
        <v>1898</v>
      </c>
      <c r="J240" s="98">
        <v>4000</v>
      </c>
      <c r="K240" s="99">
        <v>4000</v>
      </c>
      <c r="L240" s="100">
        <f t="shared" si="18"/>
        <v>0</v>
      </c>
      <c r="M240" s="522">
        <f t="shared" si="19"/>
        <v>0</v>
      </c>
      <c r="N240" s="99">
        <v>4000</v>
      </c>
      <c r="O240" s="99">
        <v>2000</v>
      </c>
      <c r="P240" s="99"/>
      <c r="Q240" s="99">
        <v>2000</v>
      </c>
      <c r="R240" s="99"/>
      <c r="S240" s="99"/>
      <c r="T240" s="545" t="s">
        <v>170</v>
      </c>
      <c r="U240" s="102" t="s">
        <v>1084</v>
      </c>
      <c r="V240" s="101" t="s">
        <v>1085</v>
      </c>
      <c r="W240" s="7" t="s">
        <v>1086</v>
      </c>
      <c r="X240" s="130"/>
      <c r="Y240" s="130"/>
      <c r="Z240" s="130"/>
      <c r="AA240" s="133"/>
      <c r="AB240" s="130"/>
      <c r="AC240" s="130" t="s">
        <v>170</v>
      </c>
      <c r="AD240" s="172">
        <v>251010</v>
      </c>
      <c r="AE240" s="172">
        <v>46</v>
      </c>
      <c r="AF240" s="292"/>
      <c r="AG240" s="292"/>
      <c r="AH240" s="292"/>
      <c r="AI240" s="292"/>
      <c r="AJ240" s="292"/>
      <c r="AK240" s="292"/>
      <c r="AL240" s="292"/>
      <c r="AM240" s="292"/>
      <c r="AN240" s="292"/>
      <c r="AO240" s="292"/>
      <c r="AP240" s="292"/>
      <c r="AQ240" s="292"/>
      <c r="AR240" s="292"/>
      <c r="AS240" s="292"/>
      <c r="AT240" s="292"/>
      <c r="AU240" s="292"/>
      <c r="AV240" s="292"/>
      <c r="AW240" s="292"/>
    </row>
    <row r="241" spans="1:49" s="167" customFormat="1" ht="63.75" x14ac:dyDescent="0.2">
      <c r="A241" s="49">
        <v>96510</v>
      </c>
      <c r="B241" s="29" t="s">
        <v>82</v>
      </c>
      <c r="C241" s="131"/>
      <c r="D241" s="168">
        <v>2</v>
      </c>
      <c r="E241" s="132"/>
      <c r="F241" s="67" t="s">
        <v>1142</v>
      </c>
      <c r="G241" s="135"/>
      <c r="H241" s="135"/>
      <c r="I241" s="135"/>
      <c r="J241" s="135"/>
      <c r="K241" s="81">
        <v>10000</v>
      </c>
      <c r="L241" s="100">
        <f t="shared" si="18"/>
        <v>10000</v>
      </c>
      <c r="M241" s="522" t="e">
        <f t="shared" si="19"/>
        <v>#DIV/0!</v>
      </c>
      <c r="N241" s="81">
        <v>0</v>
      </c>
      <c r="O241" s="81"/>
      <c r="P241" s="81"/>
      <c r="Q241" s="81"/>
      <c r="R241" s="81"/>
      <c r="S241" s="81"/>
      <c r="T241" s="257" t="s">
        <v>2767</v>
      </c>
      <c r="U241" s="102" t="s">
        <v>1131</v>
      </c>
      <c r="V241" s="102" t="s">
        <v>1132</v>
      </c>
      <c r="W241" s="274" t="s">
        <v>1143</v>
      </c>
      <c r="X241" s="81"/>
      <c r="Y241" s="81"/>
      <c r="Z241" s="81"/>
      <c r="AA241" s="81"/>
      <c r="AB241" s="81"/>
      <c r="AC241" s="81"/>
      <c r="AD241" s="192">
        <v>251010</v>
      </c>
      <c r="AE241" s="192">
        <v>40</v>
      </c>
      <c r="AF241" s="185"/>
      <c r="AG241" s="185"/>
      <c r="AH241" s="185"/>
      <c r="AI241" s="185"/>
      <c r="AJ241" s="185"/>
      <c r="AK241" s="185"/>
      <c r="AL241" s="185"/>
      <c r="AM241" s="185"/>
      <c r="AN241" s="185"/>
      <c r="AO241" s="185"/>
      <c r="AP241" s="185"/>
      <c r="AQ241" s="185"/>
      <c r="AR241" s="185"/>
      <c r="AS241" s="185"/>
      <c r="AT241" s="185"/>
      <c r="AU241" s="185"/>
      <c r="AV241" s="185"/>
      <c r="AW241" s="185"/>
    </row>
    <row r="242" spans="1:49" s="167" customFormat="1" ht="63.75" x14ac:dyDescent="0.2">
      <c r="A242" s="49">
        <v>96510</v>
      </c>
      <c r="B242" s="29" t="s">
        <v>82</v>
      </c>
      <c r="C242" s="131"/>
      <c r="D242" s="168">
        <v>2</v>
      </c>
      <c r="E242" s="132"/>
      <c r="F242" s="90" t="s">
        <v>1144</v>
      </c>
      <c r="G242" s="135"/>
      <c r="H242" s="135"/>
      <c r="I242" s="135"/>
      <c r="J242" s="135"/>
      <c r="K242" s="81">
        <v>21000</v>
      </c>
      <c r="L242" s="100">
        <f t="shared" si="18"/>
        <v>21000</v>
      </c>
      <c r="M242" s="522" t="e">
        <f t="shared" si="19"/>
        <v>#DIV/0!</v>
      </c>
      <c r="N242" s="81">
        <v>0</v>
      </c>
      <c r="O242" s="81"/>
      <c r="P242" s="81"/>
      <c r="Q242" s="81"/>
      <c r="R242" s="81"/>
      <c r="S242" s="81"/>
      <c r="T242" s="257" t="s">
        <v>2767</v>
      </c>
      <c r="U242" s="102" t="s">
        <v>1131</v>
      </c>
      <c r="V242" s="102" t="s">
        <v>1132</v>
      </c>
      <c r="W242" s="274" t="s">
        <v>1145</v>
      </c>
      <c r="X242" s="81"/>
      <c r="Y242" s="81"/>
      <c r="Z242" s="81"/>
      <c r="AA242" s="81"/>
      <c r="AB242" s="81"/>
      <c r="AC242" s="81"/>
      <c r="AD242" s="192">
        <v>251010</v>
      </c>
      <c r="AE242" s="192">
        <v>40</v>
      </c>
      <c r="AF242" s="185"/>
      <c r="AG242" s="185"/>
      <c r="AH242" s="185"/>
      <c r="AI242" s="185"/>
      <c r="AJ242" s="185"/>
      <c r="AK242" s="185"/>
      <c r="AL242" s="185"/>
      <c r="AM242" s="185"/>
      <c r="AN242" s="185"/>
      <c r="AO242" s="185"/>
      <c r="AP242" s="185"/>
      <c r="AQ242" s="185"/>
      <c r="AR242" s="185"/>
      <c r="AS242" s="185"/>
      <c r="AT242" s="185"/>
      <c r="AU242" s="185"/>
      <c r="AV242" s="185"/>
      <c r="AW242" s="185"/>
    </row>
    <row r="243" spans="1:49" s="177" customFormat="1" ht="63.75" x14ac:dyDescent="0.2">
      <c r="A243" s="49">
        <v>96510</v>
      </c>
      <c r="B243" s="29" t="s">
        <v>82</v>
      </c>
      <c r="C243" s="131"/>
      <c r="D243" s="168">
        <v>2</v>
      </c>
      <c r="E243" s="132"/>
      <c r="F243" s="90" t="s">
        <v>1146</v>
      </c>
      <c r="G243" s="135"/>
      <c r="H243" s="135"/>
      <c r="I243" s="135"/>
      <c r="J243" s="135"/>
      <c r="K243" s="81">
        <v>7500</v>
      </c>
      <c r="L243" s="100">
        <f t="shared" si="18"/>
        <v>7500</v>
      </c>
      <c r="M243" s="522" t="e">
        <f t="shared" si="19"/>
        <v>#DIV/0!</v>
      </c>
      <c r="N243" s="81">
        <v>0</v>
      </c>
      <c r="O243" s="81"/>
      <c r="P243" s="81"/>
      <c r="Q243" s="81"/>
      <c r="R243" s="81"/>
      <c r="S243" s="81"/>
      <c r="T243" s="257" t="s">
        <v>2767</v>
      </c>
      <c r="U243" s="99" t="s">
        <v>1131</v>
      </c>
      <c r="V243" s="102" t="s">
        <v>1132</v>
      </c>
      <c r="W243" s="36" t="s">
        <v>1147</v>
      </c>
      <c r="X243" s="81"/>
      <c r="Y243" s="81"/>
      <c r="Z243" s="81"/>
      <c r="AA243" s="81"/>
      <c r="AB243" s="81"/>
      <c r="AC243" s="81"/>
      <c r="AD243" s="192">
        <v>251010</v>
      </c>
      <c r="AE243" s="192">
        <v>40</v>
      </c>
    </row>
    <row r="244" spans="1:49" s="167" customFormat="1" ht="63.75" x14ac:dyDescent="0.2">
      <c r="A244" s="49">
        <v>96510</v>
      </c>
      <c r="B244" s="29" t="s">
        <v>82</v>
      </c>
      <c r="C244" s="131" t="s">
        <v>244</v>
      </c>
      <c r="D244" s="168">
        <v>2</v>
      </c>
      <c r="E244" s="132"/>
      <c r="F244" s="332" t="s">
        <v>1148</v>
      </c>
      <c r="G244" s="135"/>
      <c r="H244" s="135"/>
      <c r="I244" s="135"/>
      <c r="J244" s="135"/>
      <c r="K244" s="81">
        <v>8000</v>
      </c>
      <c r="L244" s="100">
        <f t="shared" si="18"/>
        <v>8000</v>
      </c>
      <c r="M244" s="522" t="e">
        <f t="shared" si="19"/>
        <v>#DIV/0!</v>
      </c>
      <c r="N244" s="81">
        <v>0</v>
      </c>
      <c r="O244" s="81"/>
      <c r="P244" s="81"/>
      <c r="Q244" s="81"/>
      <c r="R244" s="81"/>
      <c r="S244" s="81"/>
      <c r="T244" s="257" t="s">
        <v>2767</v>
      </c>
      <c r="U244" s="99" t="s">
        <v>1131</v>
      </c>
      <c r="V244" s="102" t="s">
        <v>1132</v>
      </c>
      <c r="W244" s="199" t="s">
        <v>1149</v>
      </c>
      <c r="X244" s="81"/>
      <c r="Y244" s="81"/>
      <c r="Z244" s="81"/>
      <c r="AA244" s="81"/>
      <c r="AB244" s="81"/>
      <c r="AC244" s="81"/>
      <c r="AD244" s="192">
        <v>251010</v>
      </c>
      <c r="AE244" s="192">
        <v>40</v>
      </c>
      <c r="AF244" s="185"/>
      <c r="AG244" s="185"/>
      <c r="AH244" s="185"/>
      <c r="AI244" s="185"/>
      <c r="AJ244" s="185"/>
      <c r="AK244" s="185"/>
      <c r="AL244" s="185"/>
      <c r="AM244" s="185"/>
      <c r="AN244" s="185"/>
      <c r="AO244" s="185"/>
      <c r="AP244" s="185"/>
      <c r="AQ244" s="185"/>
      <c r="AR244" s="185"/>
      <c r="AS244" s="185"/>
      <c r="AT244" s="185"/>
      <c r="AU244" s="185"/>
      <c r="AV244" s="185"/>
      <c r="AW244" s="185"/>
    </row>
    <row r="245" spans="1:49" s="167" customFormat="1" ht="63.75" x14ac:dyDescent="0.2">
      <c r="A245" s="49">
        <v>95530</v>
      </c>
      <c r="B245" s="29" t="s">
        <v>282</v>
      </c>
      <c r="C245" s="131"/>
      <c r="D245" s="168">
        <v>1</v>
      </c>
      <c r="E245" s="132"/>
      <c r="F245" s="67" t="s">
        <v>1138</v>
      </c>
      <c r="G245" s="75"/>
      <c r="H245" s="75">
        <v>8892</v>
      </c>
      <c r="I245" s="75">
        <v>9159</v>
      </c>
      <c r="J245" s="75">
        <v>9200</v>
      </c>
      <c r="K245" s="130">
        <v>9800</v>
      </c>
      <c r="L245" s="100">
        <f t="shared" si="18"/>
        <v>600</v>
      </c>
      <c r="M245" s="522">
        <f t="shared" si="19"/>
        <v>6.5217391304347824E-2</v>
      </c>
      <c r="N245" s="130">
        <v>9800</v>
      </c>
      <c r="O245" s="130">
        <v>9800</v>
      </c>
      <c r="P245" s="130"/>
      <c r="Q245" s="130"/>
      <c r="R245" s="130"/>
      <c r="S245" s="130"/>
      <c r="T245" s="405"/>
      <c r="U245" s="102" t="s">
        <v>1131</v>
      </c>
      <c r="V245" s="102" t="s">
        <v>1132</v>
      </c>
      <c r="W245" s="36" t="s">
        <v>1139</v>
      </c>
      <c r="X245" s="134"/>
      <c r="Y245" s="134"/>
      <c r="Z245" s="134"/>
      <c r="AA245" s="198"/>
      <c r="AB245" s="134"/>
      <c r="AC245" s="134"/>
      <c r="AD245" s="192">
        <v>251010</v>
      </c>
      <c r="AE245" s="192">
        <v>40</v>
      </c>
      <c r="AF245" s="185"/>
      <c r="AG245" s="185"/>
      <c r="AH245" s="185"/>
      <c r="AI245" s="185"/>
      <c r="AJ245" s="185"/>
      <c r="AK245" s="185"/>
      <c r="AL245" s="185"/>
      <c r="AM245" s="185"/>
      <c r="AN245" s="185"/>
      <c r="AO245" s="185"/>
      <c r="AP245" s="185"/>
      <c r="AQ245" s="185"/>
      <c r="AR245" s="185"/>
      <c r="AS245" s="185"/>
      <c r="AT245" s="185"/>
      <c r="AU245" s="185"/>
      <c r="AV245" s="185"/>
      <c r="AW245" s="185"/>
    </row>
    <row r="246" spans="1:49" s="167" customFormat="1" ht="76.5" x14ac:dyDescent="0.2">
      <c r="A246" s="25">
        <v>94310</v>
      </c>
      <c r="B246" s="67" t="s">
        <v>334</v>
      </c>
      <c r="C246" s="157"/>
      <c r="D246" s="168">
        <v>1</v>
      </c>
      <c r="E246" s="158"/>
      <c r="F246" s="67"/>
      <c r="G246" s="159">
        <v>4169</v>
      </c>
      <c r="H246" s="159">
        <v>6493</v>
      </c>
      <c r="I246" s="159">
        <v>8256</v>
      </c>
      <c r="J246" s="159">
        <v>9000</v>
      </c>
      <c r="K246" s="253">
        <v>11000</v>
      </c>
      <c r="L246" s="100">
        <f t="shared" si="18"/>
        <v>2000</v>
      </c>
      <c r="M246" s="522">
        <f t="shared" si="19"/>
        <v>0.22222222222222221</v>
      </c>
      <c r="N246" s="253">
        <v>11000</v>
      </c>
      <c r="O246" s="253">
        <v>6000</v>
      </c>
      <c r="P246" s="253"/>
      <c r="Q246" s="253">
        <v>5000</v>
      </c>
      <c r="R246" s="253"/>
      <c r="S246" s="253"/>
      <c r="T246" s="547" t="s">
        <v>2741</v>
      </c>
      <c r="U246" s="201">
        <v>2</v>
      </c>
      <c r="V246" s="69" t="s">
        <v>1968</v>
      </c>
      <c r="W246" s="254" t="s">
        <v>1969</v>
      </c>
      <c r="X246" s="130"/>
      <c r="Y246" s="130"/>
      <c r="Z246" s="130"/>
      <c r="AA246" s="133"/>
      <c r="AB246" s="133" t="s">
        <v>1970</v>
      </c>
      <c r="AC246" s="133" t="s">
        <v>1971</v>
      </c>
      <c r="AD246" s="249">
        <v>251010</v>
      </c>
      <c r="AE246" s="249">
        <v>30</v>
      </c>
      <c r="AF246" s="185"/>
      <c r="AG246" s="185"/>
      <c r="AH246" s="185"/>
      <c r="AI246" s="185"/>
      <c r="AJ246" s="185"/>
      <c r="AK246" s="185"/>
      <c r="AL246" s="185"/>
      <c r="AM246" s="185"/>
      <c r="AN246" s="185"/>
      <c r="AO246" s="185"/>
      <c r="AP246" s="185"/>
      <c r="AQ246" s="185"/>
      <c r="AR246" s="185"/>
      <c r="AS246" s="185"/>
      <c r="AT246" s="185"/>
      <c r="AU246" s="185"/>
      <c r="AV246" s="185"/>
      <c r="AW246" s="185"/>
    </row>
    <row r="247" spans="1:49" s="167" customFormat="1" ht="63.75" x14ac:dyDescent="0.2">
      <c r="A247" s="50">
        <v>94310</v>
      </c>
      <c r="B247" s="29" t="s">
        <v>56</v>
      </c>
      <c r="C247" s="96"/>
      <c r="D247" s="168">
        <v>1</v>
      </c>
      <c r="E247" s="97"/>
      <c r="F247" s="51" t="s">
        <v>1134</v>
      </c>
      <c r="G247" s="98">
        <v>18556</v>
      </c>
      <c r="H247" s="98">
        <v>15090</v>
      </c>
      <c r="I247" s="98">
        <v>9431</v>
      </c>
      <c r="J247" s="98">
        <v>19000</v>
      </c>
      <c r="K247" s="99">
        <v>22000</v>
      </c>
      <c r="L247" s="100">
        <f t="shared" si="18"/>
        <v>3000</v>
      </c>
      <c r="M247" s="522">
        <f t="shared" si="19"/>
        <v>0.15789473684210525</v>
      </c>
      <c r="N247" s="99">
        <v>20000</v>
      </c>
      <c r="O247" s="99">
        <v>14000</v>
      </c>
      <c r="P247" s="99"/>
      <c r="Q247" s="99">
        <v>6000</v>
      </c>
      <c r="R247" s="99"/>
      <c r="S247" s="99"/>
      <c r="T247" s="545" t="s">
        <v>2568</v>
      </c>
      <c r="U247" s="102" t="s">
        <v>1131</v>
      </c>
      <c r="V247" s="102" t="s">
        <v>1132</v>
      </c>
      <c r="W247" s="7" t="s">
        <v>1135</v>
      </c>
      <c r="X247" s="130"/>
      <c r="Y247" s="130"/>
      <c r="Z247" s="130"/>
      <c r="AA247" s="133"/>
      <c r="AB247" s="130"/>
      <c r="AC247" s="130"/>
      <c r="AD247" s="192">
        <v>251010</v>
      </c>
      <c r="AE247" s="192">
        <v>40</v>
      </c>
      <c r="AF247" s="185"/>
      <c r="AG247" s="185"/>
      <c r="AH247" s="185"/>
      <c r="AI247" s="185"/>
      <c r="AJ247" s="185"/>
      <c r="AK247" s="185"/>
      <c r="AL247" s="185"/>
      <c r="AM247" s="185"/>
      <c r="AN247" s="185"/>
      <c r="AO247" s="185"/>
      <c r="AP247" s="185"/>
      <c r="AQ247" s="185"/>
      <c r="AR247" s="185"/>
      <c r="AS247" s="185"/>
      <c r="AT247" s="185"/>
      <c r="AU247" s="185"/>
      <c r="AV247" s="185"/>
      <c r="AW247" s="185"/>
    </row>
    <row r="248" spans="1:49" s="298" customFormat="1" ht="76.5" x14ac:dyDescent="0.2">
      <c r="A248" s="25">
        <v>95310</v>
      </c>
      <c r="B248" s="67" t="s">
        <v>38</v>
      </c>
      <c r="C248" s="131"/>
      <c r="D248" s="168">
        <v>2</v>
      </c>
      <c r="E248" s="132"/>
      <c r="F248" s="67"/>
      <c r="G248" s="75"/>
      <c r="H248" s="75"/>
      <c r="I248" s="75"/>
      <c r="J248" s="75"/>
      <c r="K248" s="402">
        <v>2000</v>
      </c>
      <c r="L248" s="100">
        <f t="shared" si="18"/>
        <v>2000</v>
      </c>
      <c r="M248" s="522" t="e">
        <f t="shared" si="19"/>
        <v>#DIV/0!</v>
      </c>
      <c r="N248" s="402"/>
      <c r="O248" s="402"/>
      <c r="P248" s="402"/>
      <c r="Q248" s="402"/>
      <c r="R248" s="402"/>
      <c r="S248" s="402"/>
      <c r="T248" s="405"/>
      <c r="U248" s="201"/>
      <c r="V248" s="133">
        <v>3</v>
      </c>
      <c r="W248" s="36" t="s">
        <v>1987</v>
      </c>
      <c r="X248" s="134" t="s">
        <v>1988</v>
      </c>
      <c r="Y248" s="134"/>
      <c r="Z248" s="134"/>
      <c r="AA248" s="198"/>
      <c r="AB248" s="134"/>
      <c r="AC248" s="198" t="s">
        <v>1989</v>
      </c>
      <c r="AD248" s="249">
        <v>251010</v>
      </c>
      <c r="AE248" s="249">
        <v>30</v>
      </c>
    </row>
    <row r="249" spans="1:49" s="300" customFormat="1" ht="63.75" x14ac:dyDescent="0.2">
      <c r="A249" s="49">
        <v>96510</v>
      </c>
      <c r="B249" s="29" t="s">
        <v>82</v>
      </c>
      <c r="C249" s="131"/>
      <c r="D249" s="168">
        <v>2</v>
      </c>
      <c r="E249" s="132"/>
      <c r="F249" s="67" t="s">
        <v>1140</v>
      </c>
      <c r="G249" s="135">
        <v>2680</v>
      </c>
      <c r="H249" s="135">
        <v>911</v>
      </c>
      <c r="I249" s="135">
        <v>31384</v>
      </c>
      <c r="J249" s="135"/>
      <c r="K249" s="81">
        <v>15000</v>
      </c>
      <c r="L249" s="100">
        <f t="shared" si="18"/>
        <v>15000</v>
      </c>
      <c r="M249" s="522" t="e">
        <f t="shared" si="19"/>
        <v>#DIV/0!</v>
      </c>
      <c r="N249" s="81"/>
      <c r="O249" s="81"/>
      <c r="P249" s="81"/>
      <c r="Q249" s="81"/>
      <c r="R249" s="81"/>
      <c r="S249" s="81"/>
      <c r="T249" s="257" t="s">
        <v>2953</v>
      </c>
      <c r="U249" s="102" t="s">
        <v>1131</v>
      </c>
      <c r="V249" s="102" t="s">
        <v>1132</v>
      </c>
      <c r="W249" s="36" t="s">
        <v>1141</v>
      </c>
      <c r="X249" s="81"/>
      <c r="Y249" s="81"/>
      <c r="Z249" s="81"/>
      <c r="AA249" s="81"/>
      <c r="AB249" s="81"/>
      <c r="AC249" s="81"/>
      <c r="AD249" s="192">
        <v>251010</v>
      </c>
      <c r="AE249" s="192">
        <v>40</v>
      </c>
      <c r="AF249" s="299"/>
      <c r="AG249" s="299"/>
      <c r="AH249" s="299"/>
      <c r="AI249" s="299"/>
      <c r="AJ249" s="299"/>
      <c r="AK249" s="299"/>
      <c r="AL249" s="299"/>
      <c r="AM249" s="299"/>
      <c r="AN249" s="299"/>
      <c r="AO249" s="299"/>
      <c r="AP249" s="299"/>
      <c r="AQ249" s="299"/>
      <c r="AR249" s="299"/>
      <c r="AS249" s="299"/>
      <c r="AT249" s="299"/>
      <c r="AU249" s="299"/>
      <c r="AV249" s="299"/>
      <c r="AW249" s="299"/>
    </row>
    <row r="250" spans="1:49" s="300" customFormat="1" ht="63.75" x14ac:dyDescent="0.2">
      <c r="A250" s="49">
        <v>96510</v>
      </c>
      <c r="B250" s="29" t="s">
        <v>82</v>
      </c>
      <c r="C250" s="131"/>
      <c r="D250" s="168">
        <v>2</v>
      </c>
      <c r="E250" s="132"/>
      <c r="F250" s="67" t="s">
        <v>1150</v>
      </c>
      <c r="G250" s="135"/>
      <c r="H250" s="135"/>
      <c r="I250" s="135"/>
      <c r="J250" s="135"/>
      <c r="K250" s="81">
        <v>6000</v>
      </c>
      <c r="L250" s="100">
        <f t="shared" si="18"/>
        <v>6000</v>
      </c>
      <c r="M250" s="522" t="e">
        <f t="shared" si="19"/>
        <v>#DIV/0!</v>
      </c>
      <c r="N250" s="81">
        <v>6000</v>
      </c>
      <c r="O250" s="81"/>
      <c r="P250" s="81"/>
      <c r="Q250" s="81"/>
      <c r="R250" s="81">
        <v>6000</v>
      </c>
      <c r="S250" s="81"/>
      <c r="T250" s="257"/>
      <c r="U250" s="99" t="s">
        <v>1131</v>
      </c>
      <c r="V250" s="102" t="s">
        <v>1132</v>
      </c>
      <c r="W250" s="6" t="s">
        <v>1151</v>
      </c>
      <c r="X250" s="81"/>
      <c r="Y250" s="81"/>
      <c r="Z250" s="81"/>
      <c r="AA250" s="81"/>
      <c r="AB250" s="81"/>
      <c r="AC250" s="81"/>
      <c r="AD250" s="192">
        <v>251010</v>
      </c>
      <c r="AE250" s="192">
        <v>40</v>
      </c>
      <c r="AF250" s="299"/>
      <c r="AG250" s="299"/>
      <c r="AH250" s="299"/>
      <c r="AI250" s="299"/>
      <c r="AJ250" s="299"/>
      <c r="AK250" s="299"/>
      <c r="AL250" s="299"/>
      <c r="AM250" s="299"/>
      <c r="AN250" s="299"/>
      <c r="AO250" s="299"/>
      <c r="AP250" s="299"/>
      <c r="AQ250" s="299"/>
      <c r="AR250" s="299"/>
      <c r="AS250" s="299"/>
      <c r="AT250" s="299"/>
      <c r="AU250" s="299"/>
      <c r="AV250" s="299"/>
      <c r="AW250" s="299"/>
    </row>
    <row r="251" spans="1:49" s="300" customFormat="1" ht="63.75" x14ac:dyDescent="0.2">
      <c r="A251" s="49">
        <v>96510</v>
      </c>
      <c r="B251" s="29" t="s">
        <v>82</v>
      </c>
      <c r="C251" s="131"/>
      <c r="D251" s="168">
        <v>2</v>
      </c>
      <c r="E251" s="132"/>
      <c r="F251" s="67" t="s">
        <v>1152</v>
      </c>
      <c r="G251" s="135"/>
      <c r="H251" s="135"/>
      <c r="I251" s="135"/>
      <c r="J251" s="135"/>
      <c r="K251" s="81">
        <v>8500</v>
      </c>
      <c r="L251" s="100">
        <f t="shared" si="18"/>
        <v>8500</v>
      </c>
      <c r="M251" s="522" t="e">
        <f t="shared" si="19"/>
        <v>#DIV/0!</v>
      </c>
      <c r="N251" s="81">
        <v>8500</v>
      </c>
      <c r="O251" s="81"/>
      <c r="P251" s="81"/>
      <c r="Q251" s="81"/>
      <c r="R251" s="81">
        <v>8500</v>
      </c>
      <c r="S251" s="81"/>
      <c r="T251" s="257"/>
      <c r="U251" s="99" t="s">
        <v>1131</v>
      </c>
      <c r="V251" s="102" t="s">
        <v>1132</v>
      </c>
      <c r="W251" s="6" t="s">
        <v>1153</v>
      </c>
      <c r="X251" s="81"/>
      <c r="Y251" s="81"/>
      <c r="Z251" s="81"/>
      <c r="AA251" s="81"/>
      <c r="AB251" s="81"/>
      <c r="AC251" s="81"/>
      <c r="AD251" s="192">
        <v>251010</v>
      </c>
      <c r="AE251" s="192">
        <v>40</v>
      </c>
      <c r="AF251" s="299"/>
      <c r="AG251" s="299"/>
      <c r="AH251" s="299"/>
      <c r="AI251" s="299"/>
      <c r="AJ251" s="299"/>
      <c r="AK251" s="299"/>
      <c r="AL251" s="299"/>
      <c r="AM251" s="299"/>
      <c r="AN251" s="299"/>
      <c r="AO251" s="299"/>
      <c r="AP251" s="299"/>
      <c r="AQ251" s="299"/>
      <c r="AR251" s="299"/>
      <c r="AS251" s="299"/>
      <c r="AT251" s="299"/>
      <c r="AU251" s="299"/>
      <c r="AV251" s="299"/>
      <c r="AW251" s="299"/>
    </row>
    <row r="252" spans="1:49" s="300" customFormat="1" ht="63.75" x14ac:dyDescent="0.2">
      <c r="A252" s="49">
        <v>96510</v>
      </c>
      <c r="B252" s="29" t="s">
        <v>82</v>
      </c>
      <c r="C252" s="131"/>
      <c r="D252" s="168">
        <v>2</v>
      </c>
      <c r="E252" s="132"/>
      <c r="F252" s="67" t="s">
        <v>1156</v>
      </c>
      <c r="G252" s="135"/>
      <c r="H252" s="135"/>
      <c r="I252" s="135"/>
      <c r="J252" s="135"/>
      <c r="K252" s="81">
        <v>15000</v>
      </c>
      <c r="L252" s="100">
        <f t="shared" si="18"/>
        <v>15000</v>
      </c>
      <c r="M252" s="522" t="e">
        <f t="shared" si="19"/>
        <v>#DIV/0!</v>
      </c>
      <c r="N252" s="81"/>
      <c r="O252" s="81"/>
      <c r="P252" s="81"/>
      <c r="Q252" s="81"/>
      <c r="R252" s="81"/>
      <c r="S252" s="81"/>
      <c r="T252" s="257" t="s">
        <v>2955</v>
      </c>
      <c r="U252" s="99" t="s">
        <v>1131</v>
      </c>
      <c r="V252" s="102" t="s">
        <v>1132</v>
      </c>
      <c r="W252" s="36" t="s">
        <v>1157</v>
      </c>
      <c r="X252" s="81"/>
      <c r="Y252" s="81"/>
      <c r="Z252" s="81"/>
      <c r="AA252" s="81"/>
      <c r="AB252" s="81"/>
      <c r="AC252" s="81"/>
      <c r="AD252" s="192">
        <v>251010</v>
      </c>
      <c r="AE252" s="192">
        <v>40</v>
      </c>
      <c r="AF252" s="299"/>
      <c r="AG252" s="299"/>
      <c r="AH252" s="299"/>
      <c r="AI252" s="299"/>
      <c r="AJ252" s="299"/>
      <c r="AK252" s="299"/>
      <c r="AL252" s="299"/>
      <c r="AM252" s="299"/>
      <c r="AN252" s="299"/>
      <c r="AO252" s="299"/>
      <c r="AP252" s="299"/>
      <c r="AQ252" s="299"/>
      <c r="AR252" s="299"/>
      <c r="AS252" s="299"/>
      <c r="AT252" s="299"/>
      <c r="AU252" s="299"/>
      <c r="AV252" s="299"/>
      <c r="AW252" s="299"/>
    </row>
    <row r="253" spans="1:49" s="300" customFormat="1" ht="63.75" x14ac:dyDescent="0.2">
      <c r="A253" s="49">
        <v>96510</v>
      </c>
      <c r="B253" s="29" t="s">
        <v>82</v>
      </c>
      <c r="C253" s="131"/>
      <c r="D253" s="168">
        <v>3</v>
      </c>
      <c r="E253" s="132"/>
      <c r="F253" s="67" t="s">
        <v>1154</v>
      </c>
      <c r="G253" s="135"/>
      <c r="H253" s="135"/>
      <c r="I253" s="135"/>
      <c r="J253" s="135"/>
      <c r="K253" s="81">
        <v>15000</v>
      </c>
      <c r="L253" s="100">
        <f t="shared" si="18"/>
        <v>15000</v>
      </c>
      <c r="M253" s="522" t="e">
        <f t="shared" si="19"/>
        <v>#DIV/0!</v>
      </c>
      <c r="N253" s="81">
        <v>15000</v>
      </c>
      <c r="O253" s="81"/>
      <c r="P253" s="81"/>
      <c r="Q253" s="81"/>
      <c r="R253" s="81">
        <v>15000</v>
      </c>
      <c r="S253" s="81"/>
      <c r="T253" s="257"/>
      <c r="U253" s="99" t="s">
        <v>1131</v>
      </c>
      <c r="V253" s="102" t="s">
        <v>1132</v>
      </c>
      <c r="W253" s="36" t="s">
        <v>1155</v>
      </c>
      <c r="X253" s="81"/>
      <c r="Y253" s="81"/>
      <c r="Z253" s="81"/>
      <c r="AA253" s="81"/>
      <c r="AB253" s="81"/>
      <c r="AC253" s="81"/>
      <c r="AD253" s="192">
        <v>251010</v>
      </c>
      <c r="AE253" s="192">
        <v>40</v>
      </c>
      <c r="AF253" s="299"/>
      <c r="AG253" s="299"/>
      <c r="AH253" s="299"/>
      <c r="AI253" s="299"/>
      <c r="AJ253" s="299"/>
      <c r="AK253" s="299"/>
      <c r="AL253" s="299"/>
      <c r="AM253" s="299"/>
      <c r="AN253" s="299"/>
      <c r="AO253" s="299"/>
      <c r="AP253" s="299"/>
      <c r="AQ253" s="299"/>
      <c r="AR253" s="299"/>
      <c r="AS253" s="299"/>
      <c r="AT253" s="299"/>
      <c r="AU253" s="299"/>
      <c r="AV253" s="299"/>
      <c r="AW253" s="299"/>
    </row>
    <row r="254" spans="1:49" s="300" customFormat="1" ht="63.75" x14ac:dyDescent="0.2">
      <c r="A254" s="50">
        <v>96510</v>
      </c>
      <c r="B254" s="90" t="s">
        <v>82</v>
      </c>
      <c r="C254" s="91"/>
      <c r="D254" s="168">
        <v>1</v>
      </c>
      <c r="E254" s="92"/>
      <c r="F254" s="90" t="s">
        <v>1094</v>
      </c>
      <c r="G254" s="93"/>
      <c r="H254" s="93"/>
      <c r="I254" s="93"/>
      <c r="J254" s="93"/>
      <c r="K254" s="94">
        <v>10000</v>
      </c>
      <c r="L254" s="100">
        <f t="shared" si="18"/>
        <v>10000</v>
      </c>
      <c r="M254" s="522" t="e">
        <f t="shared" si="19"/>
        <v>#DIV/0!</v>
      </c>
      <c r="N254" s="94">
        <v>0</v>
      </c>
      <c r="O254" s="94"/>
      <c r="P254" s="94"/>
      <c r="Q254" s="94"/>
      <c r="R254" s="94"/>
      <c r="S254" s="94"/>
      <c r="T254" s="389" t="s">
        <v>2847</v>
      </c>
      <c r="U254" s="94" t="s">
        <v>1095</v>
      </c>
      <c r="V254" s="84" t="s">
        <v>1096</v>
      </c>
      <c r="W254" s="7" t="s">
        <v>1097</v>
      </c>
      <c r="X254" s="211"/>
      <c r="Y254" s="211"/>
      <c r="Z254" s="211"/>
      <c r="AA254" s="211"/>
      <c r="AB254" s="211">
        <v>-10000</v>
      </c>
      <c r="AC254" s="81" t="s">
        <v>2846</v>
      </c>
      <c r="AD254" s="192">
        <v>251510</v>
      </c>
      <c r="AE254" s="192">
        <v>46</v>
      </c>
      <c r="AF254" s="299"/>
      <c r="AG254" s="299"/>
      <c r="AH254" s="299"/>
      <c r="AI254" s="299"/>
      <c r="AJ254" s="299"/>
      <c r="AK254" s="299"/>
      <c r="AL254" s="299"/>
      <c r="AM254" s="299"/>
      <c r="AN254" s="299"/>
      <c r="AO254" s="299"/>
      <c r="AP254" s="299"/>
      <c r="AQ254" s="299"/>
      <c r="AR254" s="299"/>
      <c r="AS254" s="299"/>
      <c r="AT254" s="299"/>
      <c r="AU254" s="299"/>
      <c r="AV254" s="299"/>
      <c r="AW254" s="299"/>
    </row>
    <row r="255" spans="1:49" s="300" customFormat="1" ht="63.75" x14ac:dyDescent="0.2">
      <c r="A255" s="50">
        <v>96510</v>
      </c>
      <c r="B255" s="90" t="s">
        <v>82</v>
      </c>
      <c r="C255" s="91"/>
      <c r="D255" s="168">
        <v>1</v>
      </c>
      <c r="E255" s="92"/>
      <c r="F255" s="95" t="s">
        <v>1098</v>
      </c>
      <c r="G255" s="93"/>
      <c r="H255" s="93"/>
      <c r="I255" s="93"/>
      <c r="J255" s="93"/>
      <c r="K255" s="94">
        <v>20000</v>
      </c>
      <c r="L255" s="100">
        <f t="shared" si="18"/>
        <v>20000</v>
      </c>
      <c r="M255" s="522" t="e">
        <f t="shared" si="19"/>
        <v>#DIV/0!</v>
      </c>
      <c r="N255" s="94">
        <v>0</v>
      </c>
      <c r="O255" s="94"/>
      <c r="P255" s="94"/>
      <c r="Q255" s="94"/>
      <c r="R255" s="94"/>
      <c r="S255" s="94"/>
      <c r="T255" s="389" t="s">
        <v>2847</v>
      </c>
      <c r="U255" s="94" t="s">
        <v>1095</v>
      </c>
      <c r="V255" s="84" t="s">
        <v>1096</v>
      </c>
      <c r="W255" s="7" t="s">
        <v>1099</v>
      </c>
      <c r="X255" s="81"/>
      <c r="Y255" s="81"/>
      <c r="Z255" s="81"/>
      <c r="AA255" s="81"/>
      <c r="AB255" s="81">
        <v>-20000</v>
      </c>
      <c r="AC255" s="81" t="s">
        <v>2846</v>
      </c>
      <c r="AD255" s="192">
        <v>251510</v>
      </c>
      <c r="AE255" s="192">
        <v>46</v>
      </c>
    </row>
    <row r="256" spans="1:49" s="300" customFormat="1" x14ac:dyDescent="0.2">
      <c r="A256" s="49">
        <v>96510</v>
      </c>
      <c r="B256" s="29" t="s">
        <v>82</v>
      </c>
      <c r="C256" s="131"/>
      <c r="D256" s="168">
        <v>1</v>
      </c>
      <c r="E256" s="132"/>
      <c r="F256" s="67"/>
      <c r="G256" s="135"/>
      <c r="H256" s="135">
        <v>958</v>
      </c>
      <c r="I256" s="135">
        <v>8916</v>
      </c>
      <c r="J256" s="135">
        <v>1000</v>
      </c>
      <c r="K256" s="81">
        <v>1000</v>
      </c>
      <c r="L256" s="100">
        <f t="shared" si="18"/>
        <v>0</v>
      </c>
      <c r="M256" s="522">
        <f t="shared" si="19"/>
        <v>0</v>
      </c>
      <c r="N256" s="611">
        <v>1000</v>
      </c>
      <c r="O256" s="81"/>
      <c r="P256" s="81"/>
      <c r="Q256" s="81"/>
      <c r="R256" s="611">
        <v>1000</v>
      </c>
      <c r="S256" s="81"/>
      <c r="T256" s="257" t="s">
        <v>170</v>
      </c>
      <c r="U256" s="81"/>
      <c r="V256" s="101" t="s">
        <v>1089</v>
      </c>
      <c r="W256" s="36" t="s">
        <v>1093</v>
      </c>
      <c r="X256" s="81"/>
      <c r="Y256" s="81"/>
      <c r="Z256" s="81"/>
      <c r="AA256" s="81"/>
      <c r="AB256" s="81"/>
      <c r="AC256" s="81"/>
      <c r="AD256" s="192">
        <v>251510</v>
      </c>
      <c r="AE256" s="192">
        <v>46</v>
      </c>
    </row>
    <row r="257" spans="1:49" s="298" customFormat="1" x14ac:dyDescent="0.2">
      <c r="A257" s="49">
        <v>95725</v>
      </c>
      <c r="B257" s="29" t="s">
        <v>44</v>
      </c>
      <c r="C257" s="131"/>
      <c r="D257" s="168">
        <v>1</v>
      </c>
      <c r="E257" s="132"/>
      <c r="F257" s="67"/>
      <c r="G257" s="75"/>
      <c r="H257" s="75"/>
      <c r="I257" s="75"/>
      <c r="J257" s="75">
        <v>250</v>
      </c>
      <c r="K257" s="130">
        <v>250</v>
      </c>
      <c r="L257" s="100">
        <f t="shared" si="18"/>
        <v>0</v>
      </c>
      <c r="M257" s="522">
        <f t="shared" si="19"/>
        <v>0</v>
      </c>
      <c r="N257" s="130">
        <v>50</v>
      </c>
      <c r="O257" s="130">
        <v>50</v>
      </c>
      <c r="P257" s="130"/>
      <c r="Q257" s="130"/>
      <c r="R257" s="130"/>
      <c r="S257" s="130"/>
      <c r="T257" s="405"/>
      <c r="U257" s="130"/>
      <c r="V257" s="101" t="s">
        <v>1089</v>
      </c>
      <c r="W257" s="36" t="s">
        <v>1092</v>
      </c>
      <c r="X257" s="130"/>
      <c r="Y257" s="130"/>
      <c r="Z257" s="130"/>
      <c r="AA257" s="133"/>
      <c r="AB257" s="130"/>
      <c r="AC257" s="130"/>
      <c r="AD257" s="192">
        <v>251510</v>
      </c>
      <c r="AE257" s="192">
        <v>46</v>
      </c>
    </row>
    <row r="258" spans="1:49" s="298" customFormat="1" ht="38.25" x14ac:dyDescent="0.2">
      <c r="A258" s="49">
        <v>95315</v>
      </c>
      <c r="B258" s="67" t="s">
        <v>41</v>
      </c>
      <c r="C258" s="131"/>
      <c r="D258" s="168">
        <v>1</v>
      </c>
      <c r="E258" s="132"/>
      <c r="F258" s="67" t="s">
        <v>1960</v>
      </c>
      <c r="G258" s="75"/>
      <c r="H258" s="75"/>
      <c r="I258" s="75"/>
      <c r="J258" s="75"/>
      <c r="K258" s="130">
        <v>500</v>
      </c>
      <c r="L258" s="100">
        <f t="shared" si="18"/>
        <v>500</v>
      </c>
      <c r="M258" s="522" t="e">
        <f t="shared" si="19"/>
        <v>#DIV/0!</v>
      </c>
      <c r="N258" s="130">
        <v>100</v>
      </c>
      <c r="O258" s="130">
        <v>100</v>
      </c>
      <c r="P258" s="130"/>
      <c r="Q258" s="130"/>
      <c r="R258" s="130"/>
      <c r="S258" s="130"/>
      <c r="T258" s="405" t="s">
        <v>2602</v>
      </c>
      <c r="U258" s="130" t="s">
        <v>1949</v>
      </c>
      <c r="V258" s="43"/>
      <c r="W258" s="36" t="s">
        <v>1961</v>
      </c>
      <c r="X258" s="134"/>
      <c r="Y258" s="134"/>
      <c r="Z258" s="134"/>
      <c r="AA258" s="198"/>
      <c r="AB258" s="134"/>
      <c r="AC258" s="134" t="s">
        <v>81</v>
      </c>
      <c r="AD258" s="192">
        <v>251510</v>
      </c>
      <c r="AE258" s="192">
        <v>30</v>
      </c>
    </row>
    <row r="259" spans="1:49" s="298" customFormat="1" ht="63.75" x14ac:dyDescent="0.2">
      <c r="A259" s="50">
        <v>95725</v>
      </c>
      <c r="B259" s="90" t="s">
        <v>44</v>
      </c>
      <c r="C259" s="91"/>
      <c r="D259" s="168">
        <v>1</v>
      </c>
      <c r="E259" s="92"/>
      <c r="F259" s="90" t="s">
        <v>1175</v>
      </c>
      <c r="G259" s="117"/>
      <c r="H259" s="117"/>
      <c r="I259" s="117">
        <v>200</v>
      </c>
      <c r="J259" s="117">
        <v>200</v>
      </c>
      <c r="K259" s="99">
        <v>200</v>
      </c>
      <c r="L259" s="100">
        <f t="shared" si="18"/>
        <v>0</v>
      </c>
      <c r="M259" s="522">
        <f t="shared" si="19"/>
        <v>0</v>
      </c>
      <c r="N259" s="99">
        <v>200</v>
      </c>
      <c r="O259" s="99">
        <v>200</v>
      </c>
      <c r="P259" s="99"/>
      <c r="Q259" s="99"/>
      <c r="R259" s="99"/>
      <c r="S259" s="99"/>
      <c r="T259" s="548" t="s">
        <v>170</v>
      </c>
      <c r="U259" s="118">
        <v>1</v>
      </c>
      <c r="V259" s="102" t="s">
        <v>1096</v>
      </c>
      <c r="W259" s="7" t="s">
        <v>1176</v>
      </c>
      <c r="X259" s="99"/>
      <c r="Y259" s="99"/>
      <c r="Z259" s="99"/>
      <c r="AA259" s="102"/>
      <c r="AB259" s="99"/>
      <c r="AC259" s="99"/>
      <c r="AD259" s="192">
        <v>251510</v>
      </c>
      <c r="AE259" s="192">
        <v>40</v>
      </c>
      <c r="AF259" s="301"/>
      <c r="AG259" s="301"/>
      <c r="AH259" s="301"/>
      <c r="AI259" s="301"/>
      <c r="AJ259" s="301"/>
      <c r="AK259" s="301"/>
      <c r="AL259" s="301"/>
      <c r="AM259" s="301"/>
      <c r="AN259" s="301"/>
      <c r="AO259" s="301"/>
      <c r="AP259" s="301"/>
      <c r="AQ259" s="301"/>
      <c r="AR259" s="301"/>
      <c r="AS259" s="301"/>
      <c r="AT259" s="301"/>
      <c r="AU259" s="301"/>
      <c r="AV259" s="301"/>
      <c r="AW259" s="301"/>
    </row>
    <row r="260" spans="1:49" s="167" customFormat="1" ht="66" customHeight="1" x14ac:dyDescent="0.2">
      <c r="A260" s="49">
        <v>95725</v>
      </c>
      <c r="B260" s="67" t="s">
        <v>44</v>
      </c>
      <c r="C260" s="131"/>
      <c r="D260" s="168">
        <v>1</v>
      </c>
      <c r="E260" s="132"/>
      <c r="F260" s="67" t="s">
        <v>1962</v>
      </c>
      <c r="G260" s="75">
        <v>40</v>
      </c>
      <c r="H260" s="75">
        <v>7</v>
      </c>
      <c r="I260" s="75"/>
      <c r="J260" s="75">
        <v>200</v>
      </c>
      <c r="K260" s="130">
        <v>500</v>
      </c>
      <c r="L260" s="100">
        <f t="shared" si="18"/>
        <v>300</v>
      </c>
      <c r="M260" s="522">
        <f t="shared" si="19"/>
        <v>1.5</v>
      </c>
      <c r="N260" s="130">
        <v>200</v>
      </c>
      <c r="O260" s="130">
        <v>200</v>
      </c>
      <c r="P260" s="130"/>
      <c r="Q260" s="130"/>
      <c r="R260" s="130"/>
      <c r="S260" s="130"/>
      <c r="T260" s="206" t="s">
        <v>2763</v>
      </c>
      <c r="U260" s="133" t="s">
        <v>1949</v>
      </c>
      <c r="V260" s="133"/>
      <c r="W260" s="36" t="s">
        <v>1963</v>
      </c>
      <c r="X260" s="130"/>
      <c r="Y260" s="130"/>
      <c r="Z260" s="130"/>
      <c r="AA260" s="133"/>
      <c r="AB260" s="130"/>
      <c r="AC260" s="130" t="s">
        <v>81</v>
      </c>
      <c r="AD260" s="192">
        <v>251510</v>
      </c>
      <c r="AE260" s="192">
        <v>30</v>
      </c>
      <c r="AF260" s="299"/>
      <c r="AG260" s="299"/>
      <c r="AH260" s="299"/>
      <c r="AI260" s="299"/>
      <c r="AJ260" s="299"/>
      <c r="AK260" s="299"/>
      <c r="AL260" s="299"/>
      <c r="AM260" s="299"/>
      <c r="AN260" s="299"/>
      <c r="AO260" s="299"/>
      <c r="AP260" s="299"/>
      <c r="AQ260" s="299"/>
      <c r="AR260" s="299"/>
      <c r="AS260" s="299"/>
      <c r="AT260" s="299"/>
      <c r="AU260" s="299"/>
      <c r="AV260" s="299"/>
      <c r="AW260" s="299"/>
    </row>
    <row r="261" spans="1:49" s="167" customFormat="1" ht="63.75" x14ac:dyDescent="0.2">
      <c r="A261" s="50">
        <v>94410</v>
      </c>
      <c r="B261" s="103" t="s">
        <v>27</v>
      </c>
      <c r="C261" s="96"/>
      <c r="D261" s="168">
        <v>1</v>
      </c>
      <c r="E261" s="97"/>
      <c r="F261" s="51" t="s">
        <v>1163</v>
      </c>
      <c r="G261" s="98"/>
      <c r="H261" s="98"/>
      <c r="I261" s="98">
        <v>300</v>
      </c>
      <c r="J261" s="98">
        <v>300</v>
      </c>
      <c r="K261" s="99">
        <v>900</v>
      </c>
      <c r="L261" s="100">
        <f t="shared" si="18"/>
        <v>600</v>
      </c>
      <c r="M261" s="522">
        <f t="shared" si="19"/>
        <v>2</v>
      </c>
      <c r="N261" s="99">
        <v>300</v>
      </c>
      <c r="O261" s="99">
        <v>300</v>
      </c>
      <c r="P261" s="99"/>
      <c r="Q261" s="99"/>
      <c r="R261" s="99"/>
      <c r="S261" s="99"/>
      <c r="T261" s="558" t="s">
        <v>2569</v>
      </c>
      <c r="U261" s="100">
        <v>1</v>
      </c>
      <c r="V261" s="101" t="s">
        <v>1096</v>
      </c>
      <c r="W261" s="7" t="s">
        <v>1164</v>
      </c>
      <c r="X261" s="104"/>
      <c r="Y261" s="104"/>
      <c r="Z261" s="104"/>
      <c r="AA261" s="105"/>
      <c r="AB261" s="104"/>
      <c r="AC261" s="104"/>
      <c r="AD261" s="192">
        <v>251510</v>
      </c>
      <c r="AE261" s="192">
        <v>40</v>
      </c>
      <c r="AF261" s="299"/>
      <c r="AG261" s="299"/>
      <c r="AH261" s="299"/>
      <c r="AI261" s="299"/>
      <c r="AJ261" s="299"/>
      <c r="AK261" s="299"/>
      <c r="AL261" s="299"/>
      <c r="AM261" s="299"/>
      <c r="AN261" s="299"/>
      <c r="AO261" s="299"/>
      <c r="AP261" s="299"/>
      <c r="AQ261" s="299"/>
      <c r="AR261" s="299"/>
      <c r="AS261" s="299"/>
      <c r="AT261" s="299"/>
      <c r="AU261" s="299"/>
      <c r="AV261" s="299"/>
      <c r="AW261" s="299"/>
    </row>
    <row r="262" spans="1:49" s="167" customFormat="1" ht="25.5" x14ac:dyDescent="0.2">
      <c r="A262" s="10">
        <v>95225</v>
      </c>
      <c r="B262" s="8" t="s">
        <v>35</v>
      </c>
      <c r="C262" s="196"/>
      <c r="D262" s="168">
        <v>1</v>
      </c>
      <c r="E262" s="197"/>
      <c r="F262" s="8"/>
      <c r="G262" s="46"/>
      <c r="H262" s="46"/>
      <c r="I262" s="46"/>
      <c r="J262" s="46">
        <v>500</v>
      </c>
      <c r="K262" s="68">
        <v>500</v>
      </c>
      <c r="L262" s="100">
        <f t="shared" si="18"/>
        <v>0</v>
      </c>
      <c r="M262" s="522">
        <f t="shared" si="19"/>
        <v>0</v>
      </c>
      <c r="N262" s="68">
        <v>500</v>
      </c>
      <c r="O262" s="68">
        <v>500</v>
      </c>
      <c r="P262" s="68"/>
      <c r="Q262" s="68"/>
      <c r="R262" s="68"/>
      <c r="S262" s="68"/>
      <c r="T262" s="255" t="s">
        <v>2804</v>
      </c>
      <c r="U262" s="46"/>
      <c r="V262" s="101" t="s">
        <v>1089</v>
      </c>
      <c r="W262" s="38" t="s">
        <v>1091</v>
      </c>
      <c r="X262" s="171"/>
      <c r="Y262" s="171"/>
      <c r="Z262" s="171"/>
      <c r="AA262" s="171"/>
      <c r="AB262" s="171"/>
      <c r="AC262" s="171"/>
      <c r="AD262" s="192">
        <v>251510</v>
      </c>
      <c r="AE262" s="192">
        <v>46</v>
      </c>
      <c r="AF262" s="299"/>
      <c r="AG262" s="299"/>
      <c r="AH262" s="299"/>
      <c r="AI262" s="299"/>
      <c r="AJ262" s="299"/>
      <c r="AK262" s="299"/>
      <c r="AL262" s="299"/>
      <c r="AM262" s="299"/>
      <c r="AN262" s="299"/>
      <c r="AO262" s="299"/>
      <c r="AP262" s="299"/>
      <c r="AQ262" s="299"/>
      <c r="AR262" s="299"/>
      <c r="AS262" s="299"/>
      <c r="AT262" s="299"/>
      <c r="AU262" s="299"/>
      <c r="AV262" s="299"/>
      <c r="AW262" s="299"/>
    </row>
    <row r="263" spans="1:49" s="300" customFormat="1" ht="25.5" x14ac:dyDescent="0.2">
      <c r="A263" s="49">
        <v>94410</v>
      </c>
      <c r="B263" s="67" t="s">
        <v>27</v>
      </c>
      <c r="C263" s="157"/>
      <c r="D263" s="168">
        <v>1</v>
      </c>
      <c r="E263" s="158"/>
      <c r="F263" s="67" t="s">
        <v>27</v>
      </c>
      <c r="G263" s="159"/>
      <c r="H263" s="159"/>
      <c r="I263" s="159"/>
      <c r="J263" s="159">
        <v>500</v>
      </c>
      <c r="K263" s="130">
        <v>600</v>
      </c>
      <c r="L263" s="100">
        <f t="shared" si="18"/>
        <v>100</v>
      </c>
      <c r="M263" s="522">
        <f t="shared" si="19"/>
        <v>0.2</v>
      </c>
      <c r="N263" s="130">
        <v>600</v>
      </c>
      <c r="O263" s="130">
        <v>600</v>
      </c>
      <c r="P263" s="130"/>
      <c r="Q263" s="130"/>
      <c r="R263" s="130"/>
      <c r="S263" s="130"/>
      <c r="T263" s="206" t="s">
        <v>2766</v>
      </c>
      <c r="U263" s="133" t="s">
        <v>1949</v>
      </c>
      <c r="V263" s="133"/>
      <c r="W263" s="37" t="s">
        <v>1950</v>
      </c>
      <c r="X263" s="130"/>
      <c r="Y263" s="130"/>
      <c r="Z263" s="130"/>
      <c r="AA263" s="133"/>
      <c r="AB263" s="130"/>
      <c r="AC263" s="133" t="s">
        <v>81</v>
      </c>
      <c r="AD263" s="192">
        <v>251510</v>
      </c>
      <c r="AE263" s="192">
        <v>30</v>
      </c>
      <c r="AF263" s="299"/>
      <c r="AG263" s="299"/>
      <c r="AH263" s="299"/>
      <c r="AI263" s="299"/>
      <c r="AJ263" s="299"/>
      <c r="AK263" s="299"/>
      <c r="AL263" s="299"/>
      <c r="AM263" s="299"/>
      <c r="AN263" s="299"/>
      <c r="AO263" s="299"/>
      <c r="AP263" s="299"/>
      <c r="AQ263" s="299"/>
      <c r="AR263" s="299"/>
      <c r="AS263" s="299"/>
      <c r="AT263" s="299"/>
      <c r="AU263" s="299"/>
      <c r="AV263" s="299"/>
      <c r="AW263" s="299"/>
    </row>
    <row r="264" spans="1:49" s="300" customFormat="1" ht="25.5" x14ac:dyDescent="0.2">
      <c r="A264" s="50">
        <v>94310</v>
      </c>
      <c r="B264" s="29" t="s">
        <v>56</v>
      </c>
      <c r="C264" s="96"/>
      <c r="D264" s="168">
        <v>1</v>
      </c>
      <c r="E264" s="97"/>
      <c r="F264" s="51"/>
      <c r="G264" s="98">
        <v>339</v>
      </c>
      <c r="H264" s="98">
        <v>336</v>
      </c>
      <c r="I264" s="98">
        <v>2752</v>
      </c>
      <c r="J264" s="98">
        <v>1331</v>
      </c>
      <c r="K264" s="99">
        <v>1350</v>
      </c>
      <c r="L264" s="100">
        <f t="shared" si="18"/>
        <v>19</v>
      </c>
      <c r="M264" s="522">
        <f t="shared" si="19"/>
        <v>1.4274981217129978E-2</v>
      </c>
      <c r="N264" s="99">
        <v>1350</v>
      </c>
      <c r="O264" s="99">
        <v>850</v>
      </c>
      <c r="P264" s="99"/>
      <c r="Q264" s="99">
        <v>500</v>
      </c>
      <c r="R264" s="99"/>
      <c r="S264" s="99"/>
      <c r="T264" s="255" t="s">
        <v>2804</v>
      </c>
      <c r="U264" s="102"/>
      <c r="V264" s="101" t="s">
        <v>1089</v>
      </c>
      <c r="W264" s="7" t="s">
        <v>1090</v>
      </c>
      <c r="X264" s="130"/>
      <c r="Y264" s="130"/>
      <c r="Z264" s="130"/>
      <c r="AA264" s="133"/>
      <c r="AB264" s="130"/>
      <c r="AC264" s="130"/>
      <c r="AD264" s="192">
        <v>251510</v>
      </c>
      <c r="AE264" s="192">
        <v>46</v>
      </c>
      <c r="AF264" s="299"/>
      <c r="AG264" s="299"/>
      <c r="AH264" s="299"/>
      <c r="AI264" s="299"/>
      <c r="AJ264" s="299"/>
      <c r="AK264" s="299"/>
      <c r="AL264" s="299"/>
      <c r="AM264" s="299"/>
      <c r="AN264" s="299"/>
      <c r="AO264" s="299"/>
      <c r="AP264" s="299"/>
      <c r="AQ264" s="299"/>
      <c r="AR264" s="299"/>
      <c r="AS264" s="299"/>
      <c r="AT264" s="299"/>
      <c r="AU264" s="299"/>
      <c r="AV264" s="299"/>
      <c r="AW264" s="299"/>
    </row>
    <row r="265" spans="1:49" s="300" customFormat="1" ht="51" x14ac:dyDescent="0.2">
      <c r="A265" s="283">
        <v>92410</v>
      </c>
      <c r="B265" s="284" t="s">
        <v>51</v>
      </c>
      <c r="C265" s="279"/>
      <c r="D265" s="168">
        <v>1</v>
      </c>
      <c r="E265" s="280"/>
      <c r="F265" s="278"/>
      <c r="G265" s="159"/>
      <c r="H265" s="159"/>
      <c r="I265" s="159"/>
      <c r="J265" s="159">
        <v>3047</v>
      </c>
      <c r="K265" s="130">
        <v>3100</v>
      </c>
      <c r="L265" s="100">
        <f t="shared" ref="L265:L296" si="20">+K265-J265</f>
        <v>53</v>
      </c>
      <c r="M265" s="522">
        <f t="shared" ref="M265:M296" si="21">+L265/J265</f>
        <v>1.7394158188382015E-2</v>
      </c>
      <c r="N265" s="130">
        <v>1550</v>
      </c>
      <c r="O265" s="130">
        <v>1550</v>
      </c>
      <c r="P265" s="130"/>
      <c r="Q265" s="130"/>
      <c r="R265" s="130"/>
      <c r="S265" s="130"/>
      <c r="T265" s="405" t="s">
        <v>2564</v>
      </c>
      <c r="U265" s="130"/>
      <c r="V265" s="133" t="s">
        <v>1087</v>
      </c>
      <c r="W265" s="36" t="s">
        <v>1088</v>
      </c>
      <c r="X265" s="130"/>
      <c r="Y265" s="130"/>
      <c r="Z265" s="130"/>
      <c r="AA265" s="133"/>
      <c r="AB265" s="130"/>
      <c r="AC265" s="130"/>
      <c r="AD265" s="192">
        <v>251510</v>
      </c>
      <c r="AE265" s="192">
        <v>46</v>
      </c>
      <c r="AF265" s="299"/>
      <c r="AG265" s="299"/>
      <c r="AH265" s="299"/>
      <c r="AI265" s="299"/>
      <c r="AJ265" s="299"/>
      <c r="AK265" s="299"/>
      <c r="AL265" s="299"/>
      <c r="AM265" s="299"/>
      <c r="AN265" s="299"/>
      <c r="AO265" s="299"/>
      <c r="AP265" s="299"/>
      <c r="AQ265" s="299"/>
      <c r="AR265" s="299"/>
      <c r="AS265" s="299"/>
      <c r="AT265" s="299"/>
      <c r="AU265" s="299"/>
      <c r="AV265" s="299"/>
      <c r="AW265" s="299"/>
    </row>
    <row r="266" spans="1:49" s="300" customFormat="1" ht="63.75" x14ac:dyDescent="0.2">
      <c r="A266" s="106">
        <v>95225</v>
      </c>
      <c r="B266" s="51" t="s">
        <v>35</v>
      </c>
      <c r="C266" s="91"/>
      <c r="D266" s="168">
        <v>1</v>
      </c>
      <c r="E266" s="92"/>
      <c r="F266" s="51" t="s">
        <v>1167</v>
      </c>
      <c r="G266" s="93"/>
      <c r="H266" s="93"/>
      <c r="I266" s="93">
        <v>1793</v>
      </c>
      <c r="J266" s="93">
        <v>1793</v>
      </c>
      <c r="K266" s="100">
        <v>2000</v>
      </c>
      <c r="L266" s="100">
        <f t="shared" si="20"/>
        <v>207</v>
      </c>
      <c r="M266" s="522">
        <f t="shared" si="21"/>
        <v>0.11544896820970441</v>
      </c>
      <c r="N266" s="100">
        <v>2000</v>
      </c>
      <c r="O266" s="100">
        <v>2000</v>
      </c>
      <c r="P266" s="100"/>
      <c r="Q266" s="100"/>
      <c r="R266" s="100"/>
      <c r="S266" s="100"/>
      <c r="T266" s="419" t="s">
        <v>170</v>
      </c>
      <c r="U266" s="107">
        <v>1</v>
      </c>
      <c r="V266" s="108" t="s">
        <v>1096</v>
      </c>
      <c r="W266" s="28" t="s">
        <v>1168</v>
      </c>
      <c r="X266" s="109"/>
      <c r="Y266" s="109"/>
      <c r="Z266" s="109"/>
      <c r="AA266" s="109"/>
      <c r="AB266" s="109"/>
      <c r="AC266" s="109"/>
      <c r="AD266" s="192">
        <v>251510</v>
      </c>
      <c r="AE266" s="192">
        <v>40</v>
      </c>
      <c r="AF266" s="299"/>
      <c r="AG266" s="299"/>
      <c r="AH266" s="299"/>
      <c r="AI266" s="299"/>
      <c r="AJ266" s="299"/>
      <c r="AK266" s="299"/>
      <c r="AL266" s="299"/>
      <c r="AM266" s="299"/>
      <c r="AN266" s="299"/>
      <c r="AO266" s="299"/>
      <c r="AP266" s="299"/>
      <c r="AQ266" s="299"/>
      <c r="AR266" s="299"/>
      <c r="AS266" s="299"/>
      <c r="AT266" s="299"/>
      <c r="AU266" s="299"/>
      <c r="AV266" s="299"/>
      <c r="AW266" s="299"/>
    </row>
    <row r="267" spans="1:49" s="300" customFormat="1" ht="178.5" x14ac:dyDescent="0.2">
      <c r="A267" s="49">
        <v>96510</v>
      </c>
      <c r="B267" s="67" t="s">
        <v>82</v>
      </c>
      <c r="C267" s="131"/>
      <c r="D267" s="168">
        <v>1</v>
      </c>
      <c r="E267" s="132"/>
      <c r="F267" s="67" t="s">
        <v>1964</v>
      </c>
      <c r="G267" s="135">
        <v>308</v>
      </c>
      <c r="H267" s="135">
        <v>1990</v>
      </c>
      <c r="I267" s="135">
        <v>3224</v>
      </c>
      <c r="J267" s="135">
        <v>5500</v>
      </c>
      <c r="K267" s="81">
        <v>16000</v>
      </c>
      <c r="L267" s="100">
        <f t="shared" si="20"/>
        <v>10500</v>
      </c>
      <c r="M267" s="522">
        <f t="shared" si="21"/>
        <v>1.9090909090909092</v>
      </c>
      <c r="N267" s="611">
        <v>5500</v>
      </c>
      <c r="O267" s="81"/>
      <c r="P267" s="81"/>
      <c r="Q267" s="81"/>
      <c r="R267" s="611">
        <v>5500</v>
      </c>
      <c r="S267" s="81"/>
      <c r="T267" s="547" t="s">
        <v>2603</v>
      </c>
      <c r="U267" s="43" t="s">
        <v>1965</v>
      </c>
      <c r="V267" s="183" t="s">
        <v>1952</v>
      </c>
      <c r="W267" s="254" t="s">
        <v>1966</v>
      </c>
      <c r="X267" s="81"/>
      <c r="Y267" s="81"/>
      <c r="Z267" s="81"/>
      <c r="AA267" s="81"/>
      <c r="AB267" s="81">
        <v>12500</v>
      </c>
      <c r="AC267" s="81" t="s">
        <v>1967</v>
      </c>
      <c r="AD267" s="192">
        <v>251510</v>
      </c>
      <c r="AE267" s="192">
        <v>30</v>
      </c>
      <c r="AF267" s="299"/>
      <c r="AG267" s="299"/>
      <c r="AH267" s="299"/>
      <c r="AI267" s="299"/>
      <c r="AJ267" s="299"/>
      <c r="AK267" s="299"/>
      <c r="AL267" s="299"/>
      <c r="AM267" s="299"/>
      <c r="AN267" s="299"/>
      <c r="AO267" s="299"/>
      <c r="AP267" s="299"/>
      <c r="AQ267" s="299"/>
      <c r="AR267" s="299"/>
      <c r="AS267" s="299"/>
      <c r="AT267" s="299"/>
      <c r="AU267" s="299"/>
      <c r="AV267" s="299"/>
      <c r="AW267" s="299"/>
    </row>
    <row r="268" spans="1:49" s="300" customFormat="1" ht="63.75" x14ac:dyDescent="0.2">
      <c r="A268" s="50">
        <v>96510</v>
      </c>
      <c r="B268" s="90" t="s">
        <v>82</v>
      </c>
      <c r="C268" s="91"/>
      <c r="D268" s="168">
        <v>1</v>
      </c>
      <c r="E268" s="92"/>
      <c r="F268" s="90" t="s">
        <v>1179</v>
      </c>
      <c r="G268" s="93">
        <v>9974</v>
      </c>
      <c r="H268" s="93"/>
      <c r="I268" s="93">
        <v>36112</v>
      </c>
      <c r="J268" s="93">
        <v>116241</v>
      </c>
      <c r="K268" s="94">
        <v>12000</v>
      </c>
      <c r="L268" s="100">
        <f t="shared" si="20"/>
        <v>-104241</v>
      </c>
      <c r="M268" s="522">
        <f t="shared" si="21"/>
        <v>-0.89676620125429063</v>
      </c>
      <c r="N268" s="614">
        <v>12000</v>
      </c>
      <c r="O268" s="94"/>
      <c r="P268" s="94"/>
      <c r="Q268" s="94"/>
      <c r="R268" s="614">
        <v>12000</v>
      </c>
      <c r="S268" s="94"/>
      <c r="T268" s="389" t="s">
        <v>170</v>
      </c>
      <c r="U268" s="100">
        <v>1</v>
      </c>
      <c r="V268" s="84" t="s">
        <v>1096</v>
      </c>
      <c r="W268" s="7" t="s">
        <v>1180</v>
      </c>
      <c r="X268" s="94"/>
      <c r="Y268" s="94"/>
      <c r="Z268" s="94"/>
      <c r="AA268" s="94"/>
      <c r="AB268" s="94"/>
      <c r="AC268" s="94"/>
      <c r="AD268" s="192">
        <v>251510</v>
      </c>
      <c r="AE268" s="192">
        <v>40</v>
      </c>
      <c r="AF268" s="299"/>
      <c r="AG268" s="299"/>
      <c r="AH268" s="299"/>
      <c r="AI268" s="299"/>
      <c r="AJ268" s="299"/>
      <c r="AK268" s="299"/>
      <c r="AL268" s="299"/>
      <c r="AM268" s="299"/>
      <c r="AN268" s="299"/>
      <c r="AO268" s="299"/>
      <c r="AP268" s="299"/>
      <c r="AQ268" s="299"/>
      <c r="AR268" s="299"/>
      <c r="AS268" s="299"/>
      <c r="AT268" s="299"/>
      <c r="AU268" s="299"/>
      <c r="AV268" s="299"/>
      <c r="AW268" s="299"/>
    </row>
    <row r="269" spans="1:49" s="300" customFormat="1" ht="102" x14ac:dyDescent="0.2">
      <c r="A269" s="49">
        <v>95310</v>
      </c>
      <c r="B269" s="67" t="s">
        <v>38</v>
      </c>
      <c r="C269" s="131"/>
      <c r="D269" s="168">
        <v>1</v>
      </c>
      <c r="E269" s="132"/>
      <c r="F269" s="67" t="s">
        <v>1955</v>
      </c>
      <c r="G269" s="75"/>
      <c r="H269" s="75"/>
      <c r="I269" s="75"/>
      <c r="J269" s="75"/>
      <c r="K269" s="130">
        <v>6000</v>
      </c>
      <c r="L269" s="100">
        <f t="shared" si="20"/>
        <v>6000</v>
      </c>
      <c r="M269" s="522" t="e">
        <f t="shared" si="21"/>
        <v>#DIV/0!</v>
      </c>
      <c r="N269" s="130">
        <v>4500</v>
      </c>
      <c r="O269" s="130">
        <v>4500</v>
      </c>
      <c r="P269" s="130"/>
      <c r="Q269" s="130"/>
      <c r="R269" s="130"/>
      <c r="S269" s="130"/>
      <c r="T269" s="405" t="s">
        <v>2601</v>
      </c>
      <c r="U269" s="133" t="s">
        <v>1956</v>
      </c>
      <c r="V269" s="133" t="s">
        <v>1957</v>
      </c>
      <c r="W269" s="36" t="s">
        <v>1958</v>
      </c>
      <c r="X269" s="130"/>
      <c r="Y269" s="130"/>
      <c r="Z269" s="130"/>
      <c r="AA269" s="133"/>
      <c r="AB269" s="130">
        <v>5500</v>
      </c>
      <c r="AC269" s="133" t="s">
        <v>1959</v>
      </c>
      <c r="AD269" s="192">
        <v>251510</v>
      </c>
      <c r="AE269" s="192">
        <v>30</v>
      </c>
      <c r="AF269" s="299"/>
      <c r="AG269" s="299"/>
      <c r="AH269" s="299"/>
      <c r="AI269" s="299"/>
      <c r="AJ269" s="299"/>
      <c r="AK269" s="299"/>
      <c r="AL269" s="299"/>
      <c r="AM269" s="299"/>
      <c r="AN269" s="299"/>
      <c r="AO269" s="299"/>
      <c r="AP269" s="299"/>
      <c r="AQ269" s="299"/>
      <c r="AR269" s="299"/>
      <c r="AS269" s="299"/>
      <c r="AT269" s="299"/>
      <c r="AU269" s="299"/>
      <c r="AV269" s="299"/>
      <c r="AW269" s="299"/>
    </row>
    <row r="270" spans="1:49" s="167" customFormat="1" ht="99.75" customHeight="1" x14ac:dyDescent="0.2">
      <c r="A270" s="106">
        <v>95225</v>
      </c>
      <c r="B270" s="51" t="s">
        <v>35</v>
      </c>
      <c r="C270" s="110"/>
      <c r="D270" s="168">
        <v>1</v>
      </c>
      <c r="E270" s="111"/>
      <c r="F270" s="51" t="s">
        <v>1169</v>
      </c>
      <c r="G270" s="112"/>
      <c r="H270" s="112"/>
      <c r="I270" s="113">
        <v>6093</v>
      </c>
      <c r="J270" s="113">
        <v>6093</v>
      </c>
      <c r="K270" s="113">
        <v>6093</v>
      </c>
      <c r="L270" s="100">
        <f t="shared" si="20"/>
        <v>0</v>
      </c>
      <c r="M270" s="522">
        <f t="shared" si="21"/>
        <v>0</v>
      </c>
      <c r="N270" s="113">
        <v>6093</v>
      </c>
      <c r="O270" s="113">
        <v>6093</v>
      </c>
      <c r="P270" s="113"/>
      <c r="Q270" s="113"/>
      <c r="R270" s="113"/>
      <c r="S270" s="113"/>
      <c r="T270" s="419" t="s">
        <v>170</v>
      </c>
      <c r="U270" s="114">
        <v>1</v>
      </c>
      <c r="V270" s="115" t="s">
        <v>1096</v>
      </c>
      <c r="W270" s="28" t="s">
        <v>1170</v>
      </c>
      <c r="X270" s="116"/>
      <c r="Y270" s="116"/>
      <c r="Z270" s="116"/>
      <c r="AA270" s="116"/>
      <c r="AB270" s="116"/>
      <c r="AC270" s="116"/>
      <c r="AD270" s="192">
        <v>251510</v>
      </c>
      <c r="AE270" s="192">
        <v>40</v>
      </c>
      <c r="AF270" s="299"/>
      <c r="AG270" s="299"/>
      <c r="AH270" s="299"/>
      <c r="AI270" s="299"/>
      <c r="AJ270" s="299"/>
      <c r="AK270" s="299"/>
      <c r="AL270" s="299"/>
      <c r="AM270" s="299"/>
      <c r="AN270" s="299"/>
      <c r="AO270" s="299"/>
      <c r="AP270" s="299"/>
      <c r="AQ270" s="299"/>
      <c r="AR270" s="299"/>
      <c r="AS270" s="299"/>
      <c r="AT270" s="299"/>
      <c r="AU270" s="299"/>
      <c r="AV270" s="299"/>
      <c r="AW270" s="299"/>
    </row>
    <row r="271" spans="1:49" s="167" customFormat="1" ht="63.75" x14ac:dyDescent="0.2">
      <c r="A271" s="50">
        <v>94310</v>
      </c>
      <c r="B271" s="90" t="s">
        <v>56</v>
      </c>
      <c r="C271" s="96"/>
      <c r="D271" s="168">
        <v>1</v>
      </c>
      <c r="E271" s="97"/>
      <c r="F271" s="51" t="s">
        <v>1161</v>
      </c>
      <c r="G271" s="98">
        <v>6401</v>
      </c>
      <c r="H271" s="98">
        <v>6978</v>
      </c>
      <c r="I271" s="98">
        <v>17017</v>
      </c>
      <c r="J271" s="98">
        <v>9358</v>
      </c>
      <c r="K271" s="99">
        <v>20000</v>
      </c>
      <c r="L271" s="100">
        <f t="shared" si="20"/>
        <v>10642</v>
      </c>
      <c r="M271" s="522">
        <f t="shared" si="21"/>
        <v>1.1372088053002778</v>
      </c>
      <c r="N271" s="99">
        <v>12000</v>
      </c>
      <c r="O271" s="99">
        <v>7000</v>
      </c>
      <c r="P271" s="99"/>
      <c r="Q271" s="99">
        <v>5000</v>
      </c>
      <c r="R271" s="99"/>
      <c r="S271" s="99"/>
      <c r="T271" s="554" t="s">
        <v>2805</v>
      </c>
      <c r="U271" s="100">
        <v>1</v>
      </c>
      <c r="V271" s="101" t="s">
        <v>1096</v>
      </c>
      <c r="W271" s="7" t="s">
        <v>1162</v>
      </c>
      <c r="X271" s="99"/>
      <c r="Y271" s="99"/>
      <c r="Z271" s="99"/>
      <c r="AA271" s="102"/>
      <c r="AB271" s="99"/>
      <c r="AC271" s="99"/>
      <c r="AD271" s="192">
        <v>251510</v>
      </c>
      <c r="AE271" s="192">
        <v>40</v>
      </c>
      <c r="AF271" s="299"/>
      <c r="AG271" s="299"/>
      <c r="AH271" s="299"/>
      <c r="AI271" s="299"/>
      <c r="AJ271" s="299"/>
      <c r="AK271" s="299"/>
      <c r="AL271" s="299"/>
      <c r="AM271" s="299"/>
      <c r="AN271" s="299"/>
      <c r="AO271" s="299"/>
      <c r="AP271" s="299"/>
      <c r="AQ271" s="299"/>
      <c r="AR271" s="299"/>
      <c r="AS271" s="299"/>
      <c r="AT271" s="299"/>
      <c r="AU271" s="299"/>
      <c r="AV271" s="299"/>
      <c r="AW271" s="299"/>
    </row>
    <row r="272" spans="1:49" s="167" customFormat="1" ht="165.75" x14ac:dyDescent="0.2">
      <c r="A272" s="226">
        <v>94310</v>
      </c>
      <c r="B272" s="207" t="s">
        <v>1945</v>
      </c>
      <c r="C272" s="196"/>
      <c r="D272" s="168">
        <v>1</v>
      </c>
      <c r="E272" s="197"/>
      <c r="F272" s="398" t="s">
        <v>1946</v>
      </c>
      <c r="G272" s="159">
        <v>4125</v>
      </c>
      <c r="H272" s="159">
        <v>5733</v>
      </c>
      <c r="I272" s="159">
        <v>10452</v>
      </c>
      <c r="J272" s="159">
        <v>12000</v>
      </c>
      <c r="K272" s="130">
        <v>15000</v>
      </c>
      <c r="L272" s="100">
        <f t="shared" si="20"/>
        <v>3000</v>
      </c>
      <c r="M272" s="522">
        <f t="shared" si="21"/>
        <v>0.25</v>
      </c>
      <c r="N272" s="130">
        <v>15000</v>
      </c>
      <c r="O272" s="130">
        <v>13000</v>
      </c>
      <c r="P272" s="130"/>
      <c r="Q272" s="130">
        <v>0</v>
      </c>
      <c r="R272" s="130">
        <v>2000</v>
      </c>
      <c r="S272" s="130"/>
      <c r="T272" s="547"/>
      <c r="U272" s="133" t="s">
        <v>1947</v>
      </c>
      <c r="V272" s="183" t="s">
        <v>1943</v>
      </c>
      <c r="W272" s="254" t="s">
        <v>1948</v>
      </c>
      <c r="X272" s="130"/>
      <c r="Y272" s="130"/>
      <c r="Z272" s="130"/>
      <c r="AA272" s="133"/>
      <c r="AB272" s="130"/>
      <c r="AC272" s="130" t="s">
        <v>114</v>
      </c>
      <c r="AD272" s="192">
        <v>251510</v>
      </c>
      <c r="AE272" s="192">
        <v>30</v>
      </c>
      <c r="AF272" s="299"/>
      <c r="AG272" s="299"/>
      <c r="AH272" s="299"/>
      <c r="AI272" s="299"/>
      <c r="AJ272" s="299"/>
      <c r="AK272" s="299"/>
      <c r="AL272" s="299"/>
      <c r="AM272" s="299"/>
      <c r="AN272" s="299"/>
      <c r="AO272" s="299"/>
      <c r="AP272" s="299"/>
      <c r="AQ272" s="299"/>
      <c r="AR272" s="299"/>
      <c r="AS272" s="299"/>
      <c r="AT272" s="299"/>
      <c r="AU272" s="299"/>
      <c r="AV272" s="299"/>
      <c r="AW272" s="299"/>
    </row>
    <row r="273" spans="1:49" s="167" customFormat="1" ht="153" x14ac:dyDescent="0.2">
      <c r="A273" s="10">
        <v>95225</v>
      </c>
      <c r="B273" s="207" t="s">
        <v>35</v>
      </c>
      <c r="C273" s="196"/>
      <c r="D273" s="168">
        <v>1</v>
      </c>
      <c r="E273" s="197"/>
      <c r="F273" s="207" t="s">
        <v>1951</v>
      </c>
      <c r="G273" s="46"/>
      <c r="H273" s="47">
        <v>1500</v>
      </c>
      <c r="I273" s="47">
        <v>8750</v>
      </c>
      <c r="J273" s="47">
        <v>12500</v>
      </c>
      <c r="K273" s="69">
        <v>20000</v>
      </c>
      <c r="L273" s="100">
        <f t="shared" si="20"/>
        <v>7500</v>
      </c>
      <c r="M273" s="522">
        <f t="shared" si="21"/>
        <v>0.6</v>
      </c>
      <c r="N273" s="69">
        <v>15000</v>
      </c>
      <c r="O273" s="69">
        <v>15000</v>
      </c>
      <c r="P273" s="69"/>
      <c r="Q273" s="69"/>
      <c r="R273" s="69"/>
      <c r="S273" s="69"/>
      <c r="T273" s="547" t="s">
        <v>2600</v>
      </c>
      <c r="U273" s="247" t="s">
        <v>1947</v>
      </c>
      <c r="V273" s="183" t="s">
        <v>1952</v>
      </c>
      <c r="W273" s="207" t="s">
        <v>1953</v>
      </c>
      <c r="X273" s="171"/>
      <c r="Y273" s="171"/>
      <c r="Z273" s="171"/>
      <c r="AA273" s="171"/>
      <c r="AB273" s="171">
        <v>15000</v>
      </c>
      <c r="AC273" s="171" t="s">
        <v>1954</v>
      </c>
      <c r="AD273" s="192">
        <v>251510</v>
      </c>
      <c r="AE273" s="192">
        <v>30</v>
      </c>
      <c r="AF273" s="299"/>
      <c r="AG273" s="299"/>
      <c r="AH273" s="299"/>
      <c r="AI273" s="299"/>
      <c r="AJ273" s="299"/>
      <c r="AK273" s="299"/>
      <c r="AL273" s="299"/>
      <c r="AM273" s="299"/>
      <c r="AN273" s="299"/>
      <c r="AO273" s="299"/>
      <c r="AP273" s="299"/>
      <c r="AQ273" s="299"/>
      <c r="AR273" s="299"/>
      <c r="AS273" s="299"/>
      <c r="AT273" s="299"/>
      <c r="AU273" s="299"/>
      <c r="AV273" s="299"/>
      <c r="AW273" s="299"/>
    </row>
    <row r="274" spans="1:49" s="300" customFormat="1" ht="25.5" x14ac:dyDescent="0.2">
      <c r="A274" s="139">
        <v>92310</v>
      </c>
      <c r="B274" s="140" t="s">
        <v>23</v>
      </c>
      <c r="C274" s="141"/>
      <c r="D274" s="168">
        <v>2</v>
      </c>
      <c r="E274" s="142"/>
      <c r="F274" s="143" t="s">
        <v>1158</v>
      </c>
      <c r="G274" s="112"/>
      <c r="H274" s="112"/>
      <c r="I274" s="112">
        <v>0</v>
      </c>
      <c r="J274" s="112"/>
      <c r="K274" s="112">
        <v>6200</v>
      </c>
      <c r="L274" s="100">
        <f t="shared" si="20"/>
        <v>6200</v>
      </c>
      <c r="M274" s="522" t="e">
        <f t="shared" si="21"/>
        <v>#DIV/0!</v>
      </c>
      <c r="N274" s="112"/>
      <c r="O274" s="112"/>
      <c r="P274" s="112"/>
      <c r="Q274" s="112"/>
      <c r="R274" s="112"/>
      <c r="S274" s="112"/>
      <c r="T274" s="413"/>
      <c r="U274" s="114">
        <v>2</v>
      </c>
      <c r="V274" s="144" t="s">
        <v>1159</v>
      </c>
      <c r="W274" s="7" t="s">
        <v>1160</v>
      </c>
      <c r="X274" s="112"/>
      <c r="Y274" s="112"/>
      <c r="Z274" s="112"/>
      <c r="AA274" s="145"/>
      <c r="AB274" s="112"/>
      <c r="AC274" s="112"/>
      <c r="AD274" s="192">
        <v>251510</v>
      </c>
      <c r="AE274" s="192">
        <v>40</v>
      </c>
      <c r="AF274" s="299"/>
      <c r="AG274" s="299"/>
      <c r="AH274" s="299"/>
      <c r="AI274" s="299"/>
      <c r="AJ274" s="299"/>
      <c r="AK274" s="299"/>
      <c r="AL274" s="299"/>
      <c r="AM274" s="299"/>
      <c r="AN274" s="299"/>
      <c r="AO274" s="299"/>
      <c r="AP274" s="299"/>
      <c r="AQ274" s="299"/>
      <c r="AR274" s="299"/>
      <c r="AS274" s="299"/>
      <c r="AT274" s="299"/>
      <c r="AU274" s="299"/>
      <c r="AV274" s="299"/>
      <c r="AW274" s="299"/>
    </row>
    <row r="275" spans="1:49" s="300" customFormat="1" ht="38.25" x14ac:dyDescent="0.2">
      <c r="A275" s="178">
        <v>92310</v>
      </c>
      <c r="B275" s="179" t="s">
        <v>23</v>
      </c>
      <c r="C275" s="180"/>
      <c r="D275" s="168">
        <v>2</v>
      </c>
      <c r="E275" s="181"/>
      <c r="F275" s="179" t="s">
        <v>1941</v>
      </c>
      <c r="G275" s="46"/>
      <c r="H275" s="46"/>
      <c r="I275" s="46"/>
      <c r="J275" s="46"/>
      <c r="K275" s="47">
        <v>3240</v>
      </c>
      <c r="L275" s="100">
        <f t="shared" si="20"/>
        <v>3240</v>
      </c>
      <c r="M275" s="522" t="e">
        <f t="shared" si="21"/>
        <v>#DIV/0!</v>
      </c>
      <c r="N275" s="47"/>
      <c r="O275" s="47"/>
      <c r="P275" s="47"/>
      <c r="Q275" s="47"/>
      <c r="R275" s="47"/>
      <c r="S275" s="47"/>
      <c r="T275" s="547"/>
      <c r="U275" s="47" t="s">
        <v>1942</v>
      </c>
      <c r="V275" s="183" t="s">
        <v>1943</v>
      </c>
      <c r="W275" s="36" t="s">
        <v>1944</v>
      </c>
      <c r="X275" s="46"/>
      <c r="Y275" s="46"/>
      <c r="Z275" s="46"/>
      <c r="AA275" s="48"/>
      <c r="AB275" s="46"/>
      <c r="AC275" s="46" t="s">
        <v>196</v>
      </c>
      <c r="AD275" s="192">
        <v>251510</v>
      </c>
      <c r="AE275" s="192">
        <v>30</v>
      </c>
    </row>
    <row r="276" spans="1:49" s="298" customFormat="1" ht="63.75" x14ac:dyDescent="0.2">
      <c r="A276" s="50">
        <v>94490</v>
      </c>
      <c r="B276" s="90" t="s">
        <v>154</v>
      </c>
      <c r="C276" s="96"/>
      <c r="D276" s="168">
        <v>2</v>
      </c>
      <c r="E276" s="97"/>
      <c r="F276" s="90" t="s">
        <v>1165</v>
      </c>
      <c r="G276" s="98"/>
      <c r="H276" s="98"/>
      <c r="I276" s="98"/>
      <c r="J276" s="98"/>
      <c r="K276" s="99">
        <v>210</v>
      </c>
      <c r="L276" s="100">
        <f t="shared" si="20"/>
        <v>210</v>
      </c>
      <c r="M276" s="522" t="e">
        <f t="shared" si="21"/>
        <v>#DIV/0!</v>
      </c>
      <c r="N276" s="99"/>
      <c r="O276" s="99"/>
      <c r="P276" s="99"/>
      <c r="Q276" s="99"/>
      <c r="R276" s="99"/>
      <c r="S276" s="99"/>
      <c r="T276" s="558"/>
      <c r="U276" s="118">
        <v>6</v>
      </c>
      <c r="V276" s="102" t="s">
        <v>1096</v>
      </c>
      <c r="W276" s="7" t="s">
        <v>1166</v>
      </c>
      <c r="X276" s="99"/>
      <c r="Y276" s="99"/>
      <c r="Z276" s="99"/>
      <c r="AA276" s="102"/>
      <c r="AB276" s="99"/>
      <c r="AC276" s="99"/>
      <c r="AD276" s="192">
        <v>251510</v>
      </c>
      <c r="AE276" s="192">
        <v>40</v>
      </c>
    </row>
    <row r="277" spans="1:49" s="298" customFormat="1" ht="63.75" x14ac:dyDescent="0.2">
      <c r="A277" s="50">
        <v>95310</v>
      </c>
      <c r="B277" s="90" t="s">
        <v>38</v>
      </c>
      <c r="C277" s="91"/>
      <c r="D277" s="168">
        <v>2</v>
      </c>
      <c r="E277" s="92"/>
      <c r="F277" s="90" t="s">
        <v>1171</v>
      </c>
      <c r="G277" s="117"/>
      <c r="H277" s="117"/>
      <c r="I277" s="117">
        <v>885</v>
      </c>
      <c r="J277" s="117"/>
      <c r="K277" s="99">
        <v>3000</v>
      </c>
      <c r="L277" s="100">
        <f t="shared" si="20"/>
        <v>3000</v>
      </c>
      <c r="M277" s="522" t="e">
        <f t="shared" si="21"/>
        <v>#DIV/0!</v>
      </c>
      <c r="N277" s="99"/>
      <c r="O277" s="99"/>
      <c r="P277" s="99"/>
      <c r="Q277" s="99"/>
      <c r="R277" s="99"/>
      <c r="S277" s="99"/>
      <c r="T277" s="548"/>
      <c r="U277" s="118">
        <v>6</v>
      </c>
      <c r="V277" s="102" t="s">
        <v>1096</v>
      </c>
      <c r="W277" s="7" t="s">
        <v>1172</v>
      </c>
      <c r="X277" s="99"/>
      <c r="Y277" s="99"/>
      <c r="Z277" s="99"/>
      <c r="AA277" s="102"/>
      <c r="AB277" s="99"/>
      <c r="AC277" s="102" t="s">
        <v>1173</v>
      </c>
      <c r="AD277" s="192">
        <v>251510</v>
      </c>
      <c r="AE277" s="192">
        <v>40</v>
      </c>
    </row>
    <row r="278" spans="1:49" s="298" customFormat="1" ht="63.75" x14ac:dyDescent="0.2">
      <c r="A278" s="50">
        <v>95315</v>
      </c>
      <c r="B278" s="90" t="s">
        <v>41</v>
      </c>
      <c r="C278" s="91"/>
      <c r="D278" s="168">
        <v>2</v>
      </c>
      <c r="E278" s="92"/>
      <c r="F278" s="90" t="s">
        <v>1174</v>
      </c>
      <c r="G278" s="117"/>
      <c r="H278" s="117"/>
      <c r="I278" s="117"/>
      <c r="J278" s="117"/>
      <c r="K278" s="99">
        <v>250</v>
      </c>
      <c r="L278" s="100">
        <f t="shared" si="20"/>
        <v>250</v>
      </c>
      <c r="M278" s="522" t="e">
        <f t="shared" si="21"/>
        <v>#DIV/0!</v>
      </c>
      <c r="N278" s="99"/>
      <c r="O278" s="99"/>
      <c r="P278" s="99"/>
      <c r="Q278" s="99"/>
      <c r="R278" s="99"/>
      <c r="S278" s="99"/>
      <c r="T278" s="548"/>
      <c r="U278" s="118">
        <v>6</v>
      </c>
      <c r="V278" s="102" t="s">
        <v>1096</v>
      </c>
      <c r="W278" s="7" t="s">
        <v>1172</v>
      </c>
      <c r="X278" s="104"/>
      <c r="Y278" s="104"/>
      <c r="Z278" s="104"/>
      <c r="AA278" s="105"/>
      <c r="AB278" s="104"/>
      <c r="AC278" s="104"/>
      <c r="AD278" s="192">
        <v>251510</v>
      </c>
      <c r="AE278" s="192">
        <v>40</v>
      </c>
    </row>
    <row r="279" spans="1:49" s="298" customFormat="1" ht="63.75" x14ac:dyDescent="0.2">
      <c r="A279" s="50">
        <v>96510</v>
      </c>
      <c r="B279" s="90" t="s">
        <v>82</v>
      </c>
      <c r="C279" s="65"/>
      <c r="D279" s="168">
        <v>2</v>
      </c>
      <c r="E279" s="146"/>
      <c r="F279" s="29" t="s">
        <v>1177</v>
      </c>
      <c r="G279" s="147"/>
      <c r="H279" s="147"/>
      <c r="I279" s="147"/>
      <c r="J279" s="147">
        <v>16000</v>
      </c>
      <c r="K279" s="68">
        <v>2000</v>
      </c>
      <c r="L279" s="100">
        <f t="shared" si="20"/>
        <v>-14000</v>
      </c>
      <c r="M279" s="522">
        <f t="shared" si="21"/>
        <v>-0.875</v>
      </c>
      <c r="N279" s="68">
        <v>2000</v>
      </c>
      <c r="O279" s="68"/>
      <c r="P279" s="68"/>
      <c r="Q279" s="68"/>
      <c r="R279" s="68">
        <v>2000</v>
      </c>
      <c r="S279" s="68"/>
      <c r="T279" s="255"/>
      <c r="U279" s="107" t="s">
        <v>1095</v>
      </c>
      <c r="V279" s="119" t="s">
        <v>1132</v>
      </c>
      <c r="W279" s="28" t="s">
        <v>1178</v>
      </c>
      <c r="X279" s="148"/>
      <c r="Y279" s="148"/>
      <c r="Z279" s="148"/>
      <c r="AA279" s="148"/>
      <c r="AB279" s="148"/>
      <c r="AC279" s="148"/>
      <c r="AD279" s="192">
        <v>251510</v>
      </c>
      <c r="AE279" s="192">
        <v>40</v>
      </c>
    </row>
    <row r="280" spans="1:49" s="300" customFormat="1" ht="267.75" x14ac:dyDescent="0.2">
      <c r="A280" s="10">
        <v>94310</v>
      </c>
      <c r="B280" s="8" t="s">
        <v>334</v>
      </c>
      <c r="C280" s="196"/>
      <c r="D280" s="168">
        <v>2</v>
      </c>
      <c r="E280" s="197"/>
      <c r="F280" s="586"/>
      <c r="G280" s="159"/>
      <c r="H280" s="159"/>
      <c r="I280" s="159"/>
      <c r="J280" s="159"/>
      <c r="K280" s="130">
        <v>600</v>
      </c>
      <c r="L280" s="100">
        <f t="shared" si="20"/>
        <v>600</v>
      </c>
      <c r="M280" s="522" t="e">
        <f t="shared" si="21"/>
        <v>#DIV/0!</v>
      </c>
      <c r="N280" s="130"/>
      <c r="O280" s="130"/>
      <c r="P280" s="130"/>
      <c r="Q280" s="130"/>
      <c r="R280" s="130"/>
      <c r="S280" s="130"/>
      <c r="T280" s="405"/>
      <c r="U280" s="133" t="s">
        <v>1994</v>
      </c>
      <c r="V280" s="133" t="s">
        <v>1995</v>
      </c>
      <c r="W280" s="36" t="s">
        <v>1996</v>
      </c>
      <c r="X280" s="130"/>
      <c r="Y280" s="130"/>
      <c r="Z280" s="130"/>
      <c r="AA280" s="133"/>
      <c r="AB280" s="130"/>
      <c r="AC280" s="130" t="s">
        <v>1997</v>
      </c>
      <c r="AD280" s="192">
        <v>252010</v>
      </c>
      <c r="AE280" s="192">
        <v>30</v>
      </c>
      <c r="AF280" s="299"/>
      <c r="AG280" s="299"/>
      <c r="AH280" s="299"/>
      <c r="AI280" s="299"/>
      <c r="AJ280" s="299"/>
      <c r="AK280" s="299"/>
      <c r="AL280" s="299"/>
      <c r="AM280" s="299"/>
      <c r="AN280" s="299"/>
      <c r="AO280" s="299"/>
      <c r="AP280" s="299"/>
      <c r="AQ280" s="299"/>
      <c r="AR280" s="299"/>
      <c r="AS280" s="299"/>
      <c r="AT280" s="299"/>
      <c r="AU280" s="299"/>
      <c r="AV280" s="299"/>
      <c r="AW280" s="299"/>
    </row>
    <row r="281" spans="1:49" s="300" customFormat="1" x14ac:dyDescent="0.2">
      <c r="A281" s="49">
        <v>94410</v>
      </c>
      <c r="B281" s="67" t="s">
        <v>27</v>
      </c>
      <c r="C281" s="157"/>
      <c r="D281" s="168">
        <v>2</v>
      </c>
      <c r="E281" s="158"/>
      <c r="F281" s="67"/>
      <c r="G281" s="159"/>
      <c r="H281" s="159"/>
      <c r="I281" s="159"/>
      <c r="J281" s="159">
        <v>40</v>
      </c>
      <c r="K281" s="130">
        <v>40</v>
      </c>
      <c r="L281" s="100">
        <f t="shared" si="20"/>
        <v>0</v>
      </c>
      <c r="M281" s="522">
        <f t="shared" si="21"/>
        <v>0</v>
      </c>
      <c r="N281" s="130"/>
      <c r="O281" s="130"/>
      <c r="P281" s="130"/>
      <c r="Q281" s="130"/>
      <c r="R281" s="130"/>
      <c r="S281" s="130"/>
      <c r="T281" s="405"/>
      <c r="U281" s="130"/>
      <c r="V281" s="43">
        <v>4</v>
      </c>
      <c r="W281" s="36" t="s">
        <v>1998</v>
      </c>
      <c r="X281" s="130"/>
      <c r="Y281" s="130"/>
      <c r="Z281" s="130"/>
      <c r="AA281" s="133"/>
      <c r="AB281" s="130"/>
      <c r="AC281" s="133"/>
      <c r="AD281" s="192">
        <v>252010</v>
      </c>
      <c r="AE281" s="192">
        <v>30</v>
      </c>
      <c r="AF281" s="299"/>
      <c r="AG281" s="299"/>
      <c r="AH281" s="299"/>
      <c r="AI281" s="299"/>
      <c r="AJ281" s="299"/>
      <c r="AK281" s="299"/>
      <c r="AL281" s="299"/>
      <c r="AM281" s="299"/>
      <c r="AN281" s="299"/>
      <c r="AO281" s="299"/>
      <c r="AP281" s="299"/>
      <c r="AQ281" s="299"/>
      <c r="AR281" s="299"/>
      <c r="AS281" s="299"/>
      <c r="AT281" s="299"/>
      <c r="AU281" s="299"/>
      <c r="AV281" s="299"/>
      <c r="AW281" s="299"/>
    </row>
    <row r="282" spans="1:49" s="300" customFormat="1" ht="114.75" x14ac:dyDescent="0.2">
      <c r="A282" s="49">
        <v>95310</v>
      </c>
      <c r="B282" s="67" t="s">
        <v>38</v>
      </c>
      <c r="C282" s="131"/>
      <c r="D282" s="168">
        <v>3</v>
      </c>
      <c r="E282" s="132"/>
      <c r="F282" s="67"/>
      <c r="G282" s="75"/>
      <c r="H282" s="75"/>
      <c r="I282" s="75"/>
      <c r="J282" s="75"/>
      <c r="K282" s="130">
        <v>200</v>
      </c>
      <c r="L282" s="100">
        <f t="shared" si="20"/>
        <v>200</v>
      </c>
      <c r="M282" s="522" t="e">
        <f t="shared" si="21"/>
        <v>#DIV/0!</v>
      </c>
      <c r="N282" s="130"/>
      <c r="O282" s="130"/>
      <c r="P282" s="130"/>
      <c r="Q282" s="130"/>
      <c r="R282" s="130"/>
      <c r="S282" s="130"/>
      <c r="T282" s="405"/>
      <c r="U282" s="133" t="s">
        <v>1999</v>
      </c>
      <c r="V282" s="133" t="s">
        <v>2000</v>
      </c>
      <c r="W282" s="36" t="s">
        <v>2001</v>
      </c>
      <c r="X282" s="130"/>
      <c r="Y282" s="130"/>
      <c r="Z282" s="130"/>
      <c r="AA282" s="133"/>
      <c r="AB282" s="130" t="s">
        <v>2002</v>
      </c>
      <c r="AC282" s="133" t="s">
        <v>2003</v>
      </c>
      <c r="AD282" s="192">
        <v>252010</v>
      </c>
      <c r="AE282" s="192">
        <v>30</v>
      </c>
      <c r="AF282" s="299"/>
      <c r="AG282" s="299"/>
      <c r="AH282" s="299"/>
      <c r="AI282" s="299"/>
      <c r="AJ282" s="299"/>
      <c r="AK282" s="299"/>
      <c r="AL282" s="299"/>
      <c r="AM282" s="299"/>
      <c r="AN282" s="299"/>
      <c r="AO282" s="299"/>
      <c r="AP282" s="299"/>
      <c r="AQ282" s="299"/>
      <c r="AR282" s="299"/>
      <c r="AS282" s="299"/>
      <c r="AT282" s="299"/>
      <c r="AU282" s="299"/>
      <c r="AV282" s="299"/>
      <c r="AW282" s="299"/>
    </row>
    <row r="283" spans="1:49" s="167" customFormat="1" ht="102" x14ac:dyDescent="0.2">
      <c r="A283" s="49">
        <v>96510</v>
      </c>
      <c r="B283" s="29" t="s">
        <v>82</v>
      </c>
      <c r="C283" s="131"/>
      <c r="D283" s="168">
        <v>1</v>
      </c>
      <c r="E283" s="132"/>
      <c r="F283" s="67" t="s">
        <v>1181</v>
      </c>
      <c r="G283" s="135"/>
      <c r="H283" s="135"/>
      <c r="I283" s="135">
        <v>37514</v>
      </c>
      <c r="J283" s="135"/>
      <c r="K283" s="81">
        <v>2000</v>
      </c>
      <c r="L283" s="100">
        <f t="shared" si="20"/>
        <v>2000</v>
      </c>
      <c r="M283" s="522" t="e">
        <f t="shared" si="21"/>
        <v>#DIV/0!</v>
      </c>
      <c r="N283" s="81">
        <v>0</v>
      </c>
      <c r="O283" s="81"/>
      <c r="P283" s="81"/>
      <c r="Q283" s="81"/>
      <c r="R283" s="81"/>
      <c r="S283" s="81"/>
      <c r="T283" s="562" t="s">
        <v>2856</v>
      </c>
      <c r="U283" s="81"/>
      <c r="V283" s="119">
        <v>3.4</v>
      </c>
      <c r="W283" s="6" t="s">
        <v>1182</v>
      </c>
      <c r="X283" s="81"/>
      <c r="Y283" s="81"/>
      <c r="Z283" s="81">
        <v>-2000</v>
      </c>
      <c r="AA283" s="623" t="s">
        <v>2855</v>
      </c>
      <c r="AB283" s="81"/>
      <c r="AC283" s="81"/>
      <c r="AD283" s="192">
        <v>252020</v>
      </c>
      <c r="AE283" s="192">
        <v>40</v>
      </c>
      <c r="AF283" s="299"/>
      <c r="AG283" s="299"/>
      <c r="AH283" s="299"/>
      <c r="AI283" s="299"/>
      <c r="AJ283" s="299"/>
      <c r="AK283" s="299"/>
      <c r="AL283" s="299"/>
      <c r="AM283" s="299"/>
      <c r="AN283" s="299"/>
      <c r="AO283" s="299"/>
      <c r="AP283" s="299"/>
      <c r="AQ283" s="299"/>
      <c r="AR283" s="299"/>
      <c r="AS283" s="299"/>
      <c r="AT283" s="299"/>
      <c r="AU283" s="299"/>
      <c r="AV283" s="299"/>
      <c r="AW283" s="299"/>
    </row>
    <row r="284" spans="1:49" s="300" customFormat="1" ht="38.25" x14ac:dyDescent="0.2">
      <c r="A284" s="49">
        <v>94410</v>
      </c>
      <c r="B284" s="67" t="s">
        <v>27</v>
      </c>
      <c r="C284" s="157"/>
      <c r="D284" s="168">
        <v>1</v>
      </c>
      <c r="E284" s="158"/>
      <c r="F284" s="67"/>
      <c r="G284" s="159"/>
      <c r="H284" s="159"/>
      <c r="I284" s="159">
        <v>103</v>
      </c>
      <c r="J284" s="159">
        <v>150</v>
      </c>
      <c r="K284" s="99">
        <v>400</v>
      </c>
      <c r="L284" s="100">
        <f t="shared" si="20"/>
        <v>250</v>
      </c>
      <c r="M284" s="522">
        <f t="shared" si="21"/>
        <v>1.6666666666666667</v>
      </c>
      <c r="N284" s="99">
        <v>400</v>
      </c>
      <c r="O284" s="99">
        <v>400</v>
      </c>
      <c r="P284" s="99"/>
      <c r="Q284" s="99"/>
      <c r="R284" s="99"/>
      <c r="S284" s="99"/>
      <c r="T284" s="548" t="s">
        <v>170</v>
      </c>
      <c r="U284" s="99"/>
      <c r="V284" s="102"/>
      <c r="W284" s="8" t="s">
        <v>2010</v>
      </c>
      <c r="X284" s="130"/>
      <c r="Y284" s="130"/>
      <c r="Z284" s="130"/>
      <c r="AA284" s="133"/>
      <c r="AB284" s="130"/>
      <c r="AC284" s="133" t="s">
        <v>81</v>
      </c>
      <c r="AD284" s="192">
        <v>252020</v>
      </c>
      <c r="AE284" s="192">
        <v>30</v>
      </c>
      <c r="AF284" s="299"/>
      <c r="AG284" s="299"/>
      <c r="AH284" s="299"/>
      <c r="AI284" s="299"/>
      <c r="AJ284" s="299"/>
      <c r="AK284" s="299"/>
      <c r="AL284" s="299"/>
      <c r="AM284" s="299"/>
      <c r="AN284" s="299"/>
      <c r="AO284" s="299"/>
      <c r="AP284" s="299"/>
      <c r="AQ284" s="299"/>
      <c r="AR284" s="299"/>
      <c r="AS284" s="299"/>
      <c r="AT284" s="299"/>
      <c r="AU284" s="299"/>
      <c r="AV284" s="299"/>
      <c r="AW284" s="299"/>
    </row>
    <row r="285" spans="1:49" s="300" customFormat="1" ht="409.5" x14ac:dyDescent="0.2">
      <c r="A285" s="283">
        <v>92410</v>
      </c>
      <c r="B285" s="278" t="s">
        <v>51</v>
      </c>
      <c r="C285" s="279"/>
      <c r="D285" s="168">
        <v>1</v>
      </c>
      <c r="E285" s="280"/>
      <c r="F285" s="278"/>
      <c r="G285" s="159"/>
      <c r="H285" s="159"/>
      <c r="I285" s="159"/>
      <c r="J285" s="159">
        <v>2224</v>
      </c>
      <c r="K285" s="267">
        <v>2224</v>
      </c>
      <c r="L285" s="100">
        <f t="shared" si="20"/>
        <v>0</v>
      </c>
      <c r="M285" s="522">
        <f t="shared" si="21"/>
        <v>0</v>
      </c>
      <c r="N285" s="267">
        <v>2224</v>
      </c>
      <c r="O285" s="267">
        <v>2224</v>
      </c>
      <c r="P285" s="267"/>
      <c r="Q285" s="267"/>
      <c r="R285" s="267"/>
      <c r="S285" s="267"/>
      <c r="T285" s="543" t="s">
        <v>170</v>
      </c>
      <c r="U285" s="267" t="s">
        <v>2004</v>
      </c>
      <c r="V285" s="43" t="s">
        <v>2005</v>
      </c>
      <c r="W285" s="160" t="s">
        <v>2484</v>
      </c>
      <c r="X285" s="130"/>
      <c r="Y285" s="130"/>
      <c r="Z285" s="130"/>
      <c r="AA285" s="133"/>
      <c r="AB285" s="405" t="s">
        <v>2006</v>
      </c>
      <c r="AC285" s="406" t="s">
        <v>2485</v>
      </c>
      <c r="AD285" s="192">
        <v>252020</v>
      </c>
      <c r="AE285" s="192">
        <v>30</v>
      </c>
      <c r="AF285" s="299"/>
      <c r="AG285" s="299"/>
      <c r="AH285" s="299"/>
      <c r="AI285" s="299"/>
      <c r="AJ285" s="299"/>
      <c r="AK285" s="299"/>
      <c r="AL285" s="299"/>
      <c r="AM285" s="299"/>
      <c r="AN285" s="299"/>
      <c r="AO285" s="299"/>
      <c r="AP285" s="299"/>
      <c r="AQ285" s="299"/>
      <c r="AR285" s="299"/>
      <c r="AS285" s="299"/>
      <c r="AT285" s="299"/>
      <c r="AU285" s="299"/>
      <c r="AV285" s="299"/>
      <c r="AW285" s="299"/>
    </row>
    <row r="286" spans="1:49" s="300" customFormat="1" ht="63.75" x14ac:dyDescent="0.2">
      <c r="A286" s="226">
        <v>94310</v>
      </c>
      <c r="B286" s="207" t="s">
        <v>334</v>
      </c>
      <c r="C286" s="196"/>
      <c r="D286" s="168">
        <v>1</v>
      </c>
      <c r="E286" s="197"/>
      <c r="F286" s="586"/>
      <c r="G286" s="159">
        <v>722</v>
      </c>
      <c r="H286" s="159">
        <v>2185</v>
      </c>
      <c r="I286" s="159">
        <v>1659</v>
      </c>
      <c r="J286" s="159">
        <v>2500</v>
      </c>
      <c r="K286" s="99">
        <v>2500</v>
      </c>
      <c r="L286" s="100">
        <f t="shared" si="20"/>
        <v>0</v>
      </c>
      <c r="M286" s="522">
        <f t="shared" si="21"/>
        <v>0</v>
      </c>
      <c r="N286" s="99">
        <v>2500</v>
      </c>
      <c r="O286" s="99">
        <v>1500</v>
      </c>
      <c r="P286" s="99"/>
      <c r="Q286" s="99">
        <v>1000</v>
      </c>
      <c r="R286" s="99"/>
      <c r="S286" s="99"/>
      <c r="T286" s="548" t="s">
        <v>170</v>
      </c>
      <c r="U286" s="99">
        <v>3</v>
      </c>
      <c r="V286" s="102" t="s">
        <v>2007</v>
      </c>
      <c r="W286" s="30" t="s">
        <v>2008</v>
      </c>
      <c r="X286" s="133" t="s">
        <v>2009</v>
      </c>
      <c r="Y286" s="130"/>
      <c r="Z286" s="130"/>
      <c r="AA286" s="133"/>
      <c r="AB286" s="130"/>
      <c r="AC286" s="130"/>
      <c r="AD286" s="192">
        <v>252020</v>
      </c>
      <c r="AE286" s="192">
        <v>30</v>
      </c>
      <c r="AF286" s="299"/>
      <c r="AG286" s="299"/>
      <c r="AH286" s="299"/>
      <c r="AI286" s="299"/>
      <c r="AJ286" s="299"/>
      <c r="AK286" s="299"/>
      <c r="AL286" s="299"/>
      <c r="AM286" s="299"/>
      <c r="AN286" s="299"/>
      <c r="AO286" s="299"/>
      <c r="AP286" s="299"/>
      <c r="AQ286" s="299"/>
      <c r="AR286" s="299"/>
      <c r="AS286" s="299"/>
      <c r="AT286" s="299"/>
      <c r="AU286" s="299"/>
      <c r="AV286" s="299"/>
      <c r="AW286" s="299"/>
    </row>
    <row r="287" spans="1:49" s="300" customFormat="1" ht="25.5" x14ac:dyDescent="0.2">
      <c r="A287" s="49">
        <v>94410</v>
      </c>
      <c r="B287" s="67" t="s">
        <v>27</v>
      </c>
      <c r="C287" s="157"/>
      <c r="D287" s="168">
        <v>1</v>
      </c>
      <c r="E287" s="158"/>
      <c r="F287" s="67"/>
      <c r="G287" s="159"/>
      <c r="H287" s="159"/>
      <c r="I287" s="159"/>
      <c r="J287" s="159">
        <v>50</v>
      </c>
      <c r="K287" s="130">
        <v>50</v>
      </c>
      <c r="L287" s="100">
        <f t="shared" si="20"/>
        <v>0</v>
      </c>
      <c r="M287" s="522">
        <f t="shared" si="21"/>
        <v>0</v>
      </c>
      <c r="N287" s="130">
        <v>50</v>
      </c>
      <c r="O287" s="130">
        <v>50</v>
      </c>
      <c r="P287" s="130"/>
      <c r="Q287" s="130"/>
      <c r="R287" s="130"/>
      <c r="S287" s="130"/>
      <c r="T287" s="405" t="s">
        <v>170</v>
      </c>
      <c r="U287" s="126" t="s">
        <v>2011</v>
      </c>
      <c r="V287" s="133" t="s">
        <v>2012</v>
      </c>
      <c r="W287" s="36" t="s">
        <v>2014</v>
      </c>
      <c r="X287" s="130"/>
      <c r="Y287" s="130"/>
      <c r="Z287" s="130"/>
      <c r="AA287" s="133"/>
      <c r="AB287" s="130"/>
      <c r="AC287" s="133" t="s">
        <v>2015</v>
      </c>
      <c r="AD287" s="192">
        <v>252025</v>
      </c>
      <c r="AE287" s="192">
        <v>30</v>
      </c>
      <c r="AF287" s="299"/>
      <c r="AG287" s="299"/>
      <c r="AH287" s="299"/>
      <c r="AI287" s="299"/>
      <c r="AJ287" s="299"/>
      <c r="AK287" s="299"/>
      <c r="AL287" s="299"/>
      <c r="AM287" s="299"/>
      <c r="AN287" s="299"/>
      <c r="AO287" s="299"/>
      <c r="AP287" s="299"/>
      <c r="AQ287" s="299"/>
      <c r="AR287" s="299"/>
      <c r="AS287" s="299"/>
      <c r="AT287" s="299"/>
      <c r="AU287" s="299"/>
      <c r="AV287" s="299"/>
      <c r="AW287" s="299"/>
    </row>
    <row r="288" spans="1:49" s="300" customFormat="1" ht="25.5" x14ac:dyDescent="0.2">
      <c r="A288" s="10">
        <v>94310</v>
      </c>
      <c r="B288" s="8" t="s">
        <v>334</v>
      </c>
      <c r="C288" s="196"/>
      <c r="D288" s="168">
        <v>1</v>
      </c>
      <c r="E288" s="197"/>
      <c r="F288" s="586"/>
      <c r="G288" s="159"/>
      <c r="H288" s="159"/>
      <c r="I288" s="159"/>
      <c r="J288" s="159">
        <v>1000</v>
      </c>
      <c r="K288" s="130">
        <v>1000</v>
      </c>
      <c r="L288" s="100">
        <f t="shared" si="20"/>
        <v>0</v>
      </c>
      <c r="M288" s="522">
        <f t="shared" si="21"/>
        <v>0</v>
      </c>
      <c r="N288" s="130">
        <v>1000</v>
      </c>
      <c r="O288" s="130">
        <v>1000</v>
      </c>
      <c r="P288" s="130"/>
      <c r="Q288" s="130"/>
      <c r="R288" s="130"/>
      <c r="S288" s="130"/>
      <c r="T288" s="405" t="s">
        <v>170</v>
      </c>
      <c r="U288" s="126" t="s">
        <v>2011</v>
      </c>
      <c r="V288" s="133" t="s">
        <v>2012</v>
      </c>
      <c r="W288" s="36" t="s">
        <v>2013</v>
      </c>
      <c r="X288" s="130"/>
      <c r="Y288" s="130"/>
      <c r="Z288" s="130"/>
      <c r="AA288" s="133"/>
      <c r="AB288" s="130">
        <v>500</v>
      </c>
      <c r="AC288" s="130" t="s">
        <v>308</v>
      </c>
      <c r="AD288" s="192">
        <v>252025</v>
      </c>
      <c r="AE288" s="192">
        <v>30</v>
      </c>
      <c r="AF288" s="299"/>
      <c r="AG288" s="299"/>
      <c r="AH288" s="299"/>
      <c r="AI288" s="299"/>
      <c r="AJ288" s="299"/>
      <c r="AK288" s="299"/>
      <c r="AL288" s="299"/>
      <c r="AM288" s="299"/>
      <c r="AN288" s="299"/>
      <c r="AO288" s="299"/>
      <c r="AP288" s="299"/>
      <c r="AQ288" s="299"/>
      <c r="AR288" s="299"/>
      <c r="AS288" s="299"/>
      <c r="AT288" s="299"/>
      <c r="AU288" s="299"/>
      <c r="AV288" s="299"/>
      <c r="AW288" s="299"/>
    </row>
    <row r="289" spans="1:50" s="300" customFormat="1" ht="89.25" x14ac:dyDescent="0.2">
      <c r="A289" s="10">
        <v>94310</v>
      </c>
      <c r="B289" s="8" t="s">
        <v>334</v>
      </c>
      <c r="C289" s="196"/>
      <c r="D289" s="168">
        <v>1</v>
      </c>
      <c r="E289" s="197"/>
      <c r="F289" s="586"/>
      <c r="G289" s="159"/>
      <c r="H289" s="159"/>
      <c r="I289" s="159"/>
      <c r="J289" s="159">
        <v>500</v>
      </c>
      <c r="K289" s="130">
        <v>500</v>
      </c>
      <c r="L289" s="100">
        <f t="shared" si="20"/>
        <v>0</v>
      </c>
      <c r="M289" s="522">
        <f t="shared" si="21"/>
        <v>0</v>
      </c>
      <c r="N289" s="130">
        <v>500</v>
      </c>
      <c r="O289" s="130">
        <v>424</v>
      </c>
      <c r="P289" s="130"/>
      <c r="Q289" s="130">
        <v>76</v>
      </c>
      <c r="R289" s="130"/>
      <c r="S289" s="130"/>
      <c r="T289" s="405" t="s">
        <v>170</v>
      </c>
      <c r="U289" s="126" t="s">
        <v>2011</v>
      </c>
      <c r="V289" s="133" t="s">
        <v>2012</v>
      </c>
      <c r="W289" s="30" t="s">
        <v>2008</v>
      </c>
      <c r="X289" s="133" t="s">
        <v>2018</v>
      </c>
      <c r="Y289" s="130"/>
      <c r="Z289" s="130"/>
      <c r="AA289" s="133"/>
      <c r="AB289" s="130"/>
      <c r="AC289" s="133" t="s">
        <v>2019</v>
      </c>
      <c r="AD289" s="192">
        <v>252030</v>
      </c>
      <c r="AE289" s="192">
        <v>30</v>
      </c>
      <c r="AF289" s="299"/>
      <c r="AG289" s="299"/>
      <c r="AH289" s="299"/>
      <c r="AI289" s="299"/>
      <c r="AJ289" s="299"/>
      <c r="AK289" s="299"/>
      <c r="AL289" s="299"/>
      <c r="AM289" s="299"/>
      <c r="AN289" s="299"/>
      <c r="AO289" s="299"/>
      <c r="AP289" s="299"/>
      <c r="AQ289" s="299"/>
      <c r="AR289" s="299"/>
      <c r="AS289" s="299"/>
      <c r="AT289" s="299"/>
      <c r="AU289" s="299"/>
      <c r="AV289" s="299"/>
      <c r="AW289" s="299"/>
    </row>
    <row r="290" spans="1:50" s="167" customFormat="1" ht="331.5" x14ac:dyDescent="0.2">
      <c r="A290" s="283">
        <v>92410</v>
      </c>
      <c r="B290" s="278" t="s">
        <v>51</v>
      </c>
      <c r="C290" s="279"/>
      <c r="D290" s="168">
        <v>1</v>
      </c>
      <c r="E290" s="280"/>
      <c r="F290" s="278"/>
      <c r="G290" s="159"/>
      <c r="H290" s="159">
        <v>1880</v>
      </c>
      <c r="I290" s="159">
        <v>875</v>
      </c>
      <c r="J290" s="159">
        <v>1961</v>
      </c>
      <c r="K290" s="201">
        <v>1961</v>
      </c>
      <c r="L290" s="100">
        <f t="shared" si="20"/>
        <v>0</v>
      </c>
      <c r="M290" s="522">
        <f t="shared" si="21"/>
        <v>0</v>
      </c>
      <c r="N290" s="201">
        <v>1961</v>
      </c>
      <c r="O290" s="201">
        <v>1961</v>
      </c>
      <c r="P290" s="201"/>
      <c r="Q290" s="201"/>
      <c r="R290" s="201"/>
      <c r="S290" s="201"/>
      <c r="T290" s="567" t="s">
        <v>2606</v>
      </c>
      <c r="U290" s="201">
        <v>3</v>
      </c>
      <c r="V290" s="43" t="s">
        <v>2016</v>
      </c>
      <c r="W290" s="67" t="s">
        <v>2486</v>
      </c>
      <c r="X290" s="130"/>
      <c r="Y290" s="130"/>
      <c r="Z290" s="130"/>
      <c r="AA290" s="133"/>
      <c r="AB290" s="130"/>
      <c r="AC290" s="133" t="s">
        <v>2017</v>
      </c>
      <c r="AD290" s="192">
        <v>252030</v>
      </c>
      <c r="AE290" s="192">
        <v>30</v>
      </c>
      <c r="AF290" s="299"/>
      <c r="AG290" s="299"/>
      <c r="AH290" s="299"/>
      <c r="AI290" s="299"/>
      <c r="AJ290" s="299"/>
      <c r="AK290" s="299"/>
      <c r="AL290" s="299"/>
      <c r="AM290" s="299"/>
      <c r="AN290" s="299"/>
      <c r="AO290" s="299"/>
      <c r="AP290" s="299"/>
      <c r="AQ290" s="299"/>
      <c r="AR290" s="299"/>
      <c r="AS290" s="299"/>
      <c r="AT290" s="299"/>
      <c r="AU290" s="299"/>
      <c r="AV290" s="299"/>
      <c r="AW290" s="299"/>
    </row>
    <row r="291" spans="1:50" s="167" customFormat="1" ht="25.5" x14ac:dyDescent="0.2">
      <c r="A291" s="49">
        <v>95240</v>
      </c>
      <c r="B291" s="8" t="s">
        <v>350</v>
      </c>
      <c r="C291" s="131"/>
      <c r="D291" s="168">
        <v>1</v>
      </c>
      <c r="E291" s="132"/>
      <c r="F291" s="67" t="s">
        <v>849</v>
      </c>
      <c r="G291" s="75"/>
      <c r="H291" s="75"/>
      <c r="I291" s="75"/>
      <c r="J291" s="75">
        <v>1700</v>
      </c>
      <c r="K291" s="130">
        <v>1700</v>
      </c>
      <c r="L291" s="100">
        <f t="shared" si="20"/>
        <v>0</v>
      </c>
      <c r="M291" s="522">
        <f t="shared" si="21"/>
        <v>0</v>
      </c>
      <c r="N291" s="600">
        <v>1700</v>
      </c>
      <c r="O291" s="130"/>
      <c r="P291" s="130"/>
      <c r="Q291" s="600">
        <v>1700</v>
      </c>
      <c r="R291" s="130"/>
      <c r="S291" s="130"/>
      <c r="T291" s="405" t="s">
        <v>2544</v>
      </c>
      <c r="U291" s="130">
        <v>3</v>
      </c>
      <c r="V291" s="133" t="s">
        <v>850</v>
      </c>
      <c r="W291" s="36" t="s">
        <v>851</v>
      </c>
      <c r="X291" s="130"/>
      <c r="Y291" s="130"/>
      <c r="Z291" s="130"/>
      <c r="AA291" s="133"/>
      <c r="AB291" s="130"/>
      <c r="AC291" s="130" t="s">
        <v>852</v>
      </c>
      <c r="AD291" s="172">
        <v>252035</v>
      </c>
      <c r="AE291" s="172">
        <v>30</v>
      </c>
      <c r="AF291" s="299"/>
      <c r="AG291" s="299"/>
      <c r="AH291" s="299"/>
      <c r="AI291" s="299"/>
      <c r="AJ291" s="299"/>
      <c r="AK291" s="299"/>
      <c r="AL291" s="299"/>
      <c r="AM291" s="299"/>
      <c r="AN291" s="299"/>
      <c r="AO291" s="299"/>
      <c r="AP291" s="299"/>
      <c r="AQ291" s="299"/>
      <c r="AR291" s="299"/>
      <c r="AS291" s="299"/>
      <c r="AT291" s="299"/>
      <c r="AU291" s="299"/>
      <c r="AV291" s="299"/>
      <c r="AW291" s="299"/>
    </row>
    <row r="292" spans="1:50" s="300" customFormat="1" ht="76.5" x14ac:dyDescent="0.2">
      <c r="A292" s="50">
        <v>94310</v>
      </c>
      <c r="B292" s="29" t="s">
        <v>56</v>
      </c>
      <c r="C292" s="96"/>
      <c r="D292" s="168">
        <v>2</v>
      </c>
      <c r="E292" s="97"/>
      <c r="F292" s="51" t="s">
        <v>842</v>
      </c>
      <c r="G292" s="98"/>
      <c r="H292" s="98"/>
      <c r="I292" s="98"/>
      <c r="J292" s="98">
        <v>3000</v>
      </c>
      <c r="K292" s="99">
        <v>3500</v>
      </c>
      <c r="L292" s="100">
        <f t="shared" si="20"/>
        <v>500</v>
      </c>
      <c r="M292" s="522">
        <f t="shared" si="21"/>
        <v>0.16666666666666666</v>
      </c>
      <c r="N292" s="99"/>
      <c r="O292" s="99"/>
      <c r="P292" s="99"/>
      <c r="Q292" s="99"/>
      <c r="R292" s="99"/>
      <c r="S292" s="99"/>
      <c r="T292" s="548"/>
      <c r="U292" s="102">
        <v>4</v>
      </c>
      <c r="V292" s="101" t="s">
        <v>843</v>
      </c>
      <c r="W292" s="7" t="s">
        <v>844</v>
      </c>
      <c r="X292" s="130"/>
      <c r="Y292" s="130"/>
      <c r="Z292" s="130"/>
      <c r="AA292" s="133"/>
      <c r="AB292" s="130"/>
      <c r="AC292" s="133" t="s">
        <v>845</v>
      </c>
      <c r="AD292" s="172">
        <v>252035</v>
      </c>
      <c r="AE292" s="172">
        <v>30</v>
      </c>
    </row>
    <row r="293" spans="1:50" s="300" customFormat="1" ht="76.5" x14ac:dyDescent="0.2">
      <c r="A293" s="50">
        <v>94410</v>
      </c>
      <c r="B293" s="29" t="s">
        <v>27</v>
      </c>
      <c r="C293" s="96"/>
      <c r="D293" s="168">
        <v>2</v>
      </c>
      <c r="E293" s="97"/>
      <c r="F293" s="51" t="s">
        <v>347</v>
      </c>
      <c r="G293" s="98"/>
      <c r="H293" s="98"/>
      <c r="I293" s="98"/>
      <c r="J293" s="98">
        <v>40</v>
      </c>
      <c r="K293" s="99">
        <v>40</v>
      </c>
      <c r="L293" s="100">
        <f t="shared" si="20"/>
        <v>0</v>
      </c>
      <c r="M293" s="522">
        <f t="shared" si="21"/>
        <v>0</v>
      </c>
      <c r="N293" s="99"/>
      <c r="O293" s="99"/>
      <c r="P293" s="99"/>
      <c r="Q293" s="99"/>
      <c r="R293" s="99"/>
      <c r="S293" s="99"/>
      <c r="T293" s="548"/>
      <c r="U293" s="102">
        <v>4</v>
      </c>
      <c r="V293" s="101" t="s">
        <v>843</v>
      </c>
      <c r="W293" s="7" t="s">
        <v>846</v>
      </c>
      <c r="X293" s="134"/>
      <c r="Y293" s="134"/>
      <c r="Z293" s="134"/>
      <c r="AA293" s="198"/>
      <c r="AB293" s="198" t="s">
        <v>847</v>
      </c>
      <c r="AC293" s="134" t="s">
        <v>848</v>
      </c>
      <c r="AD293" s="172">
        <v>252035</v>
      </c>
      <c r="AE293" s="172">
        <v>30</v>
      </c>
      <c r="AF293" s="299"/>
      <c r="AG293" s="299"/>
      <c r="AH293" s="299"/>
      <c r="AI293" s="299"/>
      <c r="AJ293" s="299"/>
      <c r="AK293" s="299"/>
      <c r="AL293" s="299"/>
      <c r="AM293" s="299"/>
      <c r="AN293" s="299"/>
      <c r="AO293" s="299"/>
      <c r="AP293" s="299"/>
      <c r="AQ293" s="299"/>
      <c r="AR293" s="299"/>
      <c r="AS293" s="299"/>
      <c r="AT293" s="299"/>
      <c r="AU293" s="299"/>
      <c r="AV293" s="299"/>
      <c r="AW293" s="299"/>
    </row>
    <row r="294" spans="1:50" s="300" customFormat="1" ht="204" x14ac:dyDescent="0.2">
      <c r="A294" s="205">
        <v>92310</v>
      </c>
      <c r="B294" s="44" t="s">
        <v>23</v>
      </c>
      <c r="C294" s="54"/>
      <c r="D294" s="168">
        <v>1</v>
      </c>
      <c r="E294" s="55"/>
      <c r="F294" s="306" t="s">
        <v>859</v>
      </c>
      <c r="G294" s="46"/>
      <c r="H294" s="46"/>
      <c r="I294" s="46"/>
      <c r="J294" s="46"/>
      <c r="K294" s="46">
        <v>7854</v>
      </c>
      <c r="L294" s="100">
        <f t="shared" si="20"/>
        <v>7854</v>
      </c>
      <c r="M294" s="522" t="e">
        <f t="shared" si="21"/>
        <v>#DIV/0!</v>
      </c>
      <c r="N294" s="46">
        <v>0</v>
      </c>
      <c r="O294" s="46"/>
      <c r="P294" s="46"/>
      <c r="Q294" s="46"/>
      <c r="R294" s="46"/>
      <c r="S294" s="46"/>
      <c r="T294" s="418" t="s">
        <v>2683</v>
      </c>
      <c r="U294" s="46">
        <v>10</v>
      </c>
      <c r="V294" s="304" t="s">
        <v>860</v>
      </c>
      <c r="W294" s="30" t="s">
        <v>2480</v>
      </c>
      <c r="X294" s="46"/>
      <c r="Y294" s="46"/>
      <c r="Z294" s="46"/>
      <c r="AA294" s="48"/>
      <c r="AB294" s="48" t="s">
        <v>861</v>
      </c>
      <c r="AC294" s="48" t="s">
        <v>862</v>
      </c>
      <c r="AD294" s="172">
        <v>252510</v>
      </c>
      <c r="AE294" s="172">
        <v>30</v>
      </c>
      <c r="AF294" s="299"/>
      <c r="AG294" s="299"/>
      <c r="AH294" s="299"/>
      <c r="AI294" s="299"/>
      <c r="AJ294" s="299"/>
      <c r="AK294" s="299"/>
      <c r="AL294" s="299"/>
      <c r="AM294" s="299"/>
      <c r="AN294" s="299"/>
      <c r="AO294" s="299"/>
      <c r="AP294" s="299"/>
      <c r="AQ294" s="299"/>
      <c r="AR294" s="299"/>
      <c r="AS294" s="299"/>
      <c r="AT294" s="299"/>
      <c r="AU294" s="299"/>
      <c r="AV294" s="299"/>
      <c r="AW294" s="299"/>
    </row>
    <row r="295" spans="1:50" s="298" customFormat="1" ht="63.75" x14ac:dyDescent="0.2">
      <c r="A295" s="50">
        <v>94410</v>
      </c>
      <c r="B295" s="29" t="s">
        <v>27</v>
      </c>
      <c r="C295" s="96"/>
      <c r="D295" s="168">
        <v>1</v>
      </c>
      <c r="E295" s="97"/>
      <c r="F295" s="51"/>
      <c r="G295" s="98"/>
      <c r="H295" s="98"/>
      <c r="I295" s="98"/>
      <c r="J295" s="98">
        <v>100</v>
      </c>
      <c r="K295" s="99">
        <v>700</v>
      </c>
      <c r="L295" s="100">
        <f t="shared" si="20"/>
        <v>600</v>
      </c>
      <c r="M295" s="522">
        <f t="shared" si="21"/>
        <v>6</v>
      </c>
      <c r="N295" s="99">
        <v>200</v>
      </c>
      <c r="O295" s="99">
        <v>200</v>
      </c>
      <c r="P295" s="99"/>
      <c r="Q295" s="99"/>
      <c r="R295" s="99"/>
      <c r="S295" s="99"/>
      <c r="T295" s="206" t="s">
        <v>2747</v>
      </c>
      <c r="U295" s="102">
        <v>9</v>
      </c>
      <c r="V295" s="304" t="s">
        <v>853</v>
      </c>
      <c r="W295" s="7" t="s">
        <v>854</v>
      </c>
      <c r="X295" s="134"/>
      <c r="Y295" s="134"/>
      <c r="Z295" s="134"/>
      <c r="AA295" s="198"/>
      <c r="AB295" s="134"/>
      <c r="AC295" s="134" t="s">
        <v>81</v>
      </c>
      <c r="AD295" s="172">
        <v>252510</v>
      </c>
      <c r="AE295" s="172">
        <v>30</v>
      </c>
    </row>
    <row r="296" spans="1:50" s="298" customFormat="1" ht="102" x14ac:dyDescent="0.2">
      <c r="A296" s="50">
        <v>94310</v>
      </c>
      <c r="B296" s="29" t="s">
        <v>56</v>
      </c>
      <c r="C296" s="96"/>
      <c r="D296" s="168">
        <v>1</v>
      </c>
      <c r="E296" s="97"/>
      <c r="F296" s="51"/>
      <c r="G296" s="98"/>
      <c r="H296" s="98">
        <v>1397</v>
      </c>
      <c r="I296" s="98">
        <v>501</v>
      </c>
      <c r="J296" s="98">
        <v>850</v>
      </c>
      <c r="K296" s="99">
        <v>3650</v>
      </c>
      <c r="L296" s="100">
        <f t="shared" si="20"/>
        <v>2800</v>
      </c>
      <c r="M296" s="522">
        <f t="shared" si="21"/>
        <v>3.2941176470588234</v>
      </c>
      <c r="N296" s="99">
        <v>1000</v>
      </c>
      <c r="O296" s="99">
        <v>1000</v>
      </c>
      <c r="P296" s="99"/>
      <c r="Q296" s="99"/>
      <c r="R296" s="99"/>
      <c r="S296" s="99"/>
      <c r="T296" s="206" t="s">
        <v>2760</v>
      </c>
      <c r="U296" s="102">
        <v>9</v>
      </c>
      <c r="V296" s="304" t="s">
        <v>853</v>
      </c>
      <c r="W296" s="305" t="s">
        <v>2479</v>
      </c>
      <c r="X296" s="130"/>
      <c r="Y296" s="130"/>
      <c r="Z296" s="130"/>
      <c r="AA296" s="133"/>
      <c r="AB296" s="130"/>
      <c r="AC296" s="130" t="s">
        <v>81</v>
      </c>
      <c r="AD296" s="172">
        <v>252510</v>
      </c>
      <c r="AE296" s="172">
        <v>30</v>
      </c>
      <c r="AF296" s="301"/>
      <c r="AG296" s="301"/>
      <c r="AH296" s="301"/>
      <c r="AI296" s="301"/>
      <c r="AJ296" s="301"/>
      <c r="AK296" s="301"/>
      <c r="AL296" s="301"/>
      <c r="AM296" s="301"/>
      <c r="AN296" s="301"/>
      <c r="AO296" s="301"/>
      <c r="AP296" s="301"/>
      <c r="AQ296" s="301"/>
      <c r="AR296" s="301"/>
      <c r="AS296" s="301"/>
      <c r="AT296" s="301"/>
      <c r="AU296" s="301"/>
      <c r="AV296" s="301"/>
      <c r="AW296" s="301"/>
    </row>
    <row r="297" spans="1:50" s="167" customFormat="1" ht="76.5" x14ac:dyDescent="0.2">
      <c r="A297" s="49">
        <v>95310</v>
      </c>
      <c r="B297" s="29" t="s">
        <v>38</v>
      </c>
      <c r="C297" s="131"/>
      <c r="D297" s="168">
        <v>2</v>
      </c>
      <c r="E297" s="132"/>
      <c r="F297" s="67"/>
      <c r="G297" s="75"/>
      <c r="H297" s="75"/>
      <c r="I297" s="75"/>
      <c r="J297" s="75"/>
      <c r="K297" s="130">
        <v>7000</v>
      </c>
      <c r="L297" s="100">
        <f t="shared" ref="L297:L328" si="22">+K297-J297</f>
        <v>7000</v>
      </c>
      <c r="M297" s="522" t="e">
        <f t="shared" ref="M297:M328" si="23">+L297/J297</f>
        <v>#DIV/0!</v>
      </c>
      <c r="N297" s="130"/>
      <c r="O297" s="130"/>
      <c r="P297" s="130"/>
      <c r="Q297" s="130"/>
      <c r="R297" s="130"/>
      <c r="S297" s="130"/>
      <c r="T297" s="405"/>
      <c r="U297" s="130">
        <v>7</v>
      </c>
      <c r="V297" s="304" t="s">
        <v>853</v>
      </c>
      <c r="W297" s="36" t="s">
        <v>857</v>
      </c>
      <c r="X297" s="130"/>
      <c r="Y297" s="130"/>
      <c r="Z297" s="130"/>
      <c r="AA297" s="133"/>
      <c r="AB297" s="130"/>
      <c r="AC297" s="133" t="s">
        <v>858</v>
      </c>
      <c r="AD297" s="172">
        <v>252510</v>
      </c>
      <c r="AE297" s="172">
        <v>30</v>
      </c>
      <c r="AF297" s="299"/>
      <c r="AG297" s="299"/>
      <c r="AH297" s="299"/>
      <c r="AI297" s="299"/>
      <c r="AJ297" s="299"/>
      <c r="AK297" s="299"/>
      <c r="AL297" s="299"/>
      <c r="AM297" s="299"/>
      <c r="AN297" s="299"/>
      <c r="AO297" s="299"/>
      <c r="AP297" s="299"/>
      <c r="AQ297" s="299"/>
      <c r="AR297" s="299"/>
      <c r="AS297" s="299"/>
      <c r="AT297" s="299"/>
      <c r="AU297" s="299"/>
      <c r="AV297" s="299"/>
      <c r="AW297" s="299"/>
    </row>
    <row r="298" spans="1:50" s="300" customFormat="1" ht="51" x14ac:dyDescent="0.2">
      <c r="A298" s="49">
        <v>95240</v>
      </c>
      <c r="B298" s="8" t="s">
        <v>350</v>
      </c>
      <c r="C298" s="131"/>
      <c r="D298" s="168">
        <v>2</v>
      </c>
      <c r="E298" s="132"/>
      <c r="F298" s="67"/>
      <c r="G298" s="75"/>
      <c r="H298" s="75"/>
      <c r="I298" s="75">
        <v>532</v>
      </c>
      <c r="J298" s="75">
        <v>600</v>
      </c>
      <c r="K298" s="130">
        <v>1000</v>
      </c>
      <c r="L298" s="100">
        <f t="shared" si="22"/>
        <v>400</v>
      </c>
      <c r="M298" s="522">
        <f t="shared" si="23"/>
        <v>0.66666666666666663</v>
      </c>
      <c r="N298" s="600">
        <v>1000</v>
      </c>
      <c r="O298" s="130"/>
      <c r="P298" s="130"/>
      <c r="Q298" s="600">
        <v>1000</v>
      </c>
      <c r="R298" s="130"/>
      <c r="S298" s="130"/>
      <c r="T298" s="405"/>
      <c r="U298" s="130">
        <v>8</v>
      </c>
      <c r="V298" s="304" t="s">
        <v>853</v>
      </c>
      <c r="W298" s="30" t="s">
        <v>855</v>
      </c>
      <c r="X298" s="130"/>
      <c r="Y298" s="130"/>
      <c r="Z298" s="130"/>
      <c r="AA298" s="133"/>
      <c r="AB298" s="130">
        <v>750</v>
      </c>
      <c r="AC298" s="133" t="s">
        <v>856</v>
      </c>
      <c r="AD298" s="172">
        <v>252510</v>
      </c>
      <c r="AE298" s="172">
        <v>30</v>
      </c>
      <c r="AF298" s="299"/>
      <c r="AG298" s="299"/>
      <c r="AH298" s="299"/>
      <c r="AI298" s="299"/>
      <c r="AJ298" s="299"/>
      <c r="AK298" s="299"/>
      <c r="AL298" s="299"/>
      <c r="AM298" s="299"/>
      <c r="AN298" s="299"/>
      <c r="AO298" s="299"/>
      <c r="AP298" s="299"/>
      <c r="AQ298" s="299"/>
      <c r="AR298" s="299"/>
      <c r="AS298" s="299"/>
      <c r="AT298" s="299"/>
      <c r="AU298" s="299"/>
      <c r="AV298" s="299"/>
      <c r="AW298" s="299"/>
    </row>
    <row r="299" spans="1:50" s="300" customFormat="1" ht="25.5" x14ac:dyDescent="0.2">
      <c r="A299" s="50">
        <v>94410</v>
      </c>
      <c r="B299" s="29" t="s">
        <v>27</v>
      </c>
      <c r="C299" s="96"/>
      <c r="D299" s="168">
        <v>1</v>
      </c>
      <c r="E299" s="97"/>
      <c r="F299" s="51" t="s">
        <v>868</v>
      </c>
      <c r="G299" s="98"/>
      <c r="H299" s="98"/>
      <c r="I299" s="98"/>
      <c r="J299" s="98">
        <v>50</v>
      </c>
      <c r="K299" s="99">
        <v>50</v>
      </c>
      <c r="L299" s="100">
        <f t="shared" si="22"/>
        <v>0</v>
      </c>
      <c r="M299" s="522">
        <f t="shared" si="23"/>
        <v>0</v>
      </c>
      <c r="N299" s="99">
        <v>50</v>
      </c>
      <c r="O299" s="99">
        <v>50</v>
      </c>
      <c r="P299" s="99"/>
      <c r="Q299" s="99"/>
      <c r="R299" s="99"/>
      <c r="S299" s="99"/>
      <c r="T299" s="551"/>
      <c r="U299" s="102">
        <v>5</v>
      </c>
      <c r="V299" s="101" t="s">
        <v>866</v>
      </c>
      <c r="W299" s="7" t="s">
        <v>846</v>
      </c>
      <c r="X299" s="134"/>
      <c r="Y299" s="134"/>
      <c r="Z299" s="134"/>
      <c r="AA299" s="198"/>
      <c r="AB299" s="134"/>
      <c r="AC299" s="134" t="s">
        <v>869</v>
      </c>
      <c r="AD299" s="192">
        <v>252520</v>
      </c>
      <c r="AE299" s="192">
        <v>30</v>
      </c>
      <c r="AF299" s="299"/>
      <c r="AG299" s="299"/>
      <c r="AH299" s="299"/>
      <c r="AI299" s="299"/>
      <c r="AJ299" s="299"/>
      <c r="AK299" s="299"/>
      <c r="AL299" s="299"/>
      <c r="AM299" s="299"/>
      <c r="AN299" s="299"/>
      <c r="AO299" s="299"/>
      <c r="AP299" s="299"/>
      <c r="AQ299" s="299"/>
      <c r="AR299" s="299"/>
      <c r="AS299" s="299"/>
      <c r="AT299" s="299"/>
      <c r="AU299" s="299"/>
      <c r="AV299" s="299"/>
      <c r="AW299" s="299"/>
    </row>
    <row r="300" spans="1:50" s="300" customFormat="1" ht="38.25" x14ac:dyDescent="0.2">
      <c r="A300" s="50">
        <v>94310</v>
      </c>
      <c r="B300" s="29" t="s">
        <v>56</v>
      </c>
      <c r="C300" s="96"/>
      <c r="D300" s="168">
        <v>1</v>
      </c>
      <c r="E300" s="97"/>
      <c r="F300" s="51" t="s">
        <v>865</v>
      </c>
      <c r="G300" s="98"/>
      <c r="H300" s="98"/>
      <c r="I300" s="98"/>
      <c r="J300" s="98">
        <v>100</v>
      </c>
      <c r="K300" s="99">
        <v>1000</v>
      </c>
      <c r="L300" s="100">
        <f t="shared" si="22"/>
        <v>900</v>
      </c>
      <c r="M300" s="522">
        <f t="shared" si="23"/>
        <v>9</v>
      </c>
      <c r="N300" s="592">
        <v>100</v>
      </c>
      <c r="O300" s="99"/>
      <c r="P300" s="99"/>
      <c r="Q300" s="99">
        <v>100</v>
      </c>
      <c r="R300" s="99"/>
      <c r="S300" s="99"/>
      <c r="T300" s="545" t="s">
        <v>2545</v>
      </c>
      <c r="U300" s="102">
        <v>5</v>
      </c>
      <c r="V300" s="101" t="s">
        <v>866</v>
      </c>
      <c r="W300" s="7" t="s">
        <v>867</v>
      </c>
      <c r="X300" s="130"/>
      <c r="Y300" s="130"/>
      <c r="Z300" s="130"/>
      <c r="AA300" s="133"/>
      <c r="AB300" s="130"/>
      <c r="AC300" s="130" t="s">
        <v>114</v>
      </c>
      <c r="AD300" s="192">
        <v>252520</v>
      </c>
      <c r="AE300" s="192">
        <v>30</v>
      </c>
      <c r="AF300" s="299"/>
      <c r="AG300" s="299"/>
      <c r="AH300" s="299"/>
      <c r="AI300" s="299"/>
      <c r="AJ300" s="299"/>
      <c r="AK300" s="299"/>
      <c r="AL300" s="299"/>
      <c r="AM300" s="299"/>
      <c r="AN300" s="299"/>
      <c r="AO300" s="299"/>
      <c r="AP300" s="299"/>
      <c r="AQ300" s="299"/>
      <c r="AR300" s="299"/>
      <c r="AS300" s="299"/>
      <c r="AT300" s="299"/>
      <c r="AU300" s="299"/>
      <c r="AV300" s="299"/>
      <c r="AW300" s="299"/>
    </row>
    <row r="301" spans="1:50" s="298" customFormat="1" ht="25.5" x14ac:dyDescent="0.2">
      <c r="A301" s="283">
        <v>92410</v>
      </c>
      <c r="B301" s="284" t="s">
        <v>51</v>
      </c>
      <c r="C301" s="279"/>
      <c r="D301" s="168">
        <v>1</v>
      </c>
      <c r="E301" s="280"/>
      <c r="F301" s="278"/>
      <c r="G301" s="159"/>
      <c r="H301" s="159"/>
      <c r="I301" s="159"/>
      <c r="J301" s="159">
        <v>1912</v>
      </c>
      <c r="K301" s="130">
        <v>1800</v>
      </c>
      <c r="L301" s="100">
        <f t="shared" si="22"/>
        <v>-112</v>
      </c>
      <c r="M301" s="522">
        <f t="shared" si="23"/>
        <v>-5.8577405857740586E-2</v>
      </c>
      <c r="N301" s="130">
        <v>1800</v>
      </c>
      <c r="O301" s="130">
        <v>1800</v>
      </c>
      <c r="P301" s="130"/>
      <c r="Q301" s="130"/>
      <c r="R301" s="130"/>
      <c r="S301" s="130"/>
      <c r="T301" s="405"/>
      <c r="U301" s="130">
        <v>7</v>
      </c>
      <c r="V301" s="133">
        <v>2.2999999999999998</v>
      </c>
      <c r="W301" s="36" t="s">
        <v>863</v>
      </c>
      <c r="X301" s="130"/>
      <c r="Y301" s="130"/>
      <c r="Z301" s="130"/>
      <c r="AA301" s="133"/>
      <c r="AB301" s="130"/>
      <c r="AC301" s="133" t="s">
        <v>864</v>
      </c>
      <c r="AD301" s="192">
        <v>252520</v>
      </c>
      <c r="AE301" s="192">
        <v>30</v>
      </c>
    </row>
    <row r="302" spans="1:50" s="298" customFormat="1" ht="229.5" x14ac:dyDescent="0.2">
      <c r="A302" s="50">
        <v>94410</v>
      </c>
      <c r="B302" s="90" t="s">
        <v>27</v>
      </c>
      <c r="C302" s="96"/>
      <c r="D302" s="168">
        <v>1</v>
      </c>
      <c r="E302" s="97"/>
      <c r="F302" s="407" t="s">
        <v>2055</v>
      </c>
      <c r="G302" s="98"/>
      <c r="H302" s="98">
        <v>108</v>
      </c>
      <c r="I302" s="98">
        <v>532</v>
      </c>
      <c r="J302" s="98">
        <v>429</v>
      </c>
      <c r="K302" s="128">
        <v>300</v>
      </c>
      <c r="L302" s="100">
        <f t="shared" si="22"/>
        <v>-129</v>
      </c>
      <c r="M302" s="522">
        <f t="shared" si="23"/>
        <v>-0.30069930069930068</v>
      </c>
      <c r="N302" s="128">
        <v>300</v>
      </c>
      <c r="O302" s="128">
        <v>300</v>
      </c>
      <c r="P302" s="128"/>
      <c r="Q302" s="128"/>
      <c r="R302" s="128"/>
      <c r="S302" s="128"/>
      <c r="T302" s="550"/>
      <c r="U302" s="102" t="s">
        <v>2056</v>
      </c>
      <c r="V302" s="133" t="s">
        <v>2057</v>
      </c>
      <c r="W302" s="408" t="s">
        <v>2058</v>
      </c>
      <c r="X302" s="198" t="s">
        <v>2059</v>
      </c>
      <c r="Y302" s="134"/>
      <c r="Z302" s="130">
        <v>500</v>
      </c>
      <c r="AA302" s="133" t="s">
        <v>2060</v>
      </c>
      <c r="AB302" s="134"/>
      <c r="AC302" s="134" t="s">
        <v>215</v>
      </c>
      <c r="AD302" s="243">
        <v>261500</v>
      </c>
      <c r="AE302" s="243">
        <v>30</v>
      </c>
      <c r="AF302" s="301"/>
      <c r="AG302" s="301"/>
      <c r="AH302" s="301"/>
      <c r="AI302" s="301"/>
      <c r="AJ302" s="301"/>
      <c r="AK302" s="301"/>
      <c r="AL302" s="301"/>
      <c r="AM302" s="301"/>
      <c r="AN302" s="301"/>
      <c r="AO302" s="301"/>
      <c r="AP302" s="301"/>
      <c r="AQ302" s="301"/>
      <c r="AR302" s="301"/>
      <c r="AS302" s="301"/>
      <c r="AT302" s="301"/>
      <c r="AU302" s="301"/>
      <c r="AV302" s="301"/>
      <c r="AW302" s="301"/>
      <c r="AX302" s="301"/>
    </row>
    <row r="303" spans="1:50" s="167" customFormat="1" ht="280.5" x14ac:dyDescent="0.2">
      <c r="A303" s="139">
        <v>92310</v>
      </c>
      <c r="B303" s="140" t="s">
        <v>23</v>
      </c>
      <c r="C303" s="141"/>
      <c r="D303" s="168">
        <v>1</v>
      </c>
      <c r="E303" s="142"/>
      <c r="F303" s="140" t="s">
        <v>2130</v>
      </c>
      <c r="G303" s="112"/>
      <c r="H303" s="112"/>
      <c r="I303" s="112"/>
      <c r="J303" s="112"/>
      <c r="K303" s="112">
        <v>2160</v>
      </c>
      <c r="L303" s="100">
        <f t="shared" si="22"/>
        <v>2160</v>
      </c>
      <c r="M303" s="522" t="e">
        <f t="shared" si="23"/>
        <v>#DIV/0!</v>
      </c>
      <c r="N303" s="112">
        <v>0</v>
      </c>
      <c r="O303" s="112"/>
      <c r="P303" s="112"/>
      <c r="Q303" s="112"/>
      <c r="R303" s="112"/>
      <c r="S303" s="112"/>
      <c r="T303" s="413" t="s">
        <v>2611</v>
      </c>
      <c r="U303" s="112" t="s">
        <v>2131</v>
      </c>
      <c r="V303" s="115" t="s">
        <v>2132</v>
      </c>
      <c r="W303" s="7" t="s">
        <v>2133</v>
      </c>
      <c r="X303" s="112" t="s">
        <v>2064</v>
      </c>
      <c r="Y303" s="258" t="s">
        <v>2134</v>
      </c>
      <c r="Z303" s="412">
        <v>0</v>
      </c>
      <c r="AA303" s="145" t="s">
        <v>2135</v>
      </c>
      <c r="AB303" s="145" t="s">
        <v>2136</v>
      </c>
      <c r="AC303" s="413" t="s">
        <v>2137</v>
      </c>
      <c r="AD303" s="172">
        <v>261515</v>
      </c>
      <c r="AE303" s="172">
        <v>30</v>
      </c>
      <c r="AF303" s="299"/>
      <c r="AG303" s="299"/>
      <c r="AH303" s="299"/>
      <c r="AI303" s="299"/>
      <c r="AJ303" s="299"/>
      <c r="AK303" s="299"/>
      <c r="AL303" s="299"/>
      <c r="AM303" s="299"/>
      <c r="AN303" s="299"/>
      <c r="AO303" s="299"/>
      <c r="AP303" s="299"/>
      <c r="AQ303" s="299"/>
      <c r="AR303" s="299"/>
      <c r="AS303" s="299"/>
      <c r="AT303" s="299"/>
      <c r="AU303" s="299"/>
      <c r="AV303" s="299"/>
      <c r="AW303" s="299"/>
      <c r="AX303" s="299"/>
    </row>
    <row r="304" spans="1:50" s="298" customFormat="1" ht="153" x14ac:dyDescent="0.2">
      <c r="A304" s="50">
        <v>94410</v>
      </c>
      <c r="B304" s="29" t="s">
        <v>27</v>
      </c>
      <c r="C304" s="96"/>
      <c r="D304" s="168">
        <v>1</v>
      </c>
      <c r="E304" s="97"/>
      <c r="F304" s="414" t="s">
        <v>2138</v>
      </c>
      <c r="G304" s="98"/>
      <c r="H304" s="98"/>
      <c r="I304" s="98"/>
      <c r="J304" s="98">
        <v>150</v>
      </c>
      <c r="K304" s="99">
        <v>644.49</v>
      </c>
      <c r="L304" s="100">
        <f t="shared" si="22"/>
        <v>494.49</v>
      </c>
      <c r="M304" s="522">
        <f t="shared" si="23"/>
        <v>3.2966000000000002</v>
      </c>
      <c r="N304" s="99">
        <v>150</v>
      </c>
      <c r="O304" s="99">
        <v>150</v>
      </c>
      <c r="P304" s="99"/>
      <c r="Q304" s="99"/>
      <c r="R304" s="99"/>
      <c r="S304" s="99"/>
      <c r="T304" s="540" t="s">
        <v>2612</v>
      </c>
      <c r="U304" s="102" t="s">
        <v>2139</v>
      </c>
      <c r="V304" s="101" t="s">
        <v>2140</v>
      </c>
      <c r="W304" s="274" t="s">
        <v>2141</v>
      </c>
      <c r="X304" s="134"/>
      <c r="Y304" s="134"/>
      <c r="Z304" s="281">
        <v>200</v>
      </c>
      <c r="AA304" s="133" t="s">
        <v>2109</v>
      </c>
      <c r="AB304" s="134"/>
      <c r="AC304" s="415" t="s">
        <v>2142</v>
      </c>
      <c r="AD304" s="172">
        <v>261515</v>
      </c>
      <c r="AE304" s="172">
        <v>30</v>
      </c>
    </row>
    <row r="305" spans="1:49" s="298" customFormat="1" ht="153" x14ac:dyDescent="0.2">
      <c r="A305" s="49">
        <v>95530</v>
      </c>
      <c r="B305" s="29" t="s">
        <v>282</v>
      </c>
      <c r="C305" s="131"/>
      <c r="D305" s="168">
        <v>2</v>
      </c>
      <c r="E305" s="132"/>
      <c r="F305" s="67" t="s">
        <v>2143</v>
      </c>
      <c r="G305" s="75"/>
      <c r="H305" s="75"/>
      <c r="I305" s="75"/>
      <c r="J305" s="75">
        <v>3000</v>
      </c>
      <c r="K305" s="130">
        <v>5000</v>
      </c>
      <c r="L305" s="100">
        <f t="shared" si="22"/>
        <v>2000</v>
      </c>
      <c r="M305" s="522">
        <f t="shared" si="23"/>
        <v>0.66666666666666663</v>
      </c>
      <c r="N305" s="130"/>
      <c r="O305" s="130"/>
      <c r="P305" s="130"/>
      <c r="Q305" s="130"/>
      <c r="R305" s="130"/>
      <c r="S305" s="130"/>
      <c r="T305" s="405"/>
      <c r="U305" s="130" t="s">
        <v>2144</v>
      </c>
      <c r="V305" s="133" t="s">
        <v>2145</v>
      </c>
      <c r="W305" s="6" t="s">
        <v>2146</v>
      </c>
      <c r="X305" s="134" t="s">
        <v>2064</v>
      </c>
      <c r="Y305" s="258" t="s">
        <v>2147</v>
      </c>
      <c r="Z305" s="281">
        <v>0</v>
      </c>
      <c r="AA305" s="133" t="s">
        <v>2148</v>
      </c>
      <c r="AB305" s="134" t="s">
        <v>2149</v>
      </c>
      <c r="AC305" s="198" t="s">
        <v>2150</v>
      </c>
      <c r="AD305" s="172">
        <v>261515</v>
      </c>
      <c r="AE305" s="172">
        <v>30</v>
      </c>
      <c r="AF305" s="301"/>
      <c r="AG305" s="301"/>
      <c r="AH305" s="301"/>
      <c r="AI305" s="301"/>
      <c r="AJ305" s="301"/>
      <c r="AK305" s="301"/>
      <c r="AL305" s="301"/>
      <c r="AM305" s="301"/>
      <c r="AN305" s="301"/>
      <c r="AO305" s="301"/>
      <c r="AP305" s="301"/>
      <c r="AQ305" s="301"/>
      <c r="AR305" s="301"/>
      <c r="AS305" s="301"/>
      <c r="AT305" s="301"/>
      <c r="AU305" s="301"/>
      <c r="AV305" s="301"/>
      <c r="AW305" s="301"/>
    </row>
    <row r="306" spans="1:49" s="167" customFormat="1" ht="76.5" x14ac:dyDescent="0.2">
      <c r="A306" s="50">
        <v>94310</v>
      </c>
      <c r="B306" s="29" t="s">
        <v>56</v>
      </c>
      <c r="C306" s="96"/>
      <c r="D306" s="168">
        <v>1</v>
      </c>
      <c r="E306" s="97"/>
      <c r="F306" s="207" t="s">
        <v>1816</v>
      </c>
      <c r="G306" s="98"/>
      <c r="H306" s="98"/>
      <c r="I306" s="98"/>
      <c r="J306" s="98">
        <v>300</v>
      </c>
      <c r="K306" s="99">
        <v>300</v>
      </c>
      <c r="L306" s="100">
        <f t="shared" si="22"/>
        <v>0</v>
      </c>
      <c r="M306" s="522">
        <f t="shared" si="23"/>
        <v>0</v>
      </c>
      <c r="N306" s="592">
        <v>300</v>
      </c>
      <c r="O306" s="99"/>
      <c r="P306" s="99"/>
      <c r="Q306" s="99">
        <v>300</v>
      </c>
      <c r="R306" s="99"/>
      <c r="S306" s="99"/>
      <c r="T306" s="545" t="s">
        <v>2577</v>
      </c>
      <c r="U306" s="67" t="s">
        <v>1817</v>
      </c>
      <c r="V306" s="133" t="s">
        <v>1804</v>
      </c>
      <c r="W306" s="6" t="s">
        <v>1818</v>
      </c>
      <c r="X306" s="130" t="s">
        <v>1201</v>
      </c>
      <c r="Y306" s="133" t="s">
        <v>1819</v>
      </c>
      <c r="Z306" s="133" t="s">
        <v>1819</v>
      </c>
      <c r="AA306" s="133"/>
      <c r="AB306" s="130"/>
      <c r="AC306" s="130" t="s">
        <v>81</v>
      </c>
      <c r="AD306" s="172">
        <v>262015</v>
      </c>
      <c r="AE306" s="172">
        <v>30</v>
      </c>
      <c r="AF306" s="299"/>
      <c r="AG306" s="299"/>
      <c r="AH306" s="299"/>
      <c r="AI306" s="299"/>
      <c r="AJ306" s="299"/>
      <c r="AK306" s="299"/>
      <c r="AL306" s="299"/>
      <c r="AM306" s="299"/>
      <c r="AN306" s="299"/>
      <c r="AO306" s="299"/>
      <c r="AP306" s="299"/>
      <c r="AQ306" s="299"/>
      <c r="AR306" s="299"/>
      <c r="AS306" s="299"/>
      <c r="AT306" s="299"/>
      <c r="AU306" s="299"/>
      <c r="AV306" s="299"/>
      <c r="AW306" s="299"/>
    </row>
    <row r="307" spans="1:49" s="300" customFormat="1" ht="51" x14ac:dyDescent="0.2">
      <c r="A307" s="226">
        <v>95240</v>
      </c>
      <c r="B307" s="207" t="s">
        <v>733</v>
      </c>
      <c r="C307" s="396"/>
      <c r="D307" s="168">
        <v>1</v>
      </c>
      <c r="E307" s="397" t="s">
        <v>46</v>
      </c>
      <c r="F307" s="67" t="s">
        <v>1829</v>
      </c>
      <c r="G307" s="75"/>
      <c r="H307" s="75"/>
      <c r="I307" s="75"/>
      <c r="J307" s="75"/>
      <c r="K307" s="81">
        <v>1200</v>
      </c>
      <c r="L307" s="100">
        <f t="shared" si="22"/>
        <v>1200</v>
      </c>
      <c r="M307" s="522" t="e">
        <f t="shared" si="23"/>
        <v>#DIV/0!</v>
      </c>
      <c r="N307" s="591">
        <v>1200</v>
      </c>
      <c r="O307" s="81"/>
      <c r="P307" s="81"/>
      <c r="Q307" s="591">
        <v>1200</v>
      </c>
      <c r="R307" s="81"/>
      <c r="S307" s="81"/>
      <c r="T307" s="405" t="s">
        <v>2572</v>
      </c>
      <c r="U307" s="130" t="s">
        <v>1830</v>
      </c>
      <c r="V307" s="248" t="s">
        <v>1822</v>
      </c>
      <c r="W307" s="6" t="s">
        <v>1831</v>
      </c>
      <c r="X307" s="249"/>
      <c r="Y307" s="47" t="s">
        <v>1824</v>
      </c>
      <c r="Z307" s="47"/>
      <c r="AA307" s="247" t="s">
        <v>1824</v>
      </c>
      <c r="AB307" s="47"/>
      <c r="AC307" s="47" t="s">
        <v>1832</v>
      </c>
      <c r="AD307" s="172">
        <v>262035</v>
      </c>
      <c r="AE307" s="172">
        <v>30</v>
      </c>
      <c r="AF307" s="299"/>
      <c r="AG307" s="299"/>
      <c r="AH307" s="299"/>
      <c r="AI307" s="299"/>
      <c r="AJ307" s="299"/>
      <c r="AK307" s="299"/>
      <c r="AL307" s="299"/>
      <c r="AM307" s="299"/>
      <c r="AN307" s="299"/>
      <c r="AO307" s="299"/>
      <c r="AP307" s="299"/>
      <c r="AQ307" s="299"/>
      <c r="AR307" s="299"/>
      <c r="AS307" s="299"/>
      <c r="AT307" s="299"/>
      <c r="AU307" s="299"/>
      <c r="AV307" s="299"/>
      <c r="AW307" s="299"/>
    </row>
    <row r="308" spans="1:49" s="300" customFormat="1" ht="38.25" x14ac:dyDescent="0.2">
      <c r="A308" s="50">
        <v>94410</v>
      </c>
      <c r="B308" s="29" t="s">
        <v>27</v>
      </c>
      <c r="C308" s="96"/>
      <c r="D308" s="168">
        <v>1</v>
      </c>
      <c r="E308" s="97"/>
      <c r="F308" s="51" t="s">
        <v>1825</v>
      </c>
      <c r="G308" s="98"/>
      <c r="H308" s="98"/>
      <c r="I308" s="98"/>
      <c r="J308" s="98"/>
      <c r="K308" s="99">
        <v>400</v>
      </c>
      <c r="L308" s="100">
        <f t="shared" si="22"/>
        <v>400</v>
      </c>
      <c r="M308" s="522" t="e">
        <f t="shared" si="23"/>
        <v>#DIV/0!</v>
      </c>
      <c r="N308" s="99">
        <v>400</v>
      </c>
      <c r="O308" s="99">
        <v>400</v>
      </c>
      <c r="P308" s="99"/>
      <c r="Q308" s="99"/>
      <c r="R308" s="99"/>
      <c r="S308" s="99"/>
      <c r="T308" s="540" t="s">
        <v>170</v>
      </c>
      <c r="U308" s="102" t="s">
        <v>1826</v>
      </c>
      <c r="V308" s="133" t="s">
        <v>1827</v>
      </c>
      <c r="W308" s="6" t="s">
        <v>1828</v>
      </c>
      <c r="X308" s="134"/>
      <c r="Y308" s="130" t="s">
        <v>1824</v>
      </c>
      <c r="Z308" s="130"/>
      <c r="AA308" s="133" t="s">
        <v>1824</v>
      </c>
      <c r="AB308" s="134"/>
      <c r="AC308" s="134" t="s">
        <v>114</v>
      </c>
      <c r="AD308" s="172">
        <v>262035</v>
      </c>
      <c r="AE308" s="172">
        <v>30</v>
      </c>
    </row>
    <row r="309" spans="1:49" s="300" customFormat="1" ht="38.25" x14ac:dyDescent="0.2">
      <c r="A309" s="49">
        <v>95330</v>
      </c>
      <c r="B309" s="29" t="s">
        <v>76</v>
      </c>
      <c r="C309" s="131"/>
      <c r="D309" s="168">
        <v>1</v>
      </c>
      <c r="E309" s="132" t="s">
        <v>1186</v>
      </c>
      <c r="F309" s="67"/>
      <c r="G309" s="75">
        <v>87</v>
      </c>
      <c r="H309" s="75"/>
      <c r="I309" s="75"/>
      <c r="J309" s="75">
        <v>200</v>
      </c>
      <c r="K309" s="130">
        <v>400</v>
      </c>
      <c r="L309" s="100">
        <f t="shared" si="22"/>
        <v>200</v>
      </c>
      <c r="M309" s="522">
        <f t="shared" si="23"/>
        <v>1</v>
      </c>
      <c r="N309" s="526">
        <v>400</v>
      </c>
      <c r="O309" s="130"/>
      <c r="P309" s="130"/>
      <c r="Q309" s="130"/>
      <c r="R309" s="130"/>
      <c r="S309" s="526">
        <v>400</v>
      </c>
      <c r="T309" s="405"/>
      <c r="U309" s="333" t="s">
        <v>1183</v>
      </c>
      <c r="V309" s="334" t="s">
        <v>1184</v>
      </c>
      <c r="W309" s="335" t="s">
        <v>1185</v>
      </c>
      <c r="X309" s="134"/>
      <c r="Y309" s="134"/>
      <c r="Z309" s="134"/>
      <c r="AA309" s="198"/>
      <c r="AB309" s="134"/>
      <c r="AC309" s="134"/>
      <c r="AD309" s="192">
        <v>262035</v>
      </c>
      <c r="AE309" s="192">
        <v>40</v>
      </c>
    </row>
    <row r="310" spans="1:49" s="298" customFormat="1" ht="63.75" x14ac:dyDescent="0.2">
      <c r="A310" s="49">
        <v>95330</v>
      </c>
      <c r="B310" s="29" t="s">
        <v>76</v>
      </c>
      <c r="C310" s="131"/>
      <c r="D310" s="168">
        <v>0</v>
      </c>
      <c r="E310" s="132" t="s">
        <v>46</v>
      </c>
      <c r="F310" s="67" t="s">
        <v>1836</v>
      </c>
      <c r="G310" s="75">
        <v>195</v>
      </c>
      <c r="H310" s="75">
        <v>196</v>
      </c>
      <c r="I310" s="75">
        <v>117</v>
      </c>
      <c r="J310" s="75">
        <v>200</v>
      </c>
      <c r="K310" s="130">
        <v>200</v>
      </c>
      <c r="L310" s="100">
        <f t="shared" si="22"/>
        <v>0</v>
      </c>
      <c r="M310" s="522">
        <f t="shared" si="23"/>
        <v>0</v>
      </c>
      <c r="N310" s="526">
        <v>400</v>
      </c>
      <c r="O310" s="130"/>
      <c r="P310" s="130"/>
      <c r="Q310" s="130"/>
      <c r="R310" s="130"/>
      <c r="S310" s="526">
        <v>400</v>
      </c>
      <c r="T310" s="405"/>
      <c r="U310" s="133" t="s">
        <v>1837</v>
      </c>
      <c r="V310" s="503">
        <v>4.0999999999999996</v>
      </c>
      <c r="W310" s="207" t="s">
        <v>1838</v>
      </c>
      <c r="X310" s="134"/>
      <c r="Y310" s="130" t="s">
        <v>1824</v>
      </c>
      <c r="Z310" s="130"/>
      <c r="AA310" s="133" t="s">
        <v>1824</v>
      </c>
      <c r="AB310" s="134"/>
      <c r="AC310" s="198" t="s">
        <v>1839</v>
      </c>
      <c r="AD310" s="172">
        <v>262035</v>
      </c>
      <c r="AE310" s="172">
        <v>30</v>
      </c>
    </row>
    <row r="311" spans="1:49" s="298" customFormat="1" ht="76.5" x14ac:dyDescent="0.2">
      <c r="A311" s="49">
        <v>95310</v>
      </c>
      <c r="B311" s="29" t="s">
        <v>38</v>
      </c>
      <c r="C311" s="131"/>
      <c r="D311" s="168">
        <v>1</v>
      </c>
      <c r="E311" s="132" t="s">
        <v>77</v>
      </c>
      <c r="F311" s="67" t="s">
        <v>1833</v>
      </c>
      <c r="G311" s="75">
        <v>2393</v>
      </c>
      <c r="H311" s="75">
        <v>200</v>
      </c>
      <c r="I311" s="75">
        <v>3306</v>
      </c>
      <c r="J311" s="75">
        <v>2500</v>
      </c>
      <c r="K311" s="130">
        <v>2500</v>
      </c>
      <c r="L311" s="100">
        <f t="shared" si="22"/>
        <v>0</v>
      </c>
      <c r="M311" s="522">
        <f t="shared" si="23"/>
        <v>0</v>
      </c>
      <c r="N311" s="526">
        <v>2500</v>
      </c>
      <c r="O311" s="130"/>
      <c r="P311" s="130"/>
      <c r="Q311" s="130"/>
      <c r="R311" s="130"/>
      <c r="S311" s="526">
        <v>2500</v>
      </c>
      <c r="T311" s="405"/>
      <c r="U311" s="133" t="s">
        <v>1834</v>
      </c>
      <c r="V311" s="516">
        <v>3.5</v>
      </c>
      <c r="W311" s="398" t="s">
        <v>1835</v>
      </c>
      <c r="X311" s="130"/>
      <c r="Y311" s="130" t="s">
        <v>1824</v>
      </c>
      <c r="Z311" s="130"/>
      <c r="AA311" s="133" t="s">
        <v>1824</v>
      </c>
      <c r="AB311" s="130"/>
      <c r="AC311" s="130" t="s">
        <v>114</v>
      </c>
      <c r="AD311" s="172">
        <v>262035</v>
      </c>
      <c r="AE311" s="172">
        <v>30</v>
      </c>
      <c r="AF311" s="301"/>
      <c r="AG311" s="301"/>
      <c r="AH311" s="301"/>
      <c r="AI311" s="301"/>
      <c r="AJ311" s="301"/>
      <c r="AK311" s="301"/>
      <c r="AL311" s="301"/>
      <c r="AM311" s="301"/>
      <c r="AN311" s="301"/>
      <c r="AO311" s="301"/>
      <c r="AP311" s="301"/>
      <c r="AQ311" s="301"/>
      <c r="AR311" s="301"/>
      <c r="AS311" s="301"/>
      <c r="AT311" s="301"/>
      <c r="AU311" s="301"/>
      <c r="AV311" s="301"/>
      <c r="AW311" s="301"/>
    </row>
    <row r="312" spans="1:49" s="300" customFormat="1" ht="140.25" x14ac:dyDescent="0.2">
      <c r="A312" s="50">
        <v>94310</v>
      </c>
      <c r="B312" s="29" t="s">
        <v>56</v>
      </c>
      <c r="C312" s="96"/>
      <c r="D312" s="168">
        <v>1</v>
      </c>
      <c r="E312" s="97" t="s">
        <v>46</v>
      </c>
      <c r="F312" s="51" t="s">
        <v>1820</v>
      </c>
      <c r="G312" s="98">
        <v>4460</v>
      </c>
      <c r="H312" s="98">
        <v>4735</v>
      </c>
      <c r="I312" s="98">
        <v>5194</v>
      </c>
      <c r="J312" s="98">
        <v>10000</v>
      </c>
      <c r="K312" s="99">
        <v>10000</v>
      </c>
      <c r="L312" s="100">
        <f t="shared" si="22"/>
        <v>0</v>
      </c>
      <c r="M312" s="522">
        <f t="shared" si="23"/>
        <v>0</v>
      </c>
      <c r="N312" s="539">
        <v>10000</v>
      </c>
      <c r="O312" s="99"/>
      <c r="P312" s="99"/>
      <c r="Q312" s="99"/>
      <c r="R312" s="99"/>
      <c r="S312" s="539">
        <v>10000</v>
      </c>
      <c r="T312" s="547"/>
      <c r="U312" s="133" t="s">
        <v>1821</v>
      </c>
      <c r="V312" s="248" t="s">
        <v>1822</v>
      </c>
      <c r="W312" s="6" t="s">
        <v>1823</v>
      </c>
      <c r="X312" s="130"/>
      <c r="Y312" s="130" t="s">
        <v>1824</v>
      </c>
      <c r="Z312" s="130"/>
      <c r="AA312" s="133" t="s">
        <v>1824</v>
      </c>
      <c r="AB312" s="130"/>
      <c r="AC312" s="130" t="s">
        <v>114</v>
      </c>
      <c r="AD312" s="172">
        <v>262035</v>
      </c>
      <c r="AE312" s="172">
        <v>30</v>
      </c>
      <c r="AF312" s="299"/>
      <c r="AG312" s="299"/>
      <c r="AH312" s="299"/>
      <c r="AI312" s="299"/>
      <c r="AJ312" s="299"/>
      <c r="AK312" s="299"/>
      <c r="AL312" s="299"/>
      <c r="AM312" s="299"/>
      <c r="AN312" s="299"/>
    </row>
    <row r="313" spans="1:49" s="300" customFormat="1" ht="51" x14ac:dyDescent="0.2">
      <c r="A313" s="49">
        <v>95315</v>
      </c>
      <c r="B313" s="29" t="s">
        <v>41</v>
      </c>
      <c r="C313" s="131"/>
      <c r="D313" s="168">
        <v>1</v>
      </c>
      <c r="E313" s="132"/>
      <c r="F313" s="67"/>
      <c r="G313" s="75"/>
      <c r="H313" s="75"/>
      <c r="I313" s="75"/>
      <c r="J313" s="75">
        <v>500</v>
      </c>
      <c r="K313" s="130">
        <v>300</v>
      </c>
      <c r="L313" s="100">
        <f t="shared" si="22"/>
        <v>-200</v>
      </c>
      <c r="M313" s="522">
        <f t="shared" si="23"/>
        <v>-0.4</v>
      </c>
      <c r="N313" s="130">
        <v>0</v>
      </c>
      <c r="O313" s="130"/>
      <c r="P313" s="130"/>
      <c r="Q313" s="130"/>
      <c r="R313" s="130"/>
      <c r="S313" s="130"/>
      <c r="T313" s="405" t="s">
        <v>2571</v>
      </c>
      <c r="U313" s="336" t="s">
        <v>1220</v>
      </c>
      <c r="V313" s="133" t="s">
        <v>1189</v>
      </c>
      <c r="W313" s="36" t="s">
        <v>1221</v>
      </c>
      <c r="X313" s="134" t="s">
        <v>1222</v>
      </c>
      <c r="Y313" s="134"/>
      <c r="Z313" s="134"/>
      <c r="AA313" s="198"/>
      <c r="AB313" s="134"/>
      <c r="AC313" s="134"/>
      <c r="AD313" s="192">
        <v>262040</v>
      </c>
      <c r="AE313" s="192">
        <v>40</v>
      </c>
      <c r="AF313" s="299"/>
      <c r="AG313" s="299"/>
      <c r="AH313" s="299"/>
      <c r="AI313" s="299"/>
      <c r="AJ313" s="299"/>
      <c r="AK313" s="299"/>
      <c r="AL313" s="299"/>
    </row>
    <row r="314" spans="1:49" s="300" customFormat="1" ht="51" x14ac:dyDescent="0.2">
      <c r="A314" s="49">
        <v>95315</v>
      </c>
      <c r="B314" s="29" t="s">
        <v>41</v>
      </c>
      <c r="C314" s="131"/>
      <c r="D314" s="168">
        <v>1</v>
      </c>
      <c r="E314" s="132"/>
      <c r="F314" s="67" t="s">
        <v>1854</v>
      </c>
      <c r="G314" s="75"/>
      <c r="H314" s="75">
        <v>480</v>
      </c>
      <c r="I314" s="75"/>
      <c r="J314" s="75">
        <v>500</v>
      </c>
      <c r="K314" s="130">
        <v>200</v>
      </c>
      <c r="L314" s="100">
        <f t="shared" si="22"/>
        <v>-300</v>
      </c>
      <c r="M314" s="522">
        <f t="shared" si="23"/>
        <v>-0.6</v>
      </c>
      <c r="N314" s="130">
        <v>0</v>
      </c>
      <c r="O314" s="130"/>
      <c r="P314" s="130"/>
      <c r="Q314" s="130"/>
      <c r="R314" s="130"/>
      <c r="S314" s="130"/>
      <c r="T314" s="405" t="s">
        <v>2739</v>
      </c>
      <c r="U314" s="133" t="s">
        <v>1201</v>
      </c>
      <c r="V314" s="133" t="s">
        <v>1198</v>
      </c>
      <c r="W314" s="6" t="s">
        <v>1855</v>
      </c>
      <c r="X314" s="134"/>
      <c r="Y314" s="130" t="s">
        <v>1824</v>
      </c>
      <c r="Z314" s="130"/>
      <c r="AA314" s="133" t="s">
        <v>1856</v>
      </c>
      <c r="AB314" s="134"/>
      <c r="AC314" s="134" t="s">
        <v>81</v>
      </c>
      <c r="AD314" s="249">
        <v>262040</v>
      </c>
      <c r="AE314" s="249">
        <v>30</v>
      </c>
      <c r="AF314" s="299"/>
      <c r="AG314" s="299"/>
      <c r="AH314" s="299"/>
      <c r="AI314" s="299"/>
      <c r="AJ314" s="299"/>
      <c r="AK314" s="299"/>
      <c r="AL314" s="299"/>
    </row>
    <row r="315" spans="1:49" s="300" customFormat="1" ht="63.75" x14ac:dyDescent="0.2">
      <c r="A315" s="49">
        <v>95640</v>
      </c>
      <c r="B315" s="29" t="s">
        <v>1857</v>
      </c>
      <c r="C315" s="131"/>
      <c r="D315" s="168">
        <v>0</v>
      </c>
      <c r="E315" s="132"/>
      <c r="F315" s="67"/>
      <c r="G315" s="75">
        <v>101</v>
      </c>
      <c r="H315" s="75">
        <v>96</v>
      </c>
      <c r="I315" s="75">
        <v>159</v>
      </c>
      <c r="J315" s="75">
        <v>150</v>
      </c>
      <c r="K315" s="130">
        <v>160</v>
      </c>
      <c r="L315" s="100">
        <f t="shared" si="22"/>
        <v>10</v>
      </c>
      <c r="M315" s="522">
        <f t="shared" si="23"/>
        <v>6.6666666666666666E-2</v>
      </c>
      <c r="N315" s="130">
        <v>160</v>
      </c>
      <c r="O315" s="130">
        <v>160</v>
      </c>
      <c r="P315" s="130"/>
      <c r="Q315" s="130"/>
      <c r="R315" s="130"/>
      <c r="S315" s="130"/>
      <c r="T315" s="405" t="s">
        <v>170</v>
      </c>
      <c r="U315" s="133" t="s">
        <v>1849</v>
      </c>
      <c r="V315" s="133" t="s">
        <v>1198</v>
      </c>
      <c r="W315" s="6" t="s">
        <v>1858</v>
      </c>
      <c r="X315" s="130"/>
      <c r="Y315" s="130"/>
      <c r="Z315" s="130"/>
      <c r="AA315" s="133"/>
      <c r="AB315" s="130"/>
      <c r="AC315" s="130" t="s">
        <v>1859</v>
      </c>
      <c r="AD315" s="249">
        <v>262040</v>
      </c>
      <c r="AE315" s="249">
        <v>30</v>
      </c>
      <c r="AF315" s="299"/>
      <c r="AG315" s="299"/>
      <c r="AH315" s="299"/>
      <c r="AI315" s="299"/>
      <c r="AJ315" s="299"/>
      <c r="AK315" s="299"/>
      <c r="AL315" s="299"/>
    </row>
    <row r="316" spans="1:49" s="300" customFormat="1" ht="51" x14ac:dyDescent="0.2">
      <c r="A316" s="50">
        <v>94410</v>
      </c>
      <c r="B316" s="29" t="s">
        <v>27</v>
      </c>
      <c r="C316" s="96"/>
      <c r="D316" s="168">
        <v>1</v>
      </c>
      <c r="E316" s="97"/>
      <c r="F316" s="51" t="s">
        <v>1200</v>
      </c>
      <c r="G316" s="98"/>
      <c r="H316" s="98"/>
      <c r="I316" s="98">
        <v>642</v>
      </c>
      <c r="J316" s="98"/>
      <c r="K316" s="99">
        <v>200</v>
      </c>
      <c r="L316" s="100">
        <f t="shared" si="22"/>
        <v>200</v>
      </c>
      <c r="M316" s="522" t="e">
        <f t="shared" si="23"/>
        <v>#DIV/0!</v>
      </c>
      <c r="N316" s="99">
        <v>200</v>
      </c>
      <c r="O316" s="99">
        <v>200</v>
      </c>
      <c r="P316" s="99"/>
      <c r="Q316" s="99"/>
      <c r="R316" s="99"/>
      <c r="S316" s="99"/>
      <c r="T316" s="558" t="s">
        <v>170</v>
      </c>
      <c r="U316" s="102" t="s">
        <v>1201</v>
      </c>
      <c r="V316" s="101" t="s">
        <v>1189</v>
      </c>
      <c r="W316" s="7" t="s">
        <v>1202</v>
      </c>
      <c r="X316" s="134"/>
      <c r="Y316" s="134"/>
      <c r="Z316" s="134"/>
      <c r="AA316" s="198"/>
      <c r="AB316" s="134"/>
      <c r="AC316" s="134"/>
      <c r="AD316" s="192">
        <v>262040</v>
      </c>
      <c r="AE316" s="192">
        <v>40</v>
      </c>
      <c r="AF316" s="299"/>
      <c r="AG316" s="299"/>
      <c r="AH316" s="299"/>
      <c r="AI316" s="299"/>
      <c r="AJ316" s="299"/>
      <c r="AK316" s="299"/>
    </row>
    <row r="317" spans="1:49" s="300" customFormat="1" ht="114.75" x14ac:dyDescent="0.2">
      <c r="A317" s="10">
        <v>95225</v>
      </c>
      <c r="B317" s="8" t="s">
        <v>35</v>
      </c>
      <c r="C317" s="196"/>
      <c r="D317" s="168">
        <v>1</v>
      </c>
      <c r="E317" s="197"/>
      <c r="F317" s="8" t="s">
        <v>1850</v>
      </c>
      <c r="G317" s="46"/>
      <c r="H317" s="46"/>
      <c r="I317" s="46"/>
      <c r="J317" s="46">
        <v>500</v>
      </c>
      <c r="K317" s="68">
        <v>500</v>
      </c>
      <c r="L317" s="100">
        <f t="shared" si="22"/>
        <v>0</v>
      </c>
      <c r="M317" s="522">
        <f t="shared" si="23"/>
        <v>0</v>
      </c>
      <c r="N317" s="68">
        <v>500</v>
      </c>
      <c r="O317" s="68">
        <v>500</v>
      </c>
      <c r="P317" s="68"/>
      <c r="Q317" s="68"/>
      <c r="R317" s="68"/>
      <c r="S317" s="68"/>
      <c r="T317" s="547" t="s">
        <v>170</v>
      </c>
      <c r="U317" s="133" t="s">
        <v>1851</v>
      </c>
      <c r="V317" s="133" t="s">
        <v>1198</v>
      </c>
      <c r="W317" s="21" t="s">
        <v>1852</v>
      </c>
      <c r="X317" s="171"/>
      <c r="Y317" s="68" t="s">
        <v>1847</v>
      </c>
      <c r="Z317" s="68"/>
      <c r="AA317" s="68" t="s">
        <v>1853</v>
      </c>
      <c r="AB317" s="171"/>
      <c r="AC317" s="171" t="s">
        <v>114</v>
      </c>
      <c r="AD317" s="249">
        <v>262040</v>
      </c>
      <c r="AE317" s="249">
        <v>30</v>
      </c>
      <c r="AF317" s="299"/>
      <c r="AG317" s="299"/>
      <c r="AH317" s="299"/>
      <c r="AI317" s="299"/>
      <c r="AJ317" s="299"/>
      <c r="AK317" s="299"/>
    </row>
    <row r="318" spans="1:49" s="300" customFormat="1" ht="63.75" x14ac:dyDescent="0.2">
      <c r="A318" s="49">
        <v>95410</v>
      </c>
      <c r="B318" s="29" t="s">
        <v>380</v>
      </c>
      <c r="C318" s="131"/>
      <c r="D318" s="168">
        <v>1</v>
      </c>
      <c r="E318" s="132"/>
      <c r="F318" s="67"/>
      <c r="G318" s="75">
        <v>940</v>
      </c>
      <c r="H318" s="75">
        <v>440</v>
      </c>
      <c r="I318" s="75">
        <v>984</v>
      </c>
      <c r="J318" s="75">
        <v>1000</v>
      </c>
      <c r="K318" s="130">
        <v>1200</v>
      </c>
      <c r="L318" s="100">
        <f t="shared" si="22"/>
        <v>200</v>
      </c>
      <c r="M318" s="522">
        <f t="shared" si="23"/>
        <v>0.2</v>
      </c>
      <c r="N318" s="130">
        <v>750</v>
      </c>
      <c r="O318" s="130">
        <v>750</v>
      </c>
      <c r="P318" s="130"/>
      <c r="Q318" s="130"/>
      <c r="R318" s="130"/>
      <c r="S318" s="130"/>
      <c r="T318" s="545" t="s">
        <v>2732</v>
      </c>
      <c r="U318" s="133"/>
      <c r="V318" s="241"/>
      <c r="W318" s="250" t="s">
        <v>1860</v>
      </c>
      <c r="X318" s="130"/>
      <c r="Y318" s="130"/>
      <c r="Z318" s="130"/>
      <c r="AA318" s="133"/>
      <c r="AB318" s="130"/>
      <c r="AC318" s="130"/>
      <c r="AD318" s="249">
        <v>262040</v>
      </c>
      <c r="AE318" s="249">
        <v>30</v>
      </c>
    </row>
    <row r="319" spans="1:49" s="300" customFormat="1" ht="51" x14ac:dyDescent="0.2">
      <c r="A319" s="10">
        <v>95225</v>
      </c>
      <c r="B319" s="8" t="s">
        <v>35</v>
      </c>
      <c r="C319" s="196"/>
      <c r="D319" s="168">
        <v>0</v>
      </c>
      <c r="E319" s="197"/>
      <c r="F319" s="8" t="s">
        <v>1203</v>
      </c>
      <c r="G319" s="46"/>
      <c r="H319" s="46"/>
      <c r="I319" s="46"/>
      <c r="J319" s="46">
        <v>1000</v>
      </c>
      <c r="K319" s="68">
        <v>1000</v>
      </c>
      <c r="L319" s="100">
        <f t="shared" si="22"/>
        <v>0</v>
      </c>
      <c r="M319" s="522">
        <f t="shared" si="23"/>
        <v>0</v>
      </c>
      <c r="N319" s="68">
        <v>1000</v>
      </c>
      <c r="O319" s="68">
        <v>1000</v>
      </c>
      <c r="P319" s="68"/>
      <c r="Q319" s="68"/>
      <c r="R319" s="68"/>
      <c r="S319" s="68"/>
      <c r="T319" s="255" t="s">
        <v>2523</v>
      </c>
      <c r="U319" s="48" t="s">
        <v>1204</v>
      </c>
      <c r="V319" s="241" t="s">
        <v>1189</v>
      </c>
      <c r="W319" s="38" t="s">
        <v>1205</v>
      </c>
      <c r="X319" s="171"/>
      <c r="Y319" s="171"/>
      <c r="Z319" s="171"/>
      <c r="AA319" s="623" t="s">
        <v>2857</v>
      </c>
      <c r="AB319" s="171"/>
      <c r="AC319" s="171"/>
      <c r="AD319" s="192">
        <v>262040</v>
      </c>
      <c r="AE319" s="192">
        <v>40</v>
      </c>
      <c r="AF319" s="299"/>
      <c r="AG319" s="299"/>
      <c r="AH319" s="299"/>
      <c r="AI319" s="299"/>
      <c r="AJ319" s="299"/>
      <c r="AK319" s="299"/>
      <c r="AL319" s="299"/>
    </row>
    <row r="320" spans="1:49" s="300" customFormat="1" ht="127.5" x14ac:dyDescent="0.2">
      <c r="A320" s="50">
        <v>94490</v>
      </c>
      <c r="B320" s="29" t="s">
        <v>154</v>
      </c>
      <c r="C320" s="96"/>
      <c r="D320" s="168">
        <v>0</v>
      </c>
      <c r="E320" s="97"/>
      <c r="F320" s="51" t="s">
        <v>1196</v>
      </c>
      <c r="G320" s="98"/>
      <c r="H320" s="98"/>
      <c r="I320" s="98"/>
      <c r="J320" s="98"/>
      <c r="K320" s="99">
        <v>3000</v>
      </c>
      <c r="L320" s="100">
        <f t="shared" si="22"/>
        <v>3000</v>
      </c>
      <c r="M320" s="522" t="e">
        <f t="shared" si="23"/>
        <v>#DIV/0!</v>
      </c>
      <c r="N320" s="99">
        <v>1000</v>
      </c>
      <c r="O320" s="99">
        <v>1000</v>
      </c>
      <c r="P320" s="99"/>
      <c r="Q320" s="99"/>
      <c r="R320" s="99"/>
      <c r="S320" s="99"/>
      <c r="T320" s="547" t="s">
        <v>2526</v>
      </c>
      <c r="U320" s="102" t="s">
        <v>1197</v>
      </c>
      <c r="V320" s="101" t="s">
        <v>1198</v>
      </c>
      <c r="W320" s="7" t="s">
        <v>1199</v>
      </c>
      <c r="X320" s="130"/>
      <c r="Y320" s="130"/>
      <c r="Z320" s="130"/>
      <c r="AA320" s="133"/>
      <c r="AB320" s="130"/>
      <c r="AC320" s="130"/>
      <c r="AD320" s="192">
        <v>262040</v>
      </c>
      <c r="AE320" s="192">
        <v>40</v>
      </c>
      <c r="AF320" s="299"/>
      <c r="AG320" s="299"/>
      <c r="AH320" s="299"/>
      <c r="AI320" s="299"/>
      <c r="AJ320" s="299"/>
      <c r="AK320" s="299"/>
      <c r="AL320" s="299"/>
    </row>
    <row r="321" spans="1:38" s="300" customFormat="1" ht="76.5" x14ac:dyDescent="0.2">
      <c r="A321" s="49">
        <v>95410</v>
      </c>
      <c r="B321" s="29" t="s">
        <v>224</v>
      </c>
      <c r="C321" s="131"/>
      <c r="D321" s="168">
        <v>0</v>
      </c>
      <c r="E321" s="132"/>
      <c r="F321" s="67" t="s">
        <v>1209</v>
      </c>
      <c r="G321" s="75">
        <v>520</v>
      </c>
      <c r="H321" s="75"/>
      <c r="I321" s="75">
        <v>1122</v>
      </c>
      <c r="J321" s="75">
        <v>1000</v>
      </c>
      <c r="K321" s="130">
        <v>1000</v>
      </c>
      <c r="L321" s="100">
        <f t="shared" si="22"/>
        <v>0</v>
      </c>
      <c r="M321" s="522">
        <f t="shared" si="23"/>
        <v>0</v>
      </c>
      <c r="N321" s="130">
        <v>1000</v>
      </c>
      <c r="O321" s="130">
        <v>1000</v>
      </c>
      <c r="P321" s="130"/>
      <c r="Q321" s="130"/>
      <c r="R321" s="130"/>
      <c r="S321" s="130"/>
      <c r="T321" s="405" t="s">
        <v>170</v>
      </c>
      <c r="U321" s="133" t="s">
        <v>1210</v>
      </c>
      <c r="V321" s="133" t="s">
        <v>1189</v>
      </c>
      <c r="W321" s="36" t="s">
        <v>1211</v>
      </c>
      <c r="X321" s="134"/>
      <c r="Y321" s="134"/>
      <c r="Z321" s="134"/>
      <c r="AA321" s="198"/>
      <c r="AB321" s="134"/>
      <c r="AC321" s="134"/>
      <c r="AD321" s="192">
        <v>262040</v>
      </c>
      <c r="AE321" s="192">
        <v>40</v>
      </c>
      <c r="AF321" s="299"/>
      <c r="AG321" s="299"/>
      <c r="AH321" s="299"/>
      <c r="AI321" s="299"/>
      <c r="AJ321" s="299"/>
      <c r="AK321" s="299"/>
      <c r="AL321" s="299"/>
    </row>
    <row r="322" spans="1:38" s="300" customFormat="1" ht="63.75" x14ac:dyDescent="0.2">
      <c r="A322" s="49">
        <v>95310</v>
      </c>
      <c r="B322" s="29" t="s">
        <v>38</v>
      </c>
      <c r="C322" s="131"/>
      <c r="D322" s="168">
        <v>1</v>
      </c>
      <c r="E322" s="132"/>
      <c r="F322" s="67" t="s">
        <v>1206</v>
      </c>
      <c r="G322" s="75"/>
      <c r="H322" s="75"/>
      <c r="I322" s="75"/>
      <c r="J322" s="75"/>
      <c r="K322" s="130">
        <v>2000</v>
      </c>
      <c r="L322" s="100">
        <f t="shared" si="22"/>
        <v>2000</v>
      </c>
      <c r="M322" s="522" t="e">
        <f t="shared" si="23"/>
        <v>#DIV/0!</v>
      </c>
      <c r="N322" s="526">
        <v>2000</v>
      </c>
      <c r="O322" s="130"/>
      <c r="P322" s="130"/>
      <c r="Q322" s="130"/>
      <c r="R322" s="130"/>
      <c r="S322" s="526">
        <v>2000</v>
      </c>
      <c r="T322" s="590" t="s">
        <v>2570</v>
      </c>
      <c r="U322" s="336" t="s">
        <v>1207</v>
      </c>
      <c r="V322" s="511">
        <v>4.0999999999999996</v>
      </c>
      <c r="W322" s="337" t="s">
        <v>1208</v>
      </c>
      <c r="X322" s="130"/>
      <c r="Y322" s="130"/>
      <c r="Z322" s="130"/>
      <c r="AA322" s="133"/>
      <c r="AB322" s="130"/>
      <c r="AC322" s="130"/>
      <c r="AD322" s="192">
        <v>262035</v>
      </c>
      <c r="AE322" s="192">
        <v>40</v>
      </c>
      <c r="AF322" s="299"/>
      <c r="AG322" s="299"/>
      <c r="AH322" s="299"/>
      <c r="AI322" s="299"/>
      <c r="AJ322" s="299"/>
      <c r="AK322" s="299"/>
      <c r="AL322" s="299"/>
    </row>
    <row r="323" spans="1:38" s="300" customFormat="1" ht="140.25" x14ac:dyDescent="0.2">
      <c r="A323" s="25">
        <v>94310</v>
      </c>
      <c r="B323" s="67" t="s">
        <v>56</v>
      </c>
      <c r="C323" s="157"/>
      <c r="D323" s="168">
        <v>1</v>
      </c>
      <c r="E323" s="158"/>
      <c r="F323" s="67" t="s">
        <v>1845</v>
      </c>
      <c r="G323" s="159">
        <v>1001</v>
      </c>
      <c r="H323" s="159">
        <v>1636</v>
      </c>
      <c r="I323" s="159">
        <v>2921</v>
      </c>
      <c r="J323" s="159">
        <v>2500</v>
      </c>
      <c r="K323" s="130">
        <v>2500</v>
      </c>
      <c r="L323" s="100">
        <f t="shared" si="22"/>
        <v>0</v>
      </c>
      <c r="M323" s="522">
        <f t="shared" si="23"/>
        <v>0</v>
      </c>
      <c r="N323" s="130">
        <v>2500</v>
      </c>
      <c r="O323" s="130">
        <v>1500</v>
      </c>
      <c r="P323" s="130"/>
      <c r="Q323" s="130"/>
      <c r="R323" s="130">
        <v>1000</v>
      </c>
      <c r="S323" s="130"/>
      <c r="T323" s="545" t="s">
        <v>2731</v>
      </c>
      <c r="U323" s="133" t="s">
        <v>1821</v>
      </c>
      <c r="V323" s="248" t="s">
        <v>1822</v>
      </c>
      <c r="W323" s="51" t="s">
        <v>1846</v>
      </c>
      <c r="X323" s="130"/>
      <c r="Y323" s="130" t="s">
        <v>1847</v>
      </c>
      <c r="Z323" s="130"/>
      <c r="AA323" s="133" t="s">
        <v>1847</v>
      </c>
      <c r="AB323" s="130"/>
      <c r="AC323" s="130" t="s">
        <v>869</v>
      </c>
      <c r="AD323" s="249">
        <v>262040</v>
      </c>
      <c r="AE323" s="249">
        <v>30</v>
      </c>
    </row>
    <row r="324" spans="1:38" s="300" customFormat="1" ht="63.75" x14ac:dyDescent="0.2">
      <c r="A324" s="25">
        <v>94490</v>
      </c>
      <c r="B324" s="67" t="s">
        <v>154</v>
      </c>
      <c r="C324" s="157"/>
      <c r="D324" s="168">
        <v>0</v>
      </c>
      <c r="E324" s="158"/>
      <c r="F324" s="67" t="s">
        <v>1848</v>
      </c>
      <c r="G324" s="159"/>
      <c r="H324" s="159">
        <v>1434</v>
      </c>
      <c r="I324" s="159"/>
      <c r="J324" s="159">
        <v>800</v>
      </c>
      <c r="K324" s="25">
        <v>2500</v>
      </c>
      <c r="L324" s="100">
        <f t="shared" si="22"/>
        <v>1700</v>
      </c>
      <c r="M324" s="522">
        <f t="shared" si="23"/>
        <v>2.125</v>
      </c>
      <c r="N324" s="25">
        <v>2500</v>
      </c>
      <c r="O324" s="602">
        <v>2500</v>
      </c>
      <c r="P324" s="602"/>
      <c r="Q324" s="602"/>
      <c r="R324" s="602"/>
      <c r="S324" s="25"/>
      <c r="T324" s="405" t="s">
        <v>170</v>
      </c>
      <c r="U324" s="133" t="s">
        <v>1849</v>
      </c>
      <c r="V324" s="133" t="s">
        <v>1198</v>
      </c>
      <c r="W324" s="6" t="s">
        <v>2474</v>
      </c>
      <c r="X324" s="130"/>
      <c r="Y324" s="130" t="s">
        <v>1847</v>
      </c>
      <c r="Z324" s="130"/>
      <c r="AA324" s="133" t="s">
        <v>1847</v>
      </c>
      <c r="AB324" s="130"/>
      <c r="AC324" s="130" t="s">
        <v>869</v>
      </c>
      <c r="AD324" s="249">
        <v>262040</v>
      </c>
      <c r="AE324" s="249">
        <v>30</v>
      </c>
    </row>
    <row r="325" spans="1:38" s="300" customFormat="1" ht="76.5" x14ac:dyDescent="0.2">
      <c r="A325" s="50">
        <v>94310</v>
      </c>
      <c r="B325" s="29" t="s">
        <v>56</v>
      </c>
      <c r="C325" s="96"/>
      <c r="D325" s="168">
        <v>0</v>
      </c>
      <c r="E325" s="97" t="s">
        <v>77</v>
      </c>
      <c r="F325" s="51" t="s">
        <v>1193</v>
      </c>
      <c r="G325" s="98">
        <v>1996</v>
      </c>
      <c r="H325" s="98">
        <v>2069</v>
      </c>
      <c r="I325" s="98">
        <v>6825</v>
      </c>
      <c r="J325" s="98"/>
      <c r="K325" s="99">
        <v>6000</v>
      </c>
      <c r="L325" s="100">
        <f t="shared" si="22"/>
        <v>6000</v>
      </c>
      <c r="M325" s="522" t="e">
        <f t="shared" si="23"/>
        <v>#DIV/0!</v>
      </c>
      <c r="N325" s="539">
        <v>6000</v>
      </c>
      <c r="O325" s="99"/>
      <c r="P325" s="99"/>
      <c r="Q325" s="99"/>
      <c r="R325" s="99"/>
      <c r="S325" s="539">
        <v>6000</v>
      </c>
      <c r="T325" s="545" t="s">
        <v>2640</v>
      </c>
      <c r="U325" s="102" t="s">
        <v>1194</v>
      </c>
      <c r="V325" s="101" t="s">
        <v>1189</v>
      </c>
      <c r="W325" s="7" t="s">
        <v>1195</v>
      </c>
      <c r="X325" s="130"/>
      <c r="Y325" s="130"/>
      <c r="Z325" s="130"/>
      <c r="AA325" s="133"/>
      <c r="AB325" s="130"/>
      <c r="AC325" s="130"/>
      <c r="AD325" s="192">
        <v>262035</v>
      </c>
      <c r="AE325" s="192">
        <v>40</v>
      </c>
      <c r="AF325" s="299"/>
      <c r="AG325" s="299"/>
      <c r="AH325" s="299"/>
      <c r="AI325" s="299"/>
      <c r="AJ325" s="299"/>
      <c r="AK325" s="299"/>
      <c r="AL325" s="299"/>
    </row>
    <row r="326" spans="1:38" s="300" customFormat="1" ht="191.25" x14ac:dyDescent="0.2">
      <c r="A326" s="27">
        <v>92410</v>
      </c>
      <c r="B326" s="45" t="s">
        <v>23</v>
      </c>
      <c r="C326" s="246"/>
      <c r="D326" s="168">
        <v>0</v>
      </c>
      <c r="E326" s="58"/>
      <c r="F326" s="179" t="s">
        <v>1840</v>
      </c>
      <c r="G326" s="159">
        <v>19496</v>
      </c>
      <c r="H326" s="159">
        <v>43668</v>
      </c>
      <c r="I326" s="159">
        <v>50009</v>
      </c>
      <c r="J326" s="159">
        <v>39224</v>
      </c>
      <c r="K326" s="47">
        <v>68400</v>
      </c>
      <c r="L326" s="100">
        <f t="shared" si="22"/>
        <v>29176</v>
      </c>
      <c r="M326" s="522">
        <f t="shared" si="23"/>
        <v>0.74383030797470939</v>
      </c>
      <c r="N326" s="47">
        <v>10000</v>
      </c>
      <c r="O326" s="47">
        <v>10000</v>
      </c>
      <c r="P326" s="47"/>
      <c r="Q326" s="47"/>
      <c r="R326" s="47"/>
      <c r="S326" s="47"/>
      <c r="T326" s="549" t="s">
        <v>2525</v>
      </c>
      <c r="U326" s="247" t="s">
        <v>1841</v>
      </c>
      <c r="V326" s="248" t="s">
        <v>1842</v>
      </c>
      <c r="W326" s="207" t="s">
        <v>2470</v>
      </c>
      <c r="X326" s="47"/>
      <c r="Y326" s="247" t="s">
        <v>1843</v>
      </c>
      <c r="Z326" s="47"/>
      <c r="AA326" s="247"/>
      <c r="AB326" s="47"/>
      <c r="AC326" s="247" t="s">
        <v>1844</v>
      </c>
      <c r="AD326" s="249">
        <v>262040</v>
      </c>
      <c r="AE326" s="249">
        <v>30</v>
      </c>
      <c r="AF326" s="299"/>
      <c r="AG326" s="299"/>
      <c r="AH326" s="299"/>
      <c r="AI326" s="299"/>
      <c r="AJ326" s="299"/>
      <c r="AK326" s="299"/>
      <c r="AL326" s="299"/>
    </row>
    <row r="327" spans="1:38" s="167" customFormat="1" ht="191.25" x14ac:dyDescent="0.2">
      <c r="A327" s="205">
        <v>92310</v>
      </c>
      <c r="B327" s="44" t="s">
        <v>23</v>
      </c>
      <c r="C327" s="54"/>
      <c r="D327" s="168">
        <v>0</v>
      </c>
      <c r="E327" s="55"/>
      <c r="F327" s="44" t="s">
        <v>1187</v>
      </c>
      <c r="G327" s="46"/>
      <c r="H327" s="46"/>
      <c r="I327" s="46"/>
      <c r="J327" s="46"/>
      <c r="K327" s="46">
        <v>16000</v>
      </c>
      <c r="L327" s="100">
        <f t="shared" si="22"/>
        <v>16000</v>
      </c>
      <c r="M327" s="522" t="e">
        <f t="shared" si="23"/>
        <v>#DIV/0!</v>
      </c>
      <c r="N327" s="46"/>
      <c r="O327" s="46"/>
      <c r="P327" s="46"/>
      <c r="Q327" s="46"/>
      <c r="R327" s="46"/>
      <c r="S327" s="46"/>
      <c r="T327" s="418" t="s">
        <v>2684</v>
      </c>
      <c r="U327" s="48" t="s">
        <v>1188</v>
      </c>
      <c r="V327" s="241" t="s">
        <v>1189</v>
      </c>
      <c r="W327" s="36" t="s">
        <v>1190</v>
      </c>
      <c r="X327" s="48"/>
      <c r="Y327" s="48"/>
      <c r="Z327" s="48"/>
      <c r="AA327" s="48" t="s">
        <v>1191</v>
      </c>
      <c r="AB327" s="48">
        <v>-9000</v>
      </c>
      <c r="AC327" s="48" t="s">
        <v>1192</v>
      </c>
      <c r="AD327" s="192">
        <v>262040</v>
      </c>
      <c r="AE327" s="192">
        <v>40</v>
      </c>
      <c r="AF327" s="299"/>
      <c r="AG327" s="299"/>
      <c r="AH327" s="299"/>
      <c r="AI327" s="299"/>
      <c r="AJ327" s="299"/>
      <c r="AK327" s="299"/>
      <c r="AL327" s="299"/>
    </row>
    <row r="328" spans="1:38" s="167" customFormat="1" ht="114.75" x14ac:dyDescent="0.2">
      <c r="A328" s="49">
        <v>96510</v>
      </c>
      <c r="B328" s="29" t="s">
        <v>82</v>
      </c>
      <c r="C328" s="131"/>
      <c r="D328" s="168">
        <v>2</v>
      </c>
      <c r="E328" s="132"/>
      <c r="F328" s="67" t="s">
        <v>1212</v>
      </c>
      <c r="G328" s="135"/>
      <c r="H328" s="135"/>
      <c r="I328" s="135">
        <v>4988</v>
      </c>
      <c r="J328" s="135"/>
      <c r="K328" s="81">
        <v>2000</v>
      </c>
      <c r="L328" s="100">
        <f t="shared" si="22"/>
        <v>2000</v>
      </c>
      <c r="M328" s="522" t="e">
        <f t="shared" si="23"/>
        <v>#DIV/0!</v>
      </c>
      <c r="N328" s="81">
        <v>0</v>
      </c>
      <c r="O328" s="81"/>
      <c r="P328" s="81"/>
      <c r="Q328" s="81"/>
      <c r="R328" s="81"/>
      <c r="S328" s="81"/>
      <c r="T328" s="562" t="s">
        <v>2685</v>
      </c>
      <c r="U328" s="81" t="s">
        <v>1213</v>
      </c>
      <c r="V328" s="81" t="s">
        <v>1214</v>
      </c>
      <c r="W328" s="6" t="s">
        <v>1215</v>
      </c>
      <c r="X328" s="81"/>
      <c r="Y328" s="81"/>
      <c r="Z328" s="81"/>
      <c r="AA328" s="623" t="s">
        <v>2858</v>
      </c>
      <c r="AB328" s="81"/>
      <c r="AC328" s="81"/>
      <c r="AD328" s="192">
        <v>262040</v>
      </c>
      <c r="AE328" s="192">
        <v>40</v>
      </c>
      <c r="AF328" s="299"/>
      <c r="AG328" s="299"/>
      <c r="AH328" s="299"/>
      <c r="AI328" s="299"/>
      <c r="AJ328" s="299"/>
      <c r="AK328" s="299"/>
      <c r="AL328" s="299"/>
    </row>
    <row r="329" spans="1:38" s="300" customFormat="1" ht="63.75" x14ac:dyDescent="0.2">
      <c r="A329" s="49">
        <v>96512</v>
      </c>
      <c r="B329" s="29" t="s">
        <v>1216</v>
      </c>
      <c r="C329" s="157"/>
      <c r="D329" s="168">
        <v>2</v>
      </c>
      <c r="E329" s="158"/>
      <c r="F329" s="67" t="s">
        <v>1216</v>
      </c>
      <c r="G329" s="159"/>
      <c r="H329" s="159"/>
      <c r="I329" s="159"/>
      <c r="J329" s="159"/>
      <c r="K329" s="130">
        <v>400000</v>
      </c>
      <c r="L329" s="100">
        <f t="shared" ref="L329:L339" si="24">+K329-J329</f>
        <v>400000</v>
      </c>
      <c r="M329" s="522" t="e">
        <f t="shared" ref="M329:M339" si="25">+L329/J329</f>
        <v>#DIV/0!</v>
      </c>
      <c r="N329" s="130">
        <v>0</v>
      </c>
      <c r="O329" s="130"/>
      <c r="P329" s="130"/>
      <c r="Q329" s="130"/>
      <c r="R329" s="130"/>
      <c r="S329" s="130"/>
      <c r="T329" s="405" t="s">
        <v>2652</v>
      </c>
      <c r="U329" s="133" t="s">
        <v>1217</v>
      </c>
      <c r="V329" s="133" t="s">
        <v>1218</v>
      </c>
      <c r="W329" s="6" t="s">
        <v>1219</v>
      </c>
      <c r="X329" s="130"/>
      <c r="Y329" s="130"/>
      <c r="Z329" s="130"/>
      <c r="AA329" s="133"/>
      <c r="AB329" s="130"/>
      <c r="AC329" s="130"/>
      <c r="AD329" s="192">
        <v>262040</v>
      </c>
      <c r="AE329" s="192">
        <v>40</v>
      </c>
      <c r="AF329" s="299"/>
      <c r="AG329" s="299"/>
      <c r="AH329" s="299"/>
      <c r="AI329" s="299"/>
      <c r="AJ329" s="299"/>
      <c r="AK329" s="299"/>
      <c r="AL329" s="299"/>
    </row>
    <row r="330" spans="1:38" s="300" customFormat="1" ht="102" x14ac:dyDescent="0.2">
      <c r="A330" s="18">
        <v>95325</v>
      </c>
      <c r="B330" s="340" t="s">
        <v>38</v>
      </c>
      <c r="C330" s="341"/>
      <c r="D330" s="168">
        <v>1</v>
      </c>
      <c r="E330" s="342"/>
      <c r="F330" s="361" t="s">
        <v>1290</v>
      </c>
      <c r="G330" s="75"/>
      <c r="H330" s="75"/>
      <c r="I330" s="75"/>
      <c r="J330" s="75"/>
      <c r="K330" s="130">
        <v>1000</v>
      </c>
      <c r="L330" s="100">
        <f t="shared" si="24"/>
        <v>1000</v>
      </c>
      <c r="M330" s="522" t="e">
        <f t="shared" si="25"/>
        <v>#DIV/0!</v>
      </c>
      <c r="N330" s="130">
        <v>0</v>
      </c>
      <c r="O330" s="130"/>
      <c r="P330" s="130"/>
      <c r="Q330" s="130"/>
      <c r="R330" s="130"/>
      <c r="S330" s="130"/>
      <c r="T330" s="405" t="s">
        <v>2862</v>
      </c>
      <c r="U330" s="130"/>
      <c r="V330" s="133"/>
      <c r="W330" s="30" t="s">
        <v>1291</v>
      </c>
      <c r="X330" s="130"/>
      <c r="Y330" s="130"/>
      <c r="Z330" s="130"/>
      <c r="AA330" s="623" t="s">
        <v>2860</v>
      </c>
      <c r="AB330" s="130"/>
      <c r="AC330" s="133" t="s">
        <v>1292</v>
      </c>
      <c r="AD330" s="31">
        <v>263020</v>
      </c>
      <c r="AE330" s="31">
        <v>40</v>
      </c>
      <c r="AF330" s="299"/>
      <c r="AG330" s="299"/>
      <c r="AH330" s="299"/>
      <c r="AI330" s="299"/>
      <c r="AJ330" s="299"/>
      <c r="AK330" s="299"/>
      <c r="AL330" s="299"/>
    </row>
    <row r="331" spans="1:38" s="300" customFormat="1" ht="89.25" x14ac:dyDescent="0.2">
      <c r="A331" s="18">
        <v>95315</v>
      </c>
      <c r="B331" s="340" t="s">
        <v>41</v>
      </c>
      <c r="C331" s="341"/>
      <c r="D331" s="168">
        <v>1</v>
      </c>
      <c r="E331" s="342"/>
      <c r="F331" s="361" t="s">
        <v>1293</v>
      </c>
      <c r="G331" s="75"/>
      <c r="H331" s="75"/>
      <c r="I331" s="75"/>
      <c r="J331" s="75"/>
      <c r="K331" s="130">
        <v>300</v>
      </c>
      <c r="L331" s="100">
        <f t="shared" si="24"/>
        <v>300</v>
      </c>
      <c r="M331" s="522" t="e">
        <f t="shared" si="25"/>
        <v>#DIV/0!</v>
      </c>
      <c r="N331" s="130">
        <v>0</v>
      </c>
      <c r="O331" s="130"/>
      <c r="P331" s="130"/>
      <c r="Q331" s="130"/>
      <c r="R331" s="130"/>
      <c r="S331" s="130"/>
      <c r="T331" s="370" t="s">
        <v>2678</v>
      </c>
      <c r="U331" s="130"/>
      <c r="V331" s="133"/>
      <c r="W331" s="30" t="s">
        <v>1294</v>
      </c>
      <c r="X331" s="134"/>
      <c r="Y331" s="134"/>
      <c r="Z331" s="134"/>
      <c r="AA331" s="623" t="s">
        <v>2861</v>
      </c>
      <c r="AB331" s="134"/>
      <c r="AC331" s="134"/>
      <c r="AD331" s="31">
        <v>263020</v>
      </c>
      <c r="AE331" s="31">
        <v>40</v>
      </c>
      <c r="AF331" s="299"/>
      <c r="AG331" s="299"/>
      <c r="AH331" s="299"/>
      <c r="AI331" s="299"/>
      <c r="AJ331" s="299"/>
      <c r="AK331" s="299"/>
      <c r="AL331" s="299"/>
    </row>
    <row r="332" spans="1:38" s="167" customFormat="1" ht="38.25" x14ac:dyDescent="0.2">
      <c r="A332" s="49">
        <v>95310</v>
      </c>
      <c r="B332" s="29" t="s">
        <v>38</v>
      </c>
      <c r="C332" s="131"/>
      <c r="D332" s="168">
        <v>1</v>
      </c>
      <c r="E332" s="132"/>
      <c r="F332" s="67" t="s">
        <v>38</v>
      </c>
      <c r="G332" s="75"/>
      <c r="H332" s="75"/>
      <c r="I332" s="75"/>
      <c r="J332" s="75"/>
      <c r="K332" s="130">
        <v>1000</v>
      </c>
      <c r="L332" s="100">
        <f t="shared" si="24"/>
        <v>1000</v>
      </c>
      <c r="M332" s="522" t="e">
        <f t="shared" si="25"/>
        <v>#DIV/0!</v>
      </c>
      <c r="N332" s="130">
        <v>0</v>
      </c>
      <c r="O332" s="130"/>
      <c r="P332" s="130"/>
      <c r="Q332" s="130"/>
      <c r="R332" s="130"/>
      <c r="S332" s="130"/>
      <c r="T332" s="405" t="s">
        <v>2686</v>
      </c>
      <c r="U332" s="130" t="s">
        <v>1044</v>
      </c>
      <c r="V332" s="133" t="s">
        <v>2104</v>
      </c>
      <c r="W332" s="36" t="s">
        <v>2105</v>
      </c>
      <c r="X332" s="118" t="s">
        <v>2064</v>
      </c>
      <c r="Y332" s="118" t="s">
        <v>312</v>
      </c>
      <c r="Z332" s="130"/>
      <c r="AA332" s="133" t="s">
        <v>338</v>
      </c>
      <c r="AB332" s="130"/>
      <c r="AC332" s="130" t="s">
        <v>2106</v>
      </c>
      <c r="AD332" s="172">
        <v>263020</v>
      </c>
      <c r="AE332" s="172">
        <v>30</v>
      </c>
      <c r="AF332" s="299"/>
      <c r="AG332" s="299"/>
      <c r="AH332" s="299"/>
      <c r="AI332" s="299"/>
      <c r="AJ332" s="299"/>
      <c r="AK332" s="299"/>
      <c r="AL332" s="299"/>
    </row>
    <row r="333" spans="1:38" s="167" customFormat="1" ht="89.25" x14ac:dyDescent="0.2">
      <c r="A333" s="50">
        <v>94310</v>
      </c>
      <c r="B333" s="29" t="s">
        <v>56</v>
      </c>
      <c r="C333" s="96"/>
      <c r="D333" s="168">
        <v>1</v>
      </c>
      <c r="E333" s="97"/>
      <c r="F333" s="51" t="s">
        <v>2098</v>
      </c>
      <c r="G333" s="98"/>
      <c r="H333" s="98">
        <v>101</v>
      </c>
      <c r="I333" s="98">
        <v>1500</v>
      </c>
      <c r="J333" s="98">
        <v>1650</v>
      </c>
      <c r="K333" s="99">
        <v>150</v>
      </c>
      <c r="L333" s="100">
        <f t="shared" si="24"/>
        <v>-1500</v>
      </c>
      <c r="M333" s="522">
        <f t="shared" si="25"/>
        <v>-0.90909090909090906</v>
      </c>
      <c r="N333" s="99">
        <v>150</v>
      </c>
      <c r="O333" s="99">
        <v>150</v>
      </c>
      <c r="P333" s="99"/>
      <c r="Q333" s="99"/>
      <c r="R333" s="99"/>
      <c r="S333" s="99"/>
      <c r="T333" s="545"/>
      <c r="U333" s="102" t="s">
        <v>2067</v>
      </c>
      <c r="V333" s="101"/>
      <c r="W333" s="7" t="s">
        <v>2099</v>
      </c>
      <c r="X333" s="118" t="s">
        <v>2064</v>
      </c>
      <c r="Y333" s="118" t="s">
        <v>312</v>
      </c>
      <c r="Z333" s="130"/>
      <c r="AA333" s="133" t="s">
        <v>338</v>
      </c>
      <c r="AB333" s="130"/>
      <c r="AC333" s="130" t="s">
        <v>81</v>
      </c>
      <c r="AD333" s="172">
        <v>263020</v>
      </c>
      <c r="AE333" s="172">
        <v>30</v>
      </c>
      <c r="AF333" s="299"/>
      <c r="AG333" s="299"/>
      <c r="AH333" s="299"/>
      <c r="AI333" s="299"/>
      <c r="AJ333" s="299"/>
      <c r="AK333" s="299"/>
      <c r="AL333" s="299"/>
    </row>
    <row r="334" spans="1:38" s="167" customFormat="1" x14ac:dyDescent="0.2">
      <c r="A334" s="49">
        <v>95330</v>
      </c>
      <c r="B334" s="29" t="s">
        <v>2529</v>
      </c>
      <c r="C334" s="157"/>
      <c r="D334" s="168">
        <v>0</v>
      </c>
      <c r="E334" s="158" t="s">
        <v>1186</v>
      </c>
      <c r="F334" s="67" t="s">
        <v>2100</v>
      </c>
      <c r="G334" s="159"/>
      <c r="H334" s="159"/>
      <c r="I334" s="159"/>
      <c r="J334" s="159"/>
      <c r="K334" s="130">
        <v>250</v>
      </c>
      <c r="L334" s="100">
        <f t="shared" si="24"/>
        <v>250</v>
      </c>
      <c r="M334" s="522" t="e">
        <f t="shared" si="25"/>
        <v>#DIV/0!</v>
      </c>
      <c r="N334" s="526">
        <v>400</v>
      </c>
      <c r="O334" s="130"/>
      <c r="P334" s="130"/>
      <c r="Q334" s="130"/>
      <c r="R334" s="130"/>
      <c r="S334" s="526">
        <v>400</v>
      </c>
      <c r="T334" s="550" t="s">
        <v>170</v>
      </c>
      <c r="U334" s="130" t="s">
        <v>1044</v>
      </c>
      <c r="V334" s="133" t="s">
        <v>2101</v>
      </c>
      <c r="W334" s="36" t="s">
        <v>2102</v>
      </c>
      <c r="X334" s="118" t="s">
        <v>2064</v>
      </c>
      <c r="Y334" s="118" t="s">
        <v>312</v>
      </c>
      <c r="Z334" s="130"/>
      <c r="AA334" s="133" t="s">
        <v>338</v>
      </c>
      <c r="AB334" s="130"/>
      <c r="AC334" s="130" t="s">
        <v>2103</v>
      </c>
      <c r="AD334" s="172">
        <v>263020</v>
      </c>
      <c r="AE334" s="172">
        <v>30</v>
      </c>
      <c r="AF334" s="299"/>
      <c r="AG334" s="299"/>
      <c r="AH334" s="299"/>
      <c r="AI334" s="299"/>
      <c r="AJ334" s="299"/>
      <c r="AK334" s="299"/>
      <c r="AL334" s="299"/>
    </row>
    <row r="335" spans="1:38" s="167" customFormat="1" ht="89.25" x14ac:dyDescent="0.2">
      <c r="A335" s="31">
        <v>94310</v>
      </c>
      <c r="B335" s="340" t="s">
        <v>56</v>
      </c>
      <c r="C335" s="352"/>
      <c r="D335" s="168">
        <v>1</v>
      </c>
      <c r="E335" s="353"/>
      <c r="F335" s="350" t="s">
        <v>1287</v>
      </c>
      <c r="G335" s="98"/>
      <c r="H335" s="98"/>
      <c r="I335" s="98"/>
      <c r="J335" s="98"/>
      <c r="K335" s="99">
        <v>1000</v>
      </c>
      <c r="L335" s="100">
        <f t="shared" si="24"/>
        <v>1000</v>
      </c>
      <c r="M335" s="522" t="e">
        <f t="shared" si="25"/>
        <v>#DIV/0!</v>
      </c>
      <c r="N335" s="99">
        <v>500</v>
      </c>
      <c r="O335" s="99">
        <v>500</v>
      </c>
      <c r="P335" s="99"/>
      <c r="Q335" s="99"/>
      <c r="R335" s="99"/>
      <c r="S335" s="99"/>
      <c r="T335" s="370" t="s">
        <v>2678</v>
      </c>
      <c r="U335" s="102"/>
      <c r="V335" s="101" t="s">
        <v>1288</v>
      </c>
      <c r="W335" s="305" t="s">
        <v>1289</v>
      </c>
      <c r="X335" s="130"/>
      <c r="Y335" s="130"/>
      <c r="Z335" s="130"/>
      <c r="AA335" s="623" t="s">
        <v>2859</v>
      </c>
      <c r="AB335" s="130"/>
      <c r="AC335" s="130"/>
      <c r="AD335" s="31">
        <v>263020</v>
      </c>
      <c r="AE335" s="31">
        <v>40</v>
      </c>
      <c r="AF335" s="299"/>
      <c r="AG335" s="299"/>
      <c r="AH335" s="299"/>
      <c r="AI335" s="299"/>
      <c r="AJ335" s="299"/>
      <c r="AK335" s="299"/>
      <c r="AL335" s="299"/>
    </row>
    <row r="336" spans="1:38" s="300" customFormat="1" ht="63.75" x14ac:dyDescent="0.2">
      <c r="A336" s="49">
        <v>95315</v>
      </c>
      <c r="B336" s="29" t="s">
        <v>41</v>
      </c>
      <c r="C336" s="131"/>
      <c r="D336" s="168">
        <v>0</v>
      </c>
      <c r="E336" s="132"/>
      <c r="F336" s="42" t="s">
        <v>2172</v>
      </c>
      <c r="G336" s="75">
        <v>721</v>
      </c>
      <c r="H336" s="75">
        <v>1152</v>
      </c>
      <c r="I336" s="75">
        <v>1064</v>
      </c>
      <c r="J336" s="75">
        <v>1000</v>
      </c>
      <c r="K336" s="130">
        <v>1500</v>
      </c>
      <c r="L336" s="100">
        <f t="shared" si="24"/>
        <v>500</v>
      </c>
      <c r="M336" s="522">
        <f t="shared" si="25"/>
        <v>0.5</v>
      </c>
      <c r="N336" s="130">
        <v>1000</v>
      </c>
      <c r="O336" s="130">
        <v>1000</v>
      </c>
      <c r="P336" s="130"/>
      <c r="Q336" s="130"/>
      <c r="R336" s="130"/>
      <c r="S336" s="130"/>
      <c r="T336" s="545" t="s">
        <v>2732</v>
      </c>
      <c r="U336" s="130"/>
      <c r="V336" s="102" t="s">
        <v>2152</v>
      </c>
      <c r="W336" s="42" t="s">
        <v>2172</v>
      </c>
      <c r="X336" s="134"/>
      <c r="Y336" s="134"/>
      <c r="Z336" s="134"/>
      <c r="AA336" s="198"/>
      <c r="AB336" s="134">
        <v>1250</v>
      </c>
      <c r="AC336" s="134" t="s">
        <v>131</v>
      </c>
      <c r="AD336" s="172">
        <v>270000</v>
      </c>
      <c r="AE336" s="172">
        <v>30</v>
      </c>
      <c r="AF336" s="299"/>
      <c r="AG336" s="299"/>
      <c r="AH336" s="299"/>
      <c r="AI336" s="299"/>
      <c r="AJ336" s="299"/>
      <c r="AK336" s="299"/>
      <c r="AL336" s="299"/>
    </row>
    <row r="337" spans="1:51" s="300" customFormat="1" ht="63.75" x14ac:dyDescent="0.2">
      <c r="A337" s="49">
        <v>95990</v>
      </c>
      <c r="B337" s="29" t="s">
        <v>1247</v>
      </c>
      <c r="C337" s="131"/>
      <c r="D337" s="168">
        <v>1</v>
      </c>
      <c r="E337" s="132"/>
      <c r="F337" s="41" t="s">
        <v>2180</v>
      </c>
      <c r="G337" s="75">
        <v>2990</v>
      </c>
      <c r="H337" s="75">
        <v>26</v>
      </c>
      <c r="I337" s="75">
        <v>617</v>
      </c>
      <c r="J337" s="75">
        <v>4000</v>
      </c>
      <c r="K337" s="130">
        <v>2500</v>
      </c>
      <c r="L337" s="100">
        <f t="shared" si="24"/>
        <v>-1500</v>
      </c>
      <c r="M337" s="522">
        <f t="shared" si="25"/>
        <v>-0.375</v>
      </c>
      <c r="N337" s="130">
        <v>1000</v>
      </c>
      <c r="O337" s="130">
        <v>1000</v>
      </c>
      <c r="P337" s="130"/>
      <c r="Q337" s="130"/>
      <c r="R337" s="130"/>
      <c r="S337" s="130"/>
      <c r="T337" s="405"/>
      <c r="U337" s="130"/>
      <c r="V337" s="102" t="s">
        <v>2152</v>
      </c>
      <c r="W337" s="42" t="s">
        <v>2181</v>
      </c>
      <c r="X337" s="130"/>
      <c r="Y337" s="130"/>
      <c r="Z337" s="130"/>
      <c r="AA337" s="133"/>
      <c r="AB337" s="130" t="s">
        <v>2182</v>
      </c>
      <c r="AC337" s="133" t="s">
        <v>2183</v>
      </c>
      <c r="AD337" s="172">
        <v>270000</v>
      </c>
      <c r="AE337" s="172">
        <v>30</v>
      </c>
      <c r="AF337" s="299"/>
      <c r="AG337" s="299"/>
      <c r="AH337" s="299"/>
      <c r="AI337" s="299"/>
      <c r="AJ337" s="299"/>
      <c r="AK337" s="299"/>
      <c r="AL337" s="299"/>
    </row>
    <row r="338" spans="1:51" s="300" customFormat="1" ht="63.75" x14ac:dyDescent="0.2">
      <c r="A338" s="50">
        <v>94410</v>
      </c>
      <c r="B338" s="29" t="s">
        <v>27</v>
      </c>
      <c r="C338" s="96"/>
      <c r="D338" s="168">
        <v>1</v>
      </c>
      <c r="E338" s="97"/>
      <c r="F338" s="39" t="s">
        <v>2154</v>
      </c>
      <c r="G338" s="98">
        <v>2120</v>
      </c>
      <c r="H338" s="98">
        <v>2004</v>
      </c>
      <c r="I338" s="98">
        <v>4286</v>
      </c>
      <c r="J338" s="98">
        <v>2500</v>
      </c>
      <c r="K338" s="99">
        <v>3500</v>
      </c>
      <c r="L338" s="100">
        <f t="shared" si="24"/>
        <v>1000</v>
      </c>
      <c r="M338" s="522">
        <f t="shared" si="25"/>
        <v>0.4</v>
      </c>
      <c r="N338" s="99">
        <v>2500</v>
      </c>
      <c r="O338" s="99">
        <v>2500</v>
      </c>
      <c r="P338" s="99"/>
      <c r="Q338" s="99"/>
      <c r="R338" s="99"/>
      <c r="S338" s="99"/>
      <c r="T338" s="545" t="s">
        <v>2732</v>
      </c>
      <c r="U338" s="102"/>
      <c r="V338" s="102" t="s">
        <v>2152</v>
      </c>
      <c r="W338" s="40" t="s">
        <v>2155</v>
      </c>
      <c r="X338" s="134"/>
      <c r="Y338" s="134"/>
      <c r="Z338" s="134"/>
      <c r="AA338" s="198"/>
      <c r="AB338" s="134" t="s">
        <v>1564</v>
      </c>
      <c r="AC338" s="134" t="s">
        <v>81</v>
      </c>
      <c r="AD338" s="172">
        <v>270000</v>
      </c>
      <c r="AE338" s="172">
        <v>30</v>
      </c>
      <c r="AF338" s="299"/>
      <c r="AG338" s="299"/>
      <c r="AH338" s="299"/>
      <c r="AI338" s="299"/>
      <c r="AJ338" s="299"/>
      <c r="AK338" s="299"/>
      <c r="AL338" s="299"/>
      <c r="AM338" s="299"/>
      <c r="AN338" s="299"/>
      <c r="AO338" s="299"/>
      <c r="AP338" s="299"/>
      <c r="AQ338" s="299"/>
      <c r="AR338" s="299"/>
      <c r="AS338" s="299"/>
      <c r="AT338" s="299"/>
      <c r="AU338" s="299"/>
      <c r="AV338" s="299"/>
      <c r="AW338" s="299"/>
      <c r="AX338" s="299"/>
      <c r="AY338" s="299"/>
    </row>
    <row r="339" spans="1:51" s="300" customFormat="1" ht="63.75" customHeight="1" x14ac:dyDescent="0.2">
      <c r="A339" s="10">
        <v>95115</v>
      </c>
      <c r="B339" s="8" t="s">
        <v>2156</v>
      </c>
      <c r="C339" s="196"/>
      <c r="D339" s="168">
        <v>0</v>
      </c>
      <c r="E339" s="197"/>
      <c r="F339" s="38" t="s">
        <v>2157</v>
      </c>
      <c r="G339" s="46"/>
      <c r="H339" s="46">
        <v>3052</v>
      </c>
      <c r="I339" s="46">
        <v>2065</v>
      </c>
      <c r="J339" s="46">
        <v>3000</v>
      </c>
      <c r="K339" s="68">
        <v>4000</v>
      </c>
      <c r="L339" s="100">
        <f t="shared" si="24"/>
        <v>1000</v>
      </c>
      <c r="M339" s="522">
        <f t="shared" si="25"/>
        <v>0.33333333333333331</v>
      </c>
      <c r="N339" s="68">
        <v>3000</v>
      </c>
      <c r="O339" s="68">
        <v>3000</v>
      </c>
      <c r="P339" s="68"/>
      <c r="Q339" s="68"/>
      <c r="R339" s="68"/>
      <c r="S339" s="68"/>
      <c r="T339" s="206" t="s">
        <v>2745</v>
      </c>
      <c r="U339" s="46"/>
      <c r="V339" s="102" t="s">
        <v>2152</v>
      </c>
      <c r="W339" s="38" t="s">
        <v>2158</v>
      </c>
      <c r="X339" s="171"/>
      <c r="Y339" s="171"/>
      <c r="Z339" s="171"/>
      <c r="AA339" s="171" t="s">
        <v>2159</v>
      </c>
      <c r="AB339" s="171"/>
      <c r="AC339" s="171" t="s">
        <v>81</v>
      </c>
      <c r="AD339" s="172">
        <v>270000</v>
      </c>
      <c r="AE339" s="172">
        <v>30</v>
      </c>
      <c r="AF339" s="299"/>
      <c r="AG339" s="299"/>
      <c r="AH339" s="299"/>
      <c r="AI339" s="299"/>
      <c r="AJ339" s="299"/>
      <c r="AK339" s="299"/>
      <c r="AL339" s="299"/>
      <c r="AM339" s="299"/>
      <c r="AN339" s="299"/>
      <c r="AO339" s="299"/>
      <c r="AP339" s="299"/>
      <c r="AQ339" s="299"/>
      <c r="AR339" s="299"/>
      <c r="AS339" s="299"/>
      <c r="AT339" s="299"/>
      <c r="AU339" s="299"/>
      <c r="AV339" s="299"/>
      <c r="AW339" s="299"/>
      <c r="AX339" s="299"/>
      <c r="AY339" s="299"/>
    </row>
    <row r="340" spans="1:51" s="300" customFormat="1" ht="25.5" customHeight="1" x14ac:dyDescent="0.25">
      <c r="A340" s="219">
        <v>95215</v>
      </c>
      <c r="B340" s="218" t="s">
        <v>2664</v>
      </c>
      <c r="C340" s="595"/>
      <c r="D340" s="596">
        <v>2</v>
      </c>
      <c r="E340" s="597" t="s">
        <v>77</v>
      </c>
      <c r="F340" s="598" t="s">
        <v>2665</v>
      </c>
      <c r="G340" s="593"/>
      <c r="H340" s="593"/>
      <c r="I340" s="593"/>
      <c r="J340" s="593"/>
      <c r="K340" s="593"/>
      <c r="L340" s="593"/>
      <c r="M340" s="593"/>
      <c r="N340" s="599">
        <v>3000</v>
      </c>
      <c r="O340" s="603"/>
      <c r="P340" s="603"/>
      <c r="Q340" s="603"/>
      <c r="R340" s="603"/>
      <c r="S340" s="599">
        <v>3000</v>
      </c>
      <c r="T340" s="593"/>
      <c r="U340" s="593"/>
      <c r="V340" s="593"/>
      <c r="W340" s="598" t="s">
        <v>2666</v>
      </c>
      <c r="X340" s="593"/>
      <c r="Y340" s="593"/>
      <c r="Z340" s="593"/>
      <c r="AA340" s="593"/>
      <c r="AB340" s="593"/>
      <c r="AC340" s="593"/>
      <c r="AD340" s="593">
        <v>270000</v>
      </c>
      <c r="AE340" s="593">
        <v>30</v>
      </c>
      <c r="AF340" s="299"/>
      <c r="AG340" s="299"/>
      <c r="AH340" s="299"/>
      <c r="AI340" s="299"/>
      <c r="AJ340" s="299"/>
      <c r="AK340" s="299"/>
      <c r="AL340" s="299"/>
      <c r="AM340" s="299"/>
      <c r="AN340" s="299"/>
      <c r="AO340" s="299"/>
      <c r="AP340" s="299"/>
      <c r="AQ340" s="299"/>
      <c r="AR340" s="299"/>
      <c r="AS340" s="299"/>
      <c r="AT340" s="299"/>
      <c r="AU340" s="299"/>
      <c r="AV340" s="299"/>
      <c r="AW340" s="299"/>
      <c r="AX340" s="299"/>
      <c r="AY340" s="299"/>
    </row>
    <row r="341" spans="1:51" s="300" customFormat="1" ht="89.25" x14ac:dyDescent="0.2">
      <c r="A341" s="49">
        <v>95310</v>
      </c>
      <c r="B341" s="29" t="s">
        <v>38</v>
      </c>
      <c r="C341" s="131"/>
      <c r="D341" s="168">
        <v>1</v>
      </c>
      <c r="E341" s="132"/>
      <c r="F341" s="416" t="s">
        <v>2169</v>
      </c>
      <c r="G341" s="75">
        <v>3987</v>
      </c>
      <c r="H341" s="75">
        <v>3757</v>
      </c>
      <c r="I341" s="75">
        <v>1424</v>
      </c>
      <c r="J341" s="75">
        <v>2654</v>
      </c>
      <c r="K341" s="130">
        <v>5000</v>
      </c>
      <c r="L341" s="100">
        <f>+K341-J341</f>
        <v>2346</v>
      </c>
      <c r="M341" s="522">
        <f>+L341/J341</f>
        <v>0.88394875659382066</v>
      </c>
      <c r="N341" s="130">
        <v>3000</v>
      </c>
      <c r="O341" s="130">
        <v>3000</v>
      </c>
      <c r="P341" s="130"/>
      <c r="Q341" s="130"/>
      <c r="R341" s="130"/>
      <c r="S341" s="130"/>
      <c r="T341" s="405" t="s">
        <v>2613</v>
      </c>
      <c r="U341" s="130"/>
      <c r="V341" s="102" t="s">
        <v>2152</v>
      </c>
      <c r="W341" s="416" t="s">
        <v>2170</v>
      </c>
      <c r="X341" s="130"/>
      <c r="Y341" s="130"/>
      <c r="Z341" s="130"/>
      <c r="AA341" s="133"/>
      <c r="AB341" s="130">
        <v>3000</v>
      </c>
      <c r="AC341" s="133" t="s">
        <v>2171</v>
      </c>
      <c r="AD341" s="172">
        <v>270000</v>
      </c>
      <c r="AE341" s="172">
        <v>30</v>
      </c>
      <c r="AF341" s="299"/>
      <c r="AG341" s="299"/>
      <c r="AH341" s="299"/>
      <c r="AI341" s="299"/>
      <c r="AJ341" s="299"/>
      <c r="AK341" s="299"/>
      <c r="AL341" s="299"/>
      <c r="AM341" s="299"/>
      <c r="AN341" s="299"/>
      <c r="AO341" s="299"/>
      <c r="AP341" s="299"/>
      <c r="AQ341" s="299"/>
      <c r="AR341" s="299"/>
      <c r="AS341" s="299"/>
      <c r="AT341" s="299"/>
      <c r="AU341" s="299"/>
      <c r="AV341" s="299"/>
      <c r="AW341" s="299"/>
      <c r="AX341" s="299"/>
      <c r="AY341" s="299"/>
    </row>
    <row r="342" spans="1:51" s="300" customFormat="1" ht="76.5" x14ac:dyDescent="0.2">
      <c r="A342" s="49">
        <v>95990</v>
      </c>
      <c r="B342" s="29" t="s">
        <v>2184</v>
      </c>
      <c r="C342" s="131"/>
      <c r="D342" s="168">
        <v>1</v>
      </c>
      <c r="E342" s="57"/>
      <c r="F342" s="392" t="s">
        <v>2507</v>
      </c>
      <c r="G342" s="75"/>
      <c r="H342" s="75"/>
      <c r="I342" s="75"/>
      <c r="J342" s="75">
        <v>3000</v>
      </c>
      <c r="K342" s="130">
        <v>5000</v>
      </c>
      <c r="L342" s="100">
        <f>+K342-J342</f>
        <v>2000</v>
      </c>
      <c r="M342" s="522">
        <f>+L342/J342</f>
        <v>0.66666666666666663</v>
      </c>
      <c r="N342" s="130">
        <v>3000</v>
      </c>
      <c r="O342" s="130">
        <v>3000</v>
      </c>
      <c r="P342" s="130"/>
      <c r="Q342" s="130"/>
      <c r="R342" s="130"/>
      <c r="S342" s="130"/>
      <c r="T342" s="405" t="s">
        <v>2782</v>
      </c>
      <c r="U342" s="130"/>
      <c r="V342" s="133"/>
      <c r="W342" s="36" t="s">
        <v>2185</v>
      </c>
      <c r="X342" s="130"/>
      <c r="Y342" s="130"/>
      <c r="Z342" s="130"/>
      <c r="AA342" s="133"/>
      <c r="AB342" s="130"/>
      <c r="AC342" s="133" t="s">
        <v>2186</v>
      </c>
      <c r="AD342" s="172">
        <v>270000</v>
      </c>
      <c r="AE342" s="172">
        <v>30</v>
      </c>
      <c r="AF342" s="299"/>
      <c r="AG342" s="299"/>
      <c r="AH342" s="299"/>
      <c r="AI342" s="299"/>
      <c r="AJ342" s="299"/>
      <c r="AK342" s="299"/>
      <c r="AL342" s="299"/>
      <c r="AM342" s="299"/>
      <c r="AN342" s="299"/>
      <c r="AO342" s="299"/>
      <c r="AP342" s="299"/>
      <c r="AQ342" s="299"/>
      <c r="AR342" s="299"/>
      <c r="AS342" s="299"/>
      <c r="AT342" s="299"/>
      <c r="AU342" s="299"/>
      <c r="AV342" s="299"/>
      <c r="AW342" s="299"/>
      <c r="AX342" s="299"/>
      <c r="AY342" s="299"/>
    </row>
    <row r="343" spans="1:51" s="167" customFormat="1" ht="51" x14ac:dyDescent="0.2">
      <c r="A343" s="10">
        <v>95220</v>
      </c>
      <c r="B343" s="8" t="s">
        <v>2162</v>
      </c>
      <c r="C343" s="196"/>
      <c r="D343" s="168">
        <v>1</v>
      </c>
      <c r="E343" s="197"/>
      <c r="F343" s="41" t="s">
        <v>2163</v>
      </c>
      <c r="G343" s="46">
        <v>4612</v>
      </c>
      <c r="H343" s="46">
        <v>1397</v>
      </c>
      <c r="I343" s="46">
        <v>40</v>
      </c>
      <c r="J343" s="46">
        <v>5700</v>
      </c>
      <c r="K343" s="68">
        <v>5700</v>
      </c>
      <c r="L343" s="100">
        <f>+K343-J343</f>
        <v>0</v>
      </c>
      <c r="M343" s="522">
        <f>+L343/J343</f>
        <v>0</v>
      </c>
      <c r="N343" s="68">
        <v>5700</v>
      </c>
      <c r="O343" s="68">
        <v>5700</v>
      </c>
      <c r="P343" s="68"/>
      <c r="Q343" s="68"/>
      <c r="R343" s="68"/>
      <c r="S343" s="68"/>
      <c r="T343" s="545" t="s">
        <v>2731</v>
      </c>
      <c r="U343" s="46"/>
      <c r="V343" s="102" t="s">
        <v>2152</v>
      </c>
      <c r="W343" s="259" t="s">
        <v>2164</v>
      </c>
      <c r="X343" s="171"/>
      <c r="Y343" s="171"/>
      <c r="Z343" s="171"/>
      <c r="AA343" s="171"/>
      <c r="AB343" s="171" t="s">
        <v>2165</v>
      </c>
      <c r="AC343" s="171" t="s">
        <v>81</v>
      </c>
      <c r="AD343" s="172">
        <v>270000</v>
      </c>
      <c r="AE343" s="172">
        <v>30</v>
      </c>
      <c r="AF343" s="299"/>
      <c r="AG343" s="299"/>
      <c r="AH343" s="299"/>
      <c r="AI343" s="299"/>
      <c r="AJ343" s="299"/>
      <c r="AK343" s="299"/>
      <c r="AL343" s="299"/>
      <c r="AM343" s="299"/>
      <c r="AN343" s="299"/>
      <c r="AO343" s="299"/>
      <c r="AP343" s="299"/>
      <c r="AQ343" s="299"/>
      <c r="AR343" s="299"/>
      <c r="AS343" s="299"/>
      <c r="AT343" s="299"/>
      <c r="AU343" s="299"/>
      <c r="AV343" s="299"/>
      <c r="AW343" s="299"/>
      <c r="AX343" s="299"/>
      <c r="AY343" s="299"/>
    </row>
    <row r="344" spans="1:51" s="86" customFormat="1" ht="63.75" x14ac:dyDescent="0.2">
      <c r="A344" s="49">
        <v>95530</v>
      </c>
      <c r="B344" s="29" t="s">
        <v>2173</v>
      </c>
      <c r="C344" s="131"/>
      <c r="D344" s="168">
        <v>0</v>
      </c>
      <c r="E344" s="132"/>
      <c r="F344" s="41" t="s">
        <v>2174</v>
      </c>
      <c r="G344" s="75">
        <v>4337</v>
      </c>
      <c r="H344" s="75">
        <v>5382</v>
      </c>
      <c r="I344" s="75">
        <v>23571</v>
      </c>
      <c r="J344" s="75">
        <v>6000</v>
      </c>
      <c r="K344" s="130">
        <v>8000</v>
      </c>
      <c r="L344" s="100">
        <f>+K344-J344</f>
        <v>2000</v>
      </c>
      <c r="M344" s="522">
        <f>+L344/J344</f>
        <v>0.33333333333333331</v>
      </c>
      <c r="N344" s="130">
        <v>6000</v>
      </c>
      <c r="O344" s="130">
        <v>6000</v>
      </c>
      <c r="P344" s="130"/>
      <c r="Q344" s="130"/>
      <c r="R344" s="130"/>
      <c r="S344" s="130"/>
      <c r="T344" s="545" t="s">
        <v>2732</v>
      </c>
      <c r="U344" s="130"/>
      <c r="V344" s="102" t="s">
        <v>2152</v>
      </c>
      <c r="W344" s="42" t="s">
        <v>2175</v>
      </c>
      <c r="X344" s="134"/>
      <c r="Y344" s="134"/>
      <c r="Z344" s="134"/>
      <c r="AA344" s="198"/>
      <c r="AB344" s="198" t="s">
        <v>2176</v>
      </c>
      <c r="AC344" s="134" t="s">
        <v>2177</v>
      </c>
      <c r="AD344" s="172">
        <v>270000</v>
      </c>
      <c r="AE344" s="172">
        <v>30</v>
      </c>
      <c r="AF344" s="85"/>
      <c r="AG344" s="85"/>
      <c r="AH344" s="85"/>
      <c r="AI344" s="85"/>
      <c r="AJ344" s="85"/>
      <c r="AK344" s="85"/>
      <c r="AL344" s="85"/>
      <c r="AM344" s="85"/>
      <c r="AN344" s="85"/>
      <c r="AO344" s="85"/>
      <c r="AP344" s="85"/>
      <c r="AQ344" s="85"/>
      <c r="AR344" s="85"/>
      <c r="AS344" s="85"/>
      <c r="AT344" s="85"/>
      <c r="AU344" s="85"/>
      <c r="AV344" s="85"/>
      <c r="AW344" s="85"/>
    </row>
    <row r="345" spans="1:51" s="88" customFormat="1" ht="63.75" x14ac:dyDescent="0.2">
      <c r="A345" s="10">
        <v>95225</v>
      </c>
      <c r="B345" s="8" t="s">
        <v>2166</v>
      </c>
      <c r="C345" s="196"/>
      <c r="D345" s="168">
        <v>1</v>
      </c>
      <c r="E345" s="197"/>
      <c r="F345" s="41" t="s">
        <v>2167</v>
      </c>
      <c r="G345" s="46">
        <v>10966</v>
      </c>
      <c r="H345" s="46">
        <v>14273</v>
      </c>
      <c r="I345" s="46">
        <v>17070</v>
      </c>
      <c r="J345" s="46">
        <v>12000</v>
      </c>
      <c r="K345" s="68">
        <v>15000</v>
      </c>
      <c r="L345" s="100">
        <f>+K345-J345</f>
        <v>3000</v>
      </c>
      <c r="M345" s="522">
        <f>+L345/J345</f>
        <v>0.25</v>
      </c>
      <c r="N345" s="68">
        <v>12000</v>
      </c>
      <c r="O345" s="68">
        <v>12000</v>
      </c>
      <c r="P345" s="68"/>
      <c r="Q345" s="68"/>
      <c r="R345" s="68"/>
      <c r="S345" s="68"/>
      <c r="T345" s="545" t="s">
        <v>2732</v>
      </c>
      <c r="U345" s="46"/>
      <c r="V345" s="102" t="s">
        <v>2152</v>
      </c>
      <c r="W345" s="259" t="s">
        <v>2168</v>
      </c>
      <c r="X345" s="171"/>
      <c r="Y345" s="171"/>
      <c r="Z345" s="171"/>
      <c r="AA345" s="171"/>
      <c r="AB345" s="171" t="s">
        <v>2165</v>
      </c>
      <c r="AC345" s="171" t="s">
        <v>81</v>
      </c>
      <c r="AD345" s="172">
        <v>270000</v>
      </c>
      <c r="AE345" s="172">
        <v>30</v>
      </c>
      <c r="AF345" s="87"/>
      <c r="AG345" s="87"/>
      <c r="AH345" s="87"/>
      <c r="AI345" s="87"/>
      <c r="AJ345" s="87"/>
      <c r="AK345" s="87"/>
      <c r="AL345" s="87"/>
      <c r="AM345" s="87"/>
      <c r="AN345" s="87"/>
      <c r="AO345" s="87"/>
      <c r="AP345" s="87"/>
      <c r="AQ345" s="87"/>
      <c r="AR345" s="87"/>
      <c r="AS345" s="87"/>
      <c r="AT345" s="87"/>
      <c r="AU345" s="87"/>
      <c r="AV345" s="87"/>
      <c r="AW345" s="87"/>
    </row>
    <row r="346" spans="1:51" s="88" customFormat="1" ht="25.5" x14ac:dyDescent="0.2">
      <c r="A346" s="50">
        <v>95310</v>
      </c>
      <c r="B346" s="29" t="s">
        <v>2667</v>
      </c>
      <c r="C346" s="96"/>
      <c r="D346" s="168">
        <v>3</v>
      </c>
      <c r="E346" s="97" t="s">
        <v>77</v>
      </c>
      <c r="F346" s="51" t="s">
        <v>2668</v>
      </c>
      <c r="G346" s="354"/>
      <c r="H346" s="354">
        <v>0</v>
      </c>
      <c r="I346" s="354"/>
      <c r="J346" s="354">
        <v>9000</v>
      </c>
      <c r="K346" s="355">
        <v>10000</v>
      </c>
      <c r="L346" s="100"/>
      <c r="M346" s="522"/>
      <c r="N346" s="582">
        <v>19500</v>
      </c>
      <c r="O346" s="355"/>
      <c r="P346" s="355"/>
      <c r="Q346" s="355"/>
      <c r="R346" s="355"/>
      <c r="S346" s="582">
        <v>19500</v>
      </c>
      <c r="T346" s="540"/>
      <c r="U346" s="331"/>
      <c r="V346" s="339" t="s">
        <v>1374</v>
      </c>
      <c r="W346" s="7" t="s">
        <v>2669</v>
      </c>
      <c r="X346" s="356"/>
      <c r="Y346" s="356"/>
      <c r="Z346" s="356"/>
      <c r="AA346" s="450"/>
      <c r="AB346" s="356"/>
      <c r="AC346" s="356"/>
      <c r="AD346" s="192">
        <v>270000</v>
      </c>
      <c r="AE346" s="192">
        <v>30</v>
      </c>
      <c r="AF346" s="87"/>
      <c r="AG346" s="87"/>
      <c r="AH346" s="87"/>
      <c r="AI346" s="87"/>
      <c r="AJ346" s="87"/>
      <c r="AK346" s="87"/>
      <c r="AL346" s="87"/>
      <c r="AM346" s="87"/>
      <c r="AN346" s="87"/>
      <c r="AO346" s="87"/>
      <c r="AP346" s="87"/>
      <c r="AQ346" s="87"/>
      <c r="AR346" s="87"/>
      <c r="AS346" s="87"/>
      <c r="AT346" s="87"/>
      <c r="AU346" s="87"/>
      <c r="AV346" s="87"/>
      <c r="AW346" s="87"/>
    </row>
    <row r="347" spans="1:51" s="88" customFormat="1" ht="51" customHeight="1" x14ac:dyDescent="0.2">
      <c r="A347" s="10">
        <v>95120</v>
      </c>
      <c r="B347" s="8" t="s">
        <v>1573</v>
      </c>
      <c r="C347" s="196"/>
      <c r="D347" s="168">
        <v>1</v>
      </c>
      <c r="E347" s="197"/>
      <c r="F347" s="41" t="s">
        <v>2160</v>
      </c>
      <c r="G347" s="46">
        <v>18504</v>
      </c>
      <c r="H347" s="46">
        <v>17518</v>
      </c>
      <c r="I347" s="46">
        <v>24600</v>
      </c>
      <c r="J347" s="46">
        <v>23000</v>
      </c>
      <c r="K347" s="68">
        <v>26000</v>
      </c>
      <c r="L347" s="100">
        <f t="shared" ref="L347:L410" si="26">+K347-J347</f>
        <v>3000</v>
      </c>
      <c r="M347" s="522">
        <f t="shared" ref="M347:M410" si="27">+L347/J347</f>
        <v>0.13043478260869565</v>
      </c>
      <c r="N347" s="68">
        <v>23000</v>
      </c>
      <c r="O347" s="68">
        <v>23000</v>
      </c>
      <c r="P347" s="68"/>
      <c r="Q347" s="68"/>
      <c r="R347" s="68"/>
      <c r="S347" s="68"/>
      <c r="T347" s="545" t="s">
        <v>2732</v>
      </c>
      <c r="U347" s="46"/>
      <c r="V347" s="102" t="s">
        <v>2152</v>
      </c>
      <c r="W347" s="42" t="s">
        <v>2161</v>
      </c>
      <c r="X347" s="171"/>
      <c r="Y347" s="171"/>
      <c r="Z347" s="171"/>
      <c r="AA347" s="171"/>
      <c r="AB347" s="171" t="s">
        <v>1564</v>
      </c>
      <c r="AC347" s="171" t="s">
        <v>81</v>
      </c>
      <c r="AD347" s="172">
        <v>270000</v>
      </c>
      <c r="AE347" s="172">
        <v>30</v>
      </c>
    </row>
    <row r="348" spans="1:51" ht="63.75" x14ac:dyDescent="0.2">
      <c r="A348" s="50">
        <v>94310</v>
      </c>
      <c r="B348" s="29" t="s">
        <v>56</v>
      </c>
      <c r="C348" s="96"/>
      <c r="D348" s="168">
        <v>1</v>
      </c>
      <c r="E348" s="97"/>
      <c r="F348" s="39" t="s">
        <v>2151</v>
      </c>
      <c r="G348" s="98">
        <v>38621</v>
      </c>
      <c r="H348" s="98">
        <v>37851</v>
      </c>
      <c r="I348" s="98">
        <v>36219</v>
      </c>
      <c r="J348" s="98">
        <v>39840</v>
      </c>
      <c r="K348" s="99">
        <v>42000</v>
      </c>
      <c r="L348" s="100">
        <f t="shared" si="26"/>
        <v>2160</v>
      </c>
      <c r="M348" s="522">
        <f t="shared" si="27"/>
        <v>5.4216867469879519E-2</v>
      </c>
      <c r="N348" s="99">
        <v>40000</v>
      </c>
      <c r="O348" s="99">
        <v>40000</v>
      </c>
      <c r="P348" s="99"/>
      <c r="Q348" s="99"/>
      <c r="R348" s="99"/>
      <c r="S348" s="99"/>
      <c r="T348" s="545" t="s">
        <v>2732</v>
      </c>
      <c r="U348" s="102"/>
      <c r="V348" s="102" t="s">
        <v>2152</v>
      </c>
      <c r="W348" s="40" t="s">
        <v>2153</v>
      </c>
      <c r="X348" s="130"/>
      <c r="Y348" s="130"/>
      <c r="Z348" s="130"/>
      <c r="AA348" s="133" t="s">
        <v>61</v>
      </c>
      <c r="AB348" s="130" t="s">
        <v>1564</v>
      </c>
      <c r="AC348" s="130" t="s">
        <v>81</v>
      </c>
      <c r="AD348" s="172">
        <v>270000</v>
      </c>
      <c r="AE348" s="172">
        <v>30</v>
      </c>
    </row>
    <row r="349" spans="1:51" s="86" customFormat="1" ht="102" x14ac:dyDescent="0.2">
      <c r="A349" s="49">
        <v>95410</v>
      </c>
      <c r="B349" s="29" t="s">
        <v>2178</v>
      </c>
      <c r="C349" s="131"/>
      <c r="D349" s="168">
        <v>1</v>
      </c>
      <c r="E349" s="132"/>
      <c r="F349" s="41" t="s">
        <v>2179</v>
      </c>
      <c r="G349" s="75">
        <v>50</v>
      </c>
      <c r="H349" s="75"/>
      <c r="I349" s="75">
        <v>90</v>
      </c>
      <c r="J349" s="75"/>
      <c r="K349" s="130">
        <v>100</v>
      </c>
      <c r="L349" s="100">
        <f t="shared" si="26"/>
        <v>100</v>
      </c>
      <c r="M349" s="522" t="e">
        <f t="shared" si="27"/>
        <v>#DIV/0!</v>
      </c>
      <c r="N349" s="130" t="s">
        <v>135</v>
      </c>
      <c r="O349" s="130"/>
      <c r="P349" s="130"/>
      <c r="Q349" s="130"/>
      <c r="R349" s="130"/>
      <c r="S349" s="130"/>
      <c r="T349" s="255" t="s">
        <v>2753</v>
      </c>
      <c r="U349" s="130"/>
      <c r="V349" s="133"/>
      <c r="W349" s="36"/>
      <c r="X349" s="134"/>
      <c r="Y349" s="134"/>
      <c r="Z349" s="134"/>
      <c r="AA349" s="198"/>
      <c r="AB349" s="134"/>
      <c r="AC349" s="134"/>
      <c r="AD349" s="172">
        <v>270000</v>
      </c>
      <c r="AE349" s="172">
        <v>30</v>
      </c>
      <c r="AF349" s="85"/>
      <c r="AG349" s="85"/>
      <c r="AH349" s="85"/>
      <c r="AI349" s="85"/>
      <c r="AJ349" s="85"/>
      <c r="AK349" s="85"/>
      <c r="AL349" s="85"/>
      <c r="AM349" s="85"/>
      <c r="AN349" s="85"/>
      <c r="AO349" s="85"/>
      <c r="AP349" s="85"/>
      <c r="AQ349" s="85"/>
      <c r="AR349" s="85"/>
      <c r="AS349" s="85"/>
      <c r="AT349" s="85"/>
      <c r="AU349" s="85"/>
      <c r="AV349" s="85"/>
      <c r="AW349" s="85"/>
    </row>
    <row r="350" spans="1:51" s="89" customFormat="1" ht="51" x14ac:dyDescent="0.2">
      <c r="A350" s="49">
        <v>96410</v>
      </c>
      <c r="B350" s="29" t="s">
        <v>1527</v>
      </c>
      <c r="C350" s="131" t="s">
        <v>251</v>
      </c>
      <c r="D350" s="168">
        <v>2</v>
      </c>
      <c r="E350" s="132"/>
      <c r="F350" s="41" t="s">
        <v>2194</v>
      </c>
      <c r="G350" s="135">
        <v>14647</v>
      </c>
      <c r="H350" s="135"/>
      <c r="I350" s="135"/>
      <c r="J350" s="135"/>
      <c r="K350" s="81">
        <v>15000</v>
      </c>
      <c r="L350" s="100">
        <f t="shared" si="26"/>
        <v>15000</v>
      </c>
      <c r="M350" s="522" t="e">
        <f t="shared" si="27"/>
        <v>#DIV/0!</v>
      </c>
      <c r="N350" s="81" t="s">
        <v>135</v>
      </c>
      <c r="O350" s="81"/>
      <c r="P350" s="81"/>
      <c r="Q350" s="81"/>
      <c r="R350" s="81"/>
      <c r="S350" s="81"/>
      <c r="T350" s="206" t="s">
        <v>2755</v>
      </c>
      <c r="U350" s="81"/>
      <c r="V350" s="102" t="s">
        <v>2152</v>
      </c>
      <c r="W350" s="36" t="s">
        <v>2195</v>
      </c>
      <c r="X350" s="211"/>
      <c r="Y350" s="211"/>
      <c r="Z350" s="211"/>
      <c r="AA350" s="211" t="s">
        <v>2196</v>
      </c>
      <c r="AB350" s="211" t="s">
        <v>2197</v>
      </c>
      <c r="AC350" s="211" t="s">
        <v>2198</v>
      </c>
      <c r="AD350" s="172">
        <v>270000</v>
      </c>
      <c r="AE350" s="172">
        <v>30</v>
      </c>
      <c r="AF350" s="87"/>
      <c r="AG350" s="87"/>
      <c r="AH350" s="87"/>
      <c r="AI350" s="87"/>
      <c r="AJ350" s="87"/>
      <c r="AK350" s="87"/>
      <c r="AL350" s="87"/>
      <c r="AM350" s="87"/>
      <c r="AN350" s="87"/>
      <c r="AO350" s="87"/>
      <c r="AP350" s="87"/>
      <c r="AQ350" s="87"/>
      <c r="AR350" s="87"/>
      <c r="AS350" s="87"/>
      <c r="AT350" s="87"/>
      <c r="AU350" s="87"/>
      <c r="AV350" s="87"/>
      <c r="AW350" s="87"/>
    </row>
    <row r="351" spans="1:51" s="88" customFormat="1" ht="76.5" x14ac:dyDescent="0.2">
      <c r="A351" s="205">
        <v>92310</v>
      </c>
      <c r="B351" s="44" t="s">
        <v>23</v>
      </c>
      <c r="C351" s="54"/>
      <c r="D351" s="168">
        <v>1</v>
      </c>
      <c r="E351" s="55"/>
      <c r="F351" s="44"/>
      <c r="G351" s="46">
        <v>16900</v>
      </c>
      <c r="H351" s="46">
        <v>23770</v>
      </c>
      <c r="I351" s="46">
        <v>32754</v>
      </c>
      <c r="J351" s="46">
        <v>29418</v>
      </c>
      <c r="K351" s="46">
        <v>32500</v>
      </c>
      <c r="L351" s="100">
        <f t="shared" si="26"/>
        <v>3082</v>
      </c>
      <c r="M351" s="522">
        <f t="shared" si="27"/>
        <v>0.10476578965259364</v>
      </c>
      <c r="N351" s="46">
        <v>32500</v>
      </c>
      <c r="O351" s="46">
        <v>32500</v>
      </c>
      <c r="P351" s="46"/>
      <c r="Q351" s="46"/>
      <c r="R351" s="46"/>
      <c r="S351" s="46"/>
      <c r="T351" s="418"/>
      <c r="U351" s="46"/>
      <c r="V351" s="43" t="s">
        <v>2199</v>
      </c>
      <c r="W351" s="36" t="s">
        <v>2508</v>
      </c>
      <c r="X351" s="46"/>
      <c r="Y351" s="46"/>
      <c r="Z351" s="46"/>
      <c r="AA351" s="48" t="s">
        <v>2509</v>
      </c>
      <c r="AB351" s="46"/>
      <c r="AC351" s="48" t="s">
        <v>196</v>
      </c>
      <c r="AD351" s="192">
        <v>270010</v>
      </c>
      <c r="AE351" s="192">
        <v>30</v>
      </c>
      <c r="AF351" s="87"/>
      <c r="AG351" s="87"/>
      <c r="AH351" s="87"/>
      <c r="AI351" s="87"/>
      <c r="AJ351" s="87"/>
      <c r="AK351" s="87"/>
      <c r="AL351" s="87"/>
      <c r="AM351" s="87"/>
      <c r="AN351" s="87"/>
      <c r="AO351" s="87"/>
      <c r="AP351" s="87"/>
      <c r="AQ351" s="87"/>
      <c r="AR351" s="87"/>
      <c r="AS351" s="87"/>
      <c r="AT351" s="87"/>
      <c r="AU351" s="87"/>
      <c r="AV351" s="87"/>
      <c r="AW351" s="87"/>
    </row>
    <row r="352" spans="1:51" s="89" customFormat="1" ht="38.25" x14ac:dyDescent="0.2">
      <c r="A352" s="50">
        <v>94410</v>
      </c>
      <c r="B352" s="29" t="s">
        <v>27</v>
      </c>
      <c r="C352" s="96"/>
      <c r="D352" s="168">
        <v>1</v>
      </c>
      <c r="E352" s="97"/>
      <c r="F352" s="51" t="s">
        <v>27</v>
      </c>
      <c r="G352" s="98"/>
      <c r="H352" s="98">
        <v>75</v>
      </c>
      <c r="I352" s="98">
        <v>385</v>
      </c>
      <c r="J352" s="98">
        <v>400</v>
      </c>
      <c r="K352" s="99">
        <v>500</v>
      </c>
      <c r="L352" s="100">
        <f t="shared" si="26"/>
        <v>100</v>
      </c>
      <c r="M352" s="522">
        <f t="shared" si="27"/>
        <v>0.25</v>
      </c>
      <c r="N352" s="99">
        <v>500</v>
      </c>
      <c r="O352" s="99">
        <v>500</v>
      </c>
      <c r="P352" s="99"/>
      <c r="Q352" s="99"/>
      <c r="R352" s="99"/>
      <c r="S352" s="99"/>
      <c r="T352" s="540" t="s">
        <v>170</v>
      </c>
      <c r="U352" s="133" t="s">
        <v>1429</v>
      </c>
      <c r="V352" s="133" t="s">
        <v>1430</v>
      </c>
      <c r="W352" s="36" t="s">
        <v>1431</v>
      </c>
      <c r="X352" s="134"/>
      <c r="Y352" s="134"/>
      <c r="Z352" s="134"/>
      <c r="AA352" s="198" t="s">
        <v>170</v>
      </c>
      <c r="AB352" s="134"/>
      <c r="AC352" s="198" t="s">
        <v>1432</v>
      </c>
      <c r="AD352" s="243">
        <v>272000</v>
      </c>
      <c r="AE352" s="243">
        <v>30</v>
      </c>
      <c r="AF352" s="87"/>
      <c r="AG352" s="87"/>
      <c r="AH352" s="87"/>
      <c r="AI352" s="87"/>
      <c r="AJ352" s="87"/>
      <c r="AK352" s="87"/>
      <c r="AL352" s="87"/>
      <c r="AM352" s="87"/>
      <c r="AN352" s="87"/>
      <c r="AO352" s="87"/>
      <c r="AP352" s="87"/>
      <c r="AQ352" s="87"/>
      <c r="AR352" s="87"/>
      <c r="AS352" s="87"/>
      <c r="AT352" s="87"/>
      <c r="AU352" s="87"/>
      <c r="AV352" s="87"/>
      <c r="AW352" s="87"/>
    </row>
    <row r="353" spans="1:49" s="88" customFormat="1" ht="38.25" x14ac:dyDescent="0.2">
      <c r="A353" s="49">
        <v>95530</v>
      </c>
      <c r="B353" s="29" t="s">
        <v>282</v>
      </c>
      <c r="C353" s="131"/>
      <c r="D353" s="168">
        <v>1</v>
      </c>
      <c r="E353" s="132"/>
      <c r="F353" s="67" t="s">
        <v>1490</v>
      </c>
      <c r="G353" s="75"/>
      <c r="H353" s="75"/>
      <c r="I353" s="75"/>
      <c r="J353" s="75"/>
      <c r="K353" s="99">
        <v>3000</v>
      </c>
      <c r="L353" s="100">
        <f t="shared" si="26"/>
        <v>3000</v>
      </c>
      <c r="M353" s="522" t="e">
        <f t="shared" si="27"/>
        <v>#DIV/0!</v>
      </c>
      <c r="N353" s="99">
        <v>0</v>
      </c>
      <c r="O353" s="99"/>
      <c r="P353" s="99"/>
      <c r="Q353" s="99"/>
      <c r="R353" s="99"/>
      <c r="S353" s="99"/>
      <c r="T353" s="548" t="s">
        <v>2578</v>
      </c>
      <c r="U353" s="99" t="s">
        <v>1491</v>
      </c>
      <c r="V353" s="102" t="s">
        <v>1492</v>
      </c>
      <c r="W353" s="36" t="s">
        <v>1493</v>
      </c>
      <c r="X353" s="134"/>
      <c r="Y353" s="134"/>
      <c r="Z353" s="134"/>
      <c r="AA353" s="198" t="s">
        <v>1494</v>
      </c>
      <c r="AB353" s="134"/>
      <c r="AC353" s="134" t="s">
        <v>81</v>
      </c>
      <c r="AD353" s="192">
        <v>272025</v>
      </c>
      <c r="AE353" s="192">
        <v>30</v>
      </c>
    </row>
    <row r="354" spans="1:49" s="86" customFormat="1" ht="25.5" x14ac:dyDescent="0.2">
      <c r="A354" s="31">
        <v>95990</v>
      </c>
      <c r="B354" s="362" t="s">
        <v>487</v>
      </c>
      <c r="C354" s="473"/>
      <c r="D354" s="168">
        <v>2</v>
      </c>
      <c r="E354" s="447" t="s">
        <v>121</v>
      </c>
      <c r="F354" s="362" t="s">
        <v>1320</v>
      </c>
      <c r="G354" s="117">
        <v>26</v>
      </c>
      <c r="H354" s="117">
        <v>20</v>
      </c>
      <c r="I354" s="117"/>
      <c r="J354" s="117"/>
      <c r="K354" s="99">
        <f>32*2*150</f>
        <v>9600</v>
      </c>
      <c r="L354" s="100">
        <f t="shared" si="26"/>
        <v>9600</v>
      </c>
      <c r="M354" s="522" t="e">
        <f t="shared" si="27"/>
        <v>#DIV/0!</v>
      </c>
      <c r="N354" s="99">
        <v>0</v>
      </c>
      <c r="O354" s="99"/>
      <c r="P354" s="99"/>
      <c r="Q354" s="99"/>
      <c r="R354" s="99"/>
      <c r="S354" s="99"/>
      <c r="T354" s="548" t="s">
        <v>2688</v>
      </c>
      <c r="U354" s="364" t="s">
        <v>1301</v>
      </c>
      <c r="V354" s="365" t="s">
        <v>673</v>
      </c>
      <c r="W354" s="305" t="s">
        <v>1321</v>
      </c>
      <c r="X354" s="99"/>
      <c r="Y354" s="99"/>
      <c r="Z354" s="99"/>
      <c r="AA354" s="102"/>
      <c r="AB354" s="99"/>
      <c r="AC354" s="99"/>
      <c r="AD354" s="18">
        <v>272025</v>
      </c>
      <c r="AE354" s="18">
        <v>40</v>
      </c>
      <c r="AF354" s="85"/>
      <c r="AG354" s="85"/>
      <c r="AH354" s="85"/>
      <c r="AI354" s="85"/>
      <c r="AJ354" s="85"/>
      <c r="AK354" s="85"/>
      <c r="AL354" s="85"/>
      <c r="AM354" s="85"/>
      <c r="AN354" s="85"/>
      <c r="AO354" s="85"/>
      <c r="AP354" s="85"/>
      <c r="AQ354" s="85"/>
      <c r="AR354" s="85"/>
      <c r="AS354" s="85"/>
      <c r="AT354" s="85"/>
      <c r="AU354" s="85"/>
      <c r="AV354" s="85"/>
      <c r="AW354" s="85"/>
    </row>
    <row r="355" spans="1:49" s="88" customFormat="1" ht="38.25" x14ac:dyDescent="0.2">
      <c r="A355" s="31">
        <v>95330</v>
      </c>
      <c r="B355" s="362" t="s">
        <v>76</v>
      </c>
      <c r="C355" s="473"/>
      <c r="D355" s="168">
        <v>2</v>
      </c>
      <c r="E355" s="447" t="s">
        <v>107</v>
      </c>
      <c r="F355" s="305" t="s">
        <v>1316</v>
      </c>
      <c r="G355" s="117">
        <v>270</v>
      </c>
      <c r="H355" s="117"/>
      <c r="I355" s="117">
        <v>300</v>
      </c>
      <c r="J355" s="117">
        <v>400</v>
      </c>
      <c r="K355" s="99">
        <v>500</v>
      </c>
      <c r="L355" s="100">
        <f t="shared" si="26"/>
        <v>100</v>
      </c>
      <c r="M355" s="522">
        <f t="shared" si="27"/>
        <v>0.25</v>
      </c>
      <c r="N355" s="539">
        <v>400</v>
      </c>
      <c r="O355" s="99"/>
      <c r="P355" s="99"/>
      <c r="Q355" s="99"/>
      <c r="R355" s="99"/>
      <c r="S355" s="539">
        <v>400</v>
      </c>
      <c r="T355" s="548"/>
      <c r="U355" s="364" t="s">
        <v>1301</v>
      </c>
      <c r="V355" s="365" t="s">
        <v>1184</v>
      </c>
      <c r="W355" s="305" t="s">
        <v>1317</v>
      </c>
      <c r="X355" s="104"/>
      <c r="Y355" s="104"/>
      <c r="Z355" s="104"/>
      <c r="AA355" s="105"/>
      <c r="AB355" s="104"/>
      <c r="AC355" s="104"/>
      <c r="AD355" s="18">
        <v>272025</v>
      </c>
      <c r="AE355" s="18">
        <v>40</v>
      </c>
      <c r="AF355" s="87"/>
      <c r="AG355" s="87"/>
      <c r="AH355" s="87"/>
      <c r="AI355" s="87"/>
      <c r="AJ355" s="87"/>
      <c r="AK355" s="87"/>
      <c r="AL355" s="87"/>
      <c r="AM355" s="87"/>
      <c r="AN355" s="87"/>
      <c r="AO355" s="87"/>
      <c r="AP355" s="87"/>
      <c r="AQ355" s="87"/>
      <c r="AR355" s="87"/>
      <c r="AS355" s="87"/>
      <c r="AT355" s="87"/>
      <c r="AU355" s="87"/>
      <c r="AV355" s="87"/>
      <c r="AW355" s="87"/>
    </row>
    <row r="356" spans="1:49" s="89" customFormat="1" ht="51" x14ac:dyDescent="0.2">
      <c r="A356" s="49">
        <v>95330</v>
      </c>
      <c r="B356" s="29" t="s">
        <v>76</v>
      </c>
      <c r="C356" s="131"/>
      <c r="D356" s="168">
        <v>0</v>
      </c>
      <c r="E356" s="132" t="s">
        <v>83</v>
      </c>
      <c r="F356" s="206" t="s">
        <v>1453</v>
      </c>
      <c r="G356" s="75"/>
      <c r="H356" s="117">
        <v>402</v>
      </c>
      <c r="I356" s="117"/>
      <c r="J356" s="117">
        <v>400</v>
      </c>
      <c r="K356" s="99">
        <v>400</v>
      </c>
      <c r="L356" s="100">
        <f t="shared" si="26"/>
        <v>0</v>
      </c>
      <c r="M356" s="522">
        <f t="shared" si="27"/>
        <v>0</v>
      </c>
      <c r="N356" s="539">
        <v>400</v>
      </c>
      <c r="O356" s="99"/>
      <c r="P356" s="99"/>
      <c r="Q356" s="99"/>
      <c r="R356" s="99"/>
      <c r="S356" s="539">
        <v>400</v>
      </c>
      <c r="T356" s="548" t="s">
        <v>170</v>
      </c>
      <c r="U356" s="102" t="s">
        <v>1454</v>
      </c>
      <c r="V356" s="102" t="s">
        <v>1434</v>
      </c>
      <c r="W356" s="206" t="s">
        <v>1455</v>
      </c>
      <c r="X356" s="134"/>
      <c r="Y356" s="134"/>
      <c r="Z356" s="134"/>
      <c r="AA356" s="198"/>
      <c r="AB356" s="134"/>
      <c r="AC356" s="134" t="s">
        <v>1456</v>
      </c>
      <c r="AD356" s="192">
        <v>272025</v>
      </c>
      <c r="AE356" s="192">
        <v>30</v>
      </c>
      <c r="AF356" s="87"/>
      <c r="AG356" s="87"/>
      <c r="AH356" s="87"/>
      <c r="AI356" s="87"/>
      <c r="AJ356" s="87"/>
      <c r="AK356" s="87"/>
      <c r="AL356" s="87"/>
      <c r="AM356" s="87"/>
      <c r="AN356" s="87"/>
      <c r="AO356" s="87"/>
      <c r="AP356" s="87"/>
      <c r="AQ356" s="87"/>
      <c r="AR356" s="87"/>
      <c r="AS356" s="87"/>
      <c r="AT356" s="87"/>
      <c r="AU356" s="87"/>
      <c r="AV356" s="87"/>
      <c r="AW356" s="87"/>
    </row>
    <row r="357" spans="1:49" s="88" customFormat="1" ht="38.25" x14ac:dyDescent="0.2">
      <c r="A357" s="50">
        <v>94410</v>
      </c>
      <c r="B357" s="29" t="s">
        <v>27</v>
      </c>
      <c r="C357" s="96"/>
      <c r="D357" s="168">
        <v>1</v>
      </c>
      <c r="E357" s="97"/>
      <c r="F357" s="29" t="s">
        <v>1439</v>
      </c>
      <c r="G357" s="98">
        <v>105</v>
      </c>
      <c r="H357" s="98">
        <v>237</v>
      </c>
      <c r="I357" s="98"/>
      <c r="J357" s="98">
        <v>400</v>
      </c>
      <c r="K357" s="99">
        <v>500</v>
      </c>
      <c r="L357" s="100">
        <f t="shared" si="26"/>
        <v>100</v>
      </c>
      <c r="M357" s="522">
        <f t="shared" si="27"/>
        <v>0.25</v>
      </c>
      <c r="N357" s="99">
        <v>500</v>
      </c>
      <c r="O357" s="99">
        <v>500</v>
      </c>
      <c r="P357" s="99"/>
      <c r="Q357" s="99"/>
      <c r="R357" s="99"/>
      <c r="S357" s="99"/>
      <c r="T357" s="540" t="s">
        <v>170</v>
      </c>
      <c r="U357" s="102" t="s">
        <v>1429</v>
      </c>
      <c r="V357" s="102" t="s">
        <v>1430</v>
      </c>
      <c r="W357" s="36" t="s">
        <v>1440</v>
      </c>
      <c r="X357" s="134"/>
      <c r="Y357" s="134"/>
      <c r="Z357" s="134"/>
      <c r="AA357" s="198"/>
      <c r="AB357" s="134"/>
      <c r="AC357" s="198" t="s">
        <v>1441</v>
      </c>
      <c r="AD357" s="192">
        <v>272025</v>
      </c>
      <c r="AE357" s="192">
        <v>30</v>
      </c>
      <c r="AF357" s="87"/>
      <c r="AG357" s="87"/>
      <c r="AH357" s="87"/>
      <c r="AI357" s="87"/>
      <c r="AJ357" s="87"/>
      <c r="AK357" s="87"/>
      <c r="AL357" s="87"/>
      <c r="AM357" s="87"/>
      <c r="AN357" s="87"/>
      <c r="AO357" s="87"/>
      <c r="AP357" s="87"/>
      <c r="AQ357" s="87"/>
      <c r="AR357" s="87"/>
      <c r="AS357" s="87"/>
      <c r="AT357" s="87"/>
      <c r="AU357" s="87"/>
      <c r="AV357" s="87"/>
      <c r="AW357" s="87"/>
    </row>
    <row r="358" spans="1:49" s="89" customFormat="1" ht="38.25" x14ac:dyDescent="0.2">
      <c r="A358" s="49">
        <v>95240</v>
      </c>
      <c r="B358" s="8" t="s">
        <v>350</v>
      </c>
      <c r="C358" s="131"/>
      <c r="D358" s="168">
        <v>1</v>
      </c>
      <c r="E358" s="132"/>
      <c r="F358" s="206" t="s">
        <v>1445</v>
      </c>
      <c r="G358" s="117"/>
      <c r="H358" s="117"/>
      <c r="I358" s="117">
        <v>5168</v>
      </c>
      <c r="J358" s="117">
        <v>4000</v>
      </c>
      <c r="K358" s="99">
        <v>2000</v>
      </c>
      <c r="L358" s="100">
        <f t="shared" si="26"/>
        <v>-2000</v>
      </c>
      <c r="M358" s="522">
        <f t="shared" si="27"/>
        <v>-0.5</v>
      </c>
      <c r="N358" s="592">
        <v>2000</v>
      </c>
      <c r="O358" s="99"/>
      <c r="P358" s="99"/>
      <c r="Q358" s="592">
        <v>2000</v>
      </c>
      <c r="R358" s="99"/>
      <c r="S358" s="99"/>
      <c r="T358" s="548" t="s">
        <v>2544</v>
      </c>
      <c r="U358" s="102" t="s">
        <v>1443</v>
      </c>
      <c r="V358" s="102" t="s">
        <v>1434</v>
      </c>
      <c r="W358" s="206" t="s">
        <v>1446</v>
      </c>
      <c r="X358" s="130"/>
      <c r="Y358" s="130"/>
      <c r="Z358" s="130"/>
      <c r="AA358" s="133" t="s">
        <v>1447</v>
      </c>
      <c r="AB358" s="130"/>
      <c r="AC358" s="130" t="s">
        <v>81</v>
      </c>
      <c r="AD358" s="192">
        <v>272025</v>
      </c>
      <c r="AE358" s="192">
        <v>30</v>
      </c>
      <c r="AF358" s="87"/>
      <c r="AG358" s="87"/>
      <c r="AH358" s="87"/>
      <c r="AI358" s="87"/>
      <c r="AJ358" s="87"/>
      <c r="AK358" s="87"/>
      <c r="AL358" s="87"/>
      <c r="AM358" s="87"/>
      <c r="AN358" s="87"/>
      <c r="AO358" s="87"/>
      <c r="AP358" s="87"/>
      <c r="AQ358" s="87"/>
      <c r="AR358" s="87"/>
      <c r="AS358" s="87"/>
      <c r="AT358" s="87"/>
      <c r="AU358" s="87"/>
      <c r="AV358" s="87"/>
      <c r="AW358" s="87"/>
    </row>
    <row r="359" spans="1:49" s="89" customFormat="1" ht="38.25" x14ac:dyDescent="0.2">
      <c r="A359" s="49">
        <v>95240</v>
      </c>
      <c r="B359" s="8" t="s">
        <v>350</v>
      </c>
      <c r="C359" s="131"/>
      <c r="D359" s="168">
        <v>1</v>
      </c>
      <c r="E359" s="132"/>
      <c r="F359" s="206" t="s">
        <v>1448</v>
      </c>
      <c r="G359" s="75"/>
      <c r="H359" s="75"/>
      <c r="I359" s="75"/>
      <c r="J359" s="75"/>
      <c r="K359" s="99">
        <v>2000</v>
      </c>
      <c r="L359" s="100">
        <f t="shared" si="26"/>
        <v>2000</v>
      </c>
      <c r="M359" s="522" t="e">
        <f t="shared" si="27"/>
        <v>#DIV/0!</v>
      </c>
      <c r="N359" s="592">
        <v>2000</v>
      </c>
      <c r="O359" s="99"/>
      <c r="P359" s="99"/>
      <c r="Q359" s="592">
        <v>2000</v>
      </c>
      <c r="R359" s="99"/>
      <c r="S359" s="99"/>
      <c r="T359" s="548" t="s">
        <v>2572</v>
      </c>
      <c r="U359" s="102" t="s">
        <v>1443</v>
      </c>
      <c r="V359" s="102" t="s">
        <v>1434</v>
      </c>
      <c r="W359" s="206" t="s">
        <v>2482</v>
      </c>
      <c r="X359" s="130"/>
      <c r="Y359" s="130"/>
      <c r="Z359" s="130"/>
      <c r="AA359" s="133" t="s">
        <v>1447</v>
      </c>
      <c r="AB359" s="130"/>
      <c r="AC359" s="130" t="s">
        <v>81</v>
      </c>
      <c r="AD359" s="192">
        <v>272025</v>
      </c>
      <c r="AE359" s="192">
        <v>30</v>
      </c>
      <c r="AF359" s="87"/>
      <c r="AG359" s="87"/>
      <c r="AH359" s="87"/>
      <c r="AI359" s="87"/>
      <c r="AJ359" s="87"/>
      <c r="AK359" s="87"/>
      <c r="AL359" s="87"/>
      <c r="AM359" s="87"/>
      <c r="AN359" s="87"/>
      <c r="AO359" s="87"/>
      <c r="AP359" s="87"/>
      <c r="AQ359" s="87"/>
      <c r="AR359" s="87"/>
      <c r="AS359" s="87"/>
      <c r="AT359" s="87"/>
      <c r="AU359" s="87"/>
      <c r="AV359" s="87"/>
      <c r="AW359" s="87"/>
    </row>
    <row r="360" spans="1:49" s="89" customFormat="1" ht="12.75" customHeight="1" x14ac:dyDescent="0.2">
      <c r="A360" s="346">
        <v>92410</v>
      </c>
      <c r="B360" s="347" t="s">
        <v>51</v>
      </c>
      <c r="C360" s="348"/>
      <c r="D360" s="168">
        <v>2</v>
      </c>
      <c r="E360" s="349" t="s">
        <v>118</v>
      </c>
      <c r="F360" s="471" t="s">
        <v>1298</v>
      </c>
      <c r="G360" s="159"/>
      <c r="H360" s="159"/>
      <c r="I360" s="159"/>
      <c r="J360" s="46">
        <v>2134</v>
      </c>
      <c r="K360" s="46">
        <v>1020</v>
      </c>
      <c r="L360" s="100">
        <f t="shared" si="26"/>
        <v>-1114</v>
      </c>
      <c r="M360" s="522">
        <f t="shared" si="27"/>
        <v>-0.52202436738519209</v>
      </c>
      <c r="N360" s="525">
        <v>2720</v>
      </c>
      <c r="O360" s="46"/>
      <c r="P360" s="46"/>
      <c r="Q360" s="46"/>
      <c r="R360" s="46"/>
      <c r="S360" s="525">
        <v>2720</v>
      </c>
      <c r="T360" s="405" t="s">
        <v>2663</v>
      </c>
      <c r="U360" s="130"/>
      <c r="V360" s="448" t="s">
        <v>1296</v>
      </c>
      <c r="W360" s="30" t="s">
        <v>1299</v>
      </c>
      <c r="X360" s="130"/>
      <c r="Y360" s="130"/>
      <c r="Z360" s="130"/>
      <c r="AA360" s="133"/>
      <c r="AB360" s="130"/>
      <c r="AC360" s="130"/>
      <c r="AD360" s="18">
        <v>272025</v>
      </c>
      <c r="AE360" s="18">
        <v>40</v>
      </c>
      <c r="AF360" s="87"/>
      <c r="AG360" s="87"/>
      <c r="AH360" s="87"/>
      <c r="AI360" s="87"/>
      <c r="AJ360" s="87"/>
      <c r="AK360" s="87"/>
      <c r="AL360" s="87"/>
      <c r="AM360" s="87"/>
      <c r="AN360" s="87"/>
      <c r="AO360" s="87"/>
      <c r="AP360" s="87"/>
      <c r="AQ360" s="87"/>
      <c r="AR360" s="87"/>
      <c r="AS360" s="87"/>
      <c r="AT360" s="87"/>
      <c r="AU360" s="87"/>
      <c r="AV360" s="87"/>
      <c r="AW360" s="87"/>
    </row>
    <row r="361" spans="1:49" s="88" customFormat="1" ht="25.5" x14ac:dyDescent="0.2">
      <c r="A361" s="31">
        <v>95310</v>
      </c>
      <c r="B361" s="362" t="s">
        <v>38</v>
      </c>
      <c r="C361" s="473"/>
      <c r="D361" s="168">
        <v>2</v>
      </c>
      <c r="E361" s="447" t="s">
        <v>88</v>
      </c>
      <c r="F361" s="305" t="s">
        <v>1312</v>
      </c>
      <c r="G361" s="117"/>
      <c r="H361" s="117">
        <v>2211</v>
      </c>
      <c r="I361" s="117">
        <v>1224</v>
      </c>
      <c r="J361" s="117">
        <v>1500</v>
      </c>
      <c r="K361" s="99">
        <f>1400+(150*2*6)+(60*2*6)</f>
        <v>3920</v>
      </c>
      <c r="L361" s="100">
        <f t="shared" si="26"/>
        <v>2420</v>
      </c>
      <c r="M361" s="522">
        <f t="shared" si="27"/>
        <v>1.6133333333333333</v>
      </c>
      <c r="N361" s="539">
        <v>3000</v>
      </c>
      <c r="O361" s="99"/>
      <c r="P361" s="99"/>
      <c r="Q361" s="99"/>
      <c r="R361" s="99"/>
      <c r="S361" s="539">
        <v>3000</v>
      </c>
      <c r="T361" s="548"/>
      <c r="U361" s="364" t="s">
        <v>1301</v>
      </c>
      <c r="V361" s="144" t="s">
        <v>1296</v>
      </c>
      <c r="W361" s="305" t="s">
        <v>1313</v>
      </c>
      <c r="X361" s="99"/>
      <c r="Y361" s="99"/>
      <c r="Z361" s="99"/>
      <c r="AA361" s="102"/>
      <c r="AB361" s="99"/>
      <c r="AC361" s="99"/>
      <c r="AD361" s="18">
        <v>272025</v>
      </c>
      <c r="AE361" s="18">
        <v>40</v>
      </c>
    </row>
    <row r="362" spans="1:49" s="88" customFormat="1" ht="38.25" x14ac:dyDescent="0.2">
      <c r="A362" s="49">
        <v>95310</v>
      </c>
      <c r="B362" s="29" t="s">
        <v>38</v>
      </c>
      <c r="C362" s="131"/>
      <c r="D362" s="168">
        <v>1</v>
      </c>
      <c r="E362" s="132" t="s">
        <v>115</v>
      </c>
      <c r="F362" s="385" t="s">
        <v>1449</v>
      </c>
      <c r="G362" s="75"/>
      <c r="H362" s="75"/>
      <c r="I362" s="75"/>
      <c r="J362" s="75"/>
      <c r="K362" s="99">
        <v>4000</v>
      </c>
      <c r="L362" s="100">
        <f t="shared" si="26"/>
        <v>4000</v>
      </c>
      <c r="M362" s="522" t="e">
        <f t="shared" si="27"/>
        <v>#DIV/0!</v>
      </c>
      <c r="N362" s="539">
        <v>3000</v>
      </c>
      <c r="O362" s="99"/>
      <c r="P362" s="99"/>
      <c r="Q362" s="99"/>
      <c r="R362" s="99"/>
      <c r="S362" s="539">
        <v>3000</v>
      </c>
      <c r="T362" s="548"/>
      <c r="U362" s="99"/>
      <c r="V362" s="386" t="s">
        <v>1450</v>
      </c>
      <c r="W362" s="36" t="s">
        <v>1451</v>
      </c>
      <c r="X362" s="130"/>
      <c r="Y362" s="130"/>
      <c r="Z362" s="130"/>
      <c r="AA362" s="133" t="s">
        <v>1452</v>
      </c>
      <c r="AB362" s="130"/>
      <c r="AC362" s="133" t="s">
        <v>1368</v>
      </c>
      <c r="AD362" s="192">
        <v>272025</v>
      </c>
      <c r="AE362" s="192">
        <v>30</v>
      </c>
    </row>
    <row r="363" spans="1:49" s="86" customFormat="1" ht="38.25" x14ac:dyDescent="0.2">
      <c r="A363" s="283">
        <v>92410</v>
      </c>
      <c r="B363" s="284" t="s">
        <v>51</v>
      </c>
      <c r="C363" s="279"/>
      <c r="D363" s="168">
        <v>1</v>
      </c>
      <c r="E363" s="383" t="s">
        <v>77</v>
      </c>
      <c r="F363" s="284" t="s">
        <v>51</v>
      </c>
      <c r="G363" s="159"/>
      <c r="H363" s="159"/>
      <c r="I363" s="159"/>
      <c r="J363" s="98">
        <v>3530</v>
      </c>
      <c r="K363" s="99">
        <v>4000</v>
      </c>
      <c r="L363" s="100">
        <f t="shared" si="26"/>
        <v>470</v>
      </c>
      <c r="M363" s="522">
        <f t="shared" si="27"/>
        <v>0.13314447592067988</v>
      </c>
      <c r="N363" s="539">
        <v>4000</v>
      </c>
      <c r="O363" s="99"/>
      <c r="P363" s="99"/>
      <c r="Q363" s="99"/>
      <c r="R363" s="99"/>
      <c r="S363" s="539">
        <v>4000</v>
      </c>
      <c r="T363" s="548"/>
      <c r="U363" s="102" t="s">
        <v>1433</v>
      </c>
      <c r="V363" s="102" t="s">
        <v>1434</v>
      </c>
      <c r="W363" s="272" t="s">
        <v>1435</v>
      </c>
      <c r="X363" s="130"/>
      <c r="Y363" s="130"/>
      <c r="Z363" s="130"/>
      <c r="AA363" s="133"/>
      <c r="AB363" s="130"/>
      <c r="AC363" s="130" t="s">
        <v>114</v>
      </c>
      <c r="AD363" s="192">
        <v>272025</v>
      </c>
      <c r="AE363" s="192">
        <v>30</v>
      </c>
      <c r="AF363" s="85"/>
      <c r="AG363" s="85"/>
      <c r="AH363" s="85"/>
      <c r="AI363" s="85"/>
      <c r="AJ363" s="85"/>
      <c r="AK363" s="85"/>
      <c r="AL363" s="85"/>
      <c r="AM363" s="85"/>
      <c r="AN363" s="85"/>
      <c r="AO363" s="85"/>
      <c r="AP363" s="85"/>
      <c r="AQ363" s="85"/>
      <c r="AR363" s="85"/>
      <c r="AS363" s="85"/>
      <c r="AT363" s="85"/>
      <c r="AU363" s="85"/>
      <c r="AV363" s="85"/>
      <c r="AW363" s="85"/>
    </row>
    <row r="364" spans="1:49" s="88" customFormat="1" ht="38.25" x14ac:dyDescent="0.2">
      <c r="A364" s="10">
        <v>95225</v>
      </c>
      <c r="B364" s="8" t="s">
        <v>35</v>
      </c>
      <c r="C364" s="196"/>
      <c r="D364" s="168">
        <v>1</v>
      </c>
      <c r="E364" s="197"/>
      <c r="F364" s="8" t="s">
        <v>1442</v>
      </c>
      <c r="G364" s="112">
        <v>3120</v>
      </c>
      <c r="H364" s="112">
        <v>1338</v>
      </c>
      <c r="I364" s="112">
        <v>3641</v>
      </c>
      <c r="J364" s="112">
        <v>5000</v>
      </c>
      <c r="K364" s="100">
        <v>5000</v>
      </c>
      <c r="L364" s="100">
        <f t="shared" si="26"/>
        <v>0</v>
      </c>
      <c r="M364" s="522">
        <f t="shared" si="27"/>
        <v>0</v>
      </c>
      <c r="N364" s="100">
        <v>5000</v>
      </c>
      <c r="O364" s="100">
        <v>5000</v>
      </c>
      <c r="P364" s="100"/>
      <c r="Q364" s="100"/>
      <c r="R364" s="100"/>
      <c r="S364" s="100"/>
      <c r="T364" s="419" t="s">
        <v>2577</v>
      </c>
      <c r="U364" s="102" t="s">
        <v>1443</v>
      </c>
      <c r="V364" s="102" t="s">
        <v>1434</v>
      </c>
      <c r="W364" s="38" t="s">
        <v>1444</v>
      </c>
      <c r="X364" s="171"/>
      <c r="Y364" s="171"/>
      <c r="Z364" s="171"/>
      <c r="AA364" s="171"/>
      <c r="AB364" s="171"/>
      <c r="AC364" s="171" t="s">
        <v>81</v>
      </c>
      <c r="AD364" s="192">
        <v>272025</v>
      </c>
      <c r="AE364" s="192">
        <v>30</v>
      </c>
      <c r="AF364" s="87"/>
      <c r="AG364" s="87"/>
      <c r="AH364" s="87"/>
      <c r="AI364" s="87"/>
      <c r="AJ364" s="87"/>
      <c r="AK364" s="87"/>
      <c r="AL364" s="87"/>
      <c r="AM364" s="87"/>
      <c r="AN364" s="87"/>
      <c r="AO364" s="87"/>
      <c r="AP364" s="87"/>
      <c r="AQ364" s="87"/>
      <c r="AR364" s="87"/>
      <c r="AS364" s="87"/>
      <c r="AT364" s="87"/>
      <c r="AU364" s="87"/>
      <c r="AV364" s="87"/>
      <c r="AW364" s="87"/>
    </row>
    <row r="365" spans="1:49" s="89" customFormat="1" ht="25.5" x14ac:dyDescent="0.2">
      <c r="A365" s="18">
        <v>96512</v>
      </c>
      <c r="B365" s="340" t="s">
        <v>127</v>
      </c>
      <c r="C365" s="341"/>
      <c r="D365" s="168">
        <v>2</v>
      </c>
      <c r="E365" s="56" t="s">
        <v>77</v>
      </c>
      <c r="F365" s="30" t="s">
        <v>1324</v>
      </c>
      <c r="G365" s="135"/>
      <c r="H365" s="135"/>
      <c r="I365" s="135">
        <v>7830</v>
      </c>
      <c r="J365" s="135">
        <v>27900</v>
      </c>
      <c r="K365" s="81">
        <f>16878+14143</f>
        <v>31021</v>
      </c>
      <c r="L365" s="100">
        <f t="shared" si="26"/>
        <v>3121</v>
      </c>
      <c r="M365" s="522">
        <f t="shared" si="27"/>
        <v>0.11186379928315413</v>
      </c>
      <c r="N365" s="81">
        <v>0</v>
      </c>
      <c r="O365" s="81"/>
      <c r="P365" s="81"/>
      <c r="Q365" s="81"/>
      <c r="R365" s="81"/>
      <c r="S365" s="81"/>
      <c r="T365" s="257" t="s">
        <v>2653</v>
      </c>
      <c r="U365" s="339" t="s">
        <v>1301</v>
      </c>
      <c r="V365" s="448" t="s">
        <v>1296</v>
      </c>
      <c r="W365" s="30" t="s">
        <v>1325</v>
      </c>
      <c r="X365" s="211"/>
      <c r="Y365" s="211"/>
      <c r="Z365" s="211"/>
      <c r="AA365" s="211"/>
      <c r="AB365" s="211"/>
      <c r="AC365" s="211"/>
      <c r="AD365" s="18">
        <v>272025</v>
      </c>
      <c r="AE365" s="18">
        <v>40</v>
      </c>
      <c r="AF365" s="87"/>
      <c r="AG365" s="87"/>
      <c r="AH365" s="87"/>
      <c r="AI365" s="87"/>
      <c r="AJ365" s="87"/>
      <c r="AK365" s="87"/>
      <c r="AL365" s="87"/>
      <c r="AM365" s="87"/>
      <c r="AN365" s="87"/>
      <c r="AO365" s="87"/>
      <c r="AP365" s="87"/>
      <c r="AQ365" s="87"/>
      <c r="AR365" s="87"/>
      <c r="AS365" s="87"/>
      <c r="AT365" s="87"/>
      <c r="AU365" s="87"/>
      <c r="AV365" s="87"/>
      <c r="AW365" s="87"/>
    </row>
    <row r="366" spans="1:49" s="88" customFormat="1" ht="25.5" x14ac:dyDescent="0.2">
      <c r="A366" s="49">
        <v>96510</v>
      </c>
      <c r="B366" s="29" t="s">
        <v>82</v>
      </c>
      <c r="C366" s="131" t="s">
        <v>244</v>
      </c>
      <c r="D366" s="168">
        <v>2</v>
      </c>
      <c r="E366" s="132" t="s">
        <v>110</v>
      </c>
      <c r="F366" s="215" t="s">
        <v>1483</v>
      </c>
      <c r="G366" s="93"/>
      <c r="H366" s="93"/>
      <c r="I366" s="93"/>
      <c r="J366" s="93"/>
      <c r="K366" s="94">
        <v>1450</v>
      </c>
      <c r="L366" s="100">
        <f t="shared" si="26"/>
        <v>1450</v>
      </c>
      <c r="M366" s="522" t="e">
        <f t="shared" si="27"/>
        <v>#DIV/0!</v>
      </c>
      <c r="N366" s="581">
        <v>1450</v>
      </c>
      <c r="O366" s="94"/>
      <c r="P366" s="94"/>
      <c r="Q366" s="94"/>
      <c r="R366" s="94"/>
      <c r="S366" s="581">
        <v>1450</v>
      </c>
      <c r="T366" s="389"/>
      <c r="U366" s="453" t="s">
        <v>1484</v>
      </c>
      <c r="V366" s="84" t="s">
        <v>1476</v>
      </c>
      <c r="W366" s="28" t="s">
        <v>1485</v>
      </c>
      <c r="X366" s="81"/>
      <c r="Y366" s="81"/>
      <c r="Z366" s="81"/>
      <c r="AA366" s="81"/>
      <c r="AB366" s="81"/>
      <c r="AC366" s="81" t="s">
        <v>81</v>
      </c>
      <c r="AD366" s="192">
        <v>272025</v>
      </c>
      <c r="AE366" s="192">
        <v>30</v>
      </c>
      <c r="AF366" s="87"/>
      <c r="AG366" s="87"/>
      <c r="AH366" s="87"/>
      <c r="AI366" s="87"/>
      <c r="AJ366" s="87"/>
      <c r="AK366" s="87"/>
      <c r="AL366" s="87"/>
      <c r="AM366" s="87"/>
      <c r="AN366" s="87"/>
      <c r="AO366" s="87"/>
      <c r="AP366" s="87"/>
      <c r="AQ366" s="87"/>
      <c r="AR366" s="87"/>
      <c r="AS366" s="87"/>
      <c r="AT366" s="87"/>
      <c r="AU366" s="87"/>
      <c r="AV366" s="87"/>
      <c r="AW366" s="87"/>
    </row>
    <row r="367" spans="1:49" s="88" customFormat="1" ht="38.25" x14ac:dyDescent="0.2">
      <c r="A367" s="49">
        <v>96510</v>
      </c>
      <c r="B367" s="29" t="s">
        <v>82</v>
      </c>
      <c r="C367" s="131" t="s">
        <v>244</v>
      </c>
      <c r="D367" s="168">
        <v>2</v>
      </c>
      <c r="E367" s="132" t="s">
        <v>92</v>
      </c>
      <c r="F367" s="103" t="s">
        <v>1474</v>
      </c>
      <c r="G367" s="93"/>
      <c r="H367" s="93"/>
      <c r="I367" s="93"/>
      <c r="J367" s="93"/>
      <c r="K367" s="94">
        <v>3200</v>
      </c>
      <c r="L367" s="100">
        <f t="shared" si="26"/>
        <v>3200</v>
      </c>
      <c r="M367" s="522" t="e">
        <f t="shared" si="27"/>
        <v>#DIV/0!</v>
      </c>
      <c r="N367" s="581">
        <v>3200</v>
      </c>
      <c r="O367" s="94"/>
      <c r="P367" s="94"/>
      <c r="Q367" s="94"/>
      <c r="R367" s="94"/>
      <c r="S367" s="581">
        <v>3200</v>
      </c>
      <c r="T367" s="389"/>
      <c r="U367" s="84" t="s">
        <v>1475</v>
      </c>
      <c r="V367" s="84" t="s">
        <v>1476</v>
      </c>
      <c r="W367" s="103" t="s">
        <v>1477</v>
      </c>
      <c r="X367" s="81"/>
      <c r="Y367" s="81"/>
      <c r="Z367" s="81"/>
      <c r="AA367" s="81"/>
      <c r="AB367" s="81"/>
      <c r="AC367" s="81" t="s">
        <v>81</v>
      </c>
      <c r="AD367" s="192">
        <v>272025</v>
      </c>
      <c r="AE367" s="192">
        <v>30</v>
      </c>
      <c r="AF367" s="87"/>
      <c r="AG367" s="87"/>
      <c r="AH367" s="87"/>
      <c r="AI367" s="87"/>
      <c r="AJ367" s="87"/>
      <c r="AK367" s="87"/>
      <c r="AL367" s="87"/>
      <c r="AM367" s="87"/>
      <c r="AN367" s="87"/>
      <c r="AO367" s="87"/>
      <c r="AP367" s="87"/>
      <c r="AQ367" s="87"/>
      <c r="AR367" s="87"/>
      <c r="AS367" s="87"/>
      <c r="AT367" s="87"/>
      <c r="AU367" s="87"/>
      <c r="AV367" s="87"/>
      <c r="AW367" s="87"/>
    </row>
    <row r="368" spans="1:49" s="88" customFormat="1" ht="38.25" x14ac:dyDescent="0.2">
      <c r="A368" s="49">
        <v>96510</v>
      </c>
      <c r="B368" s="29" t="s">
        <v>82</v>
      </c>
      <c r="C368" s="131"/>
      <c r="D368" s="168">
        <v>2</v>
      </c>
      <c r="E368" s="132" t="s">
        <v>46</v>
      </c>
      <c r="F368" s="175" t="s">
        <v>1467</v>
      </c>
      <c r="G368" s="93">
        <v>22024</v>
      </c>
      <c r="H368" s="93">
        <v>3872</v>
      </c>
      <c r="I368" s="93">
        <v>9193</v>
      </c>
      <c r="J368" s="93">
        <v>10600</v>
      </c>
      <c r="K368" s="94">
        <v>3500</v>
      </c>
      <c r="L368" s="100">
        <f t="shared" si="26"/>
        <v>-7100</v>
      </c>
      <c r="M368" s="522">
        <f t="shared" si="27"/>
        <v>-0.66981132075471694</v>
      </c>
      <c r="N368" s="581">
        <v>3500</v>
      </c>
      <c r="O368" s="94"/>
      <c r="P368" s="94"/>
      <c r="Q368" s="94"/>
      <c r="R368" s="94"/>
      <c r="S368" s="581">
        <v>3500</v>
      </c>
      <c r="T368" s="389"/>
      <c r="U368" s="102" t="s">
        <v>1454</v>
      </c>
      <c r="V368" s="102" t="s">
        <v>1434</v>
      </c>
      <c r="W368" s="206" t="s">
        <v>1468</v>
      </c>
      <c r="X368" s="81"/>
      <c r="Y368" s="81"/>
      <c r="Z368" s="81"/>
      <c r="AA368" s="81" t="s">
        <v>1469</v>
      </c>
      <c r="AB368" s="81"/>
      <c r="AC368" s="81" t="s">
        <v>1470</v>
      </c>
      <c r="AD368" s="192">
        <v>272025</v>
      </c>
      <c r="AE368" s="192">
        <v>30</v>
      </c>
      <c r="AF368" s="87"/>
      <c r="AG368" s="87"/>
      <c r="AH368" s="87"/>
      <c r="AI368" s="87"/>
      <c r="AJ368" s="87"/>
      <c r="AK368" s="87"/>
      <c r="AL368" s="87"/>
      <c r="AM368" s="87"/>
      <c r="AN368" s="87"/>
      <c r="AO368" s="87"/>
      <c r="AP368" s="87"/>
      <c r="AQ368" s="87"/>
      <c r="AR368" s="87"/>
      <c r="AS368" s="87"/>
      <c r="AT368" s="87"/>
      <c r="AU368" s="87"/>
      <c r="AV368" s="87"/>
      <c r="AW368" s="87"/>
    </row>
    <row r="369" spans="1:49" s="88" customFormat="1" ht="38.25" x14ac:dyDescent="0.2">
      <c r="A369" s="49">
        <v>96510</v>
      </c>
      <c r="B369" s="29" t="s">
        <v>82</v>
      </c>
      <c r="C369" s="131"/>
      <c r="D369" s="168">
        <v>2</v>
      </c>
      <c r="E369" s="132" t="s">
        <v>124</v>
      </c>
      <c r="F369" s="175" t="s">
        <v>1471</v>
      </c>
      <c r="G369" s="93"/>
      <c r="H369" s="93"/>
      <c r="I369" s="93"/>
      <c r="J369" s="93"/>
      <c r="K369" s="190">
        <v>3500</v>
      </c>
      <c r="L369" s="100">
        <f t="shared" si="26"/>
        <v>3500</v>
      </c>
      <c r="M369" s="522" t="e">
        <f t="shared" si="27"/>
        <v>#DIV/0!</v>
      </c>
      <c r="N369" s="584">
        <v>3500</v>
      </c>
      <c r="O369" s="190"/>
      <c r="P369" s="190"/>
      <c r="Q369" s="190"/>
      <c r="R369" s="190"/>
      <c r="S369" s="584">
        <v>3500</v>
      </c>
      <c r="T369" s="389"/>
      <c r="U369" s="102" t="s">
        <v>1472</v>
      </c>
      <c r="V369" s="102" t="s">
        <v>1434</v>
      </c>
      <c r="W369" s="206" t="s">
        <v>1473</v>
      </c>
      <c r="X369" s="81"/>
      <c r="Y369" s="81"/>
      <c r="Z369" s="81"/>
      <c r="AA369" s="81"/>
      <c r="AB369" s="81"/>
      <c r="AC369" s="81" t="s">
        <v>81</v>
      </c>
      <c r="AD369" s="192">
        <v>272025</v>
      </c>
      <c r="AE369" s="192">
        <v>30</v>
      </c>
      <c r="AF369" s="87"/>
      <c r="AG369" s="87"/>
      <c r="AH369" s="87"/>
      <c r="AI369" s="87"/>
      <c r="AJ369" s="87"/>
      <c r="AK369" s="87"/>
      <c r="AL369" s="87"/>
      <c r="AM369" s="87"/>
      <c r="AN369" s="87"/>
      <c r="AO369" s="87"/>
      <c r="AP369" s="87"/>
      <c r="AQ369" s="87"/>
      <c r="AR369" s="87"/>
      <c r="AS369" s="87"/>
      <c r="AT369" s="87"/>
      <c r="AU369" s="87"/>
      <c r="AV369" s="87"/>
      <c r="AW369" s="87"/>
    </row>
    <row r="370" spans="1:49" s="88" customFormat="1" ht="25.5" x14ac:dyDescent="0.2">
      <c r="A370" s="31">
        <v>94310</v>
      </c>
      <c r="B370" s="362" t="s">
        <v>56</v>
      </c>
      <c r="C370" s="352"/>
      <c r="D370" s="168">
        <v>1</v>
      </c>
      <c r="E370" s="56"/>
      <c r="F370" s="363" t="s">
        <v>1300</v>
      </c>
      <c r="G370" s="98">
        <v>24930</v>
      </c>
      <c r="H370" s="98">
        <v>19738</v>
      </c>
      <c r="I370" s="98">
        <v>7590</v>
      </c>
      <c r="J370" s="98">
        <v>12836</v>
      </c>
      <c r="K370" s="99">
        <v>13000</v>
      </c>
      <c r="L370" s="100">
        <f t="shared" si="26"/>
        <v>164</v>
      </c>
      <c r="M370" s="522">
        <f t="shared" si="27"/>
        <v>1.2776565908382673E-2</v>
      </c>
      <c r="N370" s="99">
        <v>13000</v>
      </c>
      <c r="O370" s="99">
        <v>8000</v>
      </c>
      <c r="P370" s="99"/>
      <c r="Q370" s="99">
        <v>5000</v>
      </c>
      <c r="R370" s="99"/>
      <c r="S370" s="99"/>
      <c r="T370" s="560"/>
      <c r="U370" s="364" t="s">
        <v>1301</v>
      </c>
      <c r="V370" s="144" t="s">
        <v>420</v>
      </c>
      <c r="W370" s="305" t="s">
        <v>1302</v>
      </c>
      <c r="X370" s="130"/>
      <c r="Y370" s="130"/>
      <c r="Z370" s="130"/>
      <c r="AA370" s="133"/>
      <c r="AB370" s="130"/>
      <c r="AC370" s="130"/>
      <c r="AD370" s="18">
        <v>272025</v>
      </c>
      <c r="AE370" s="18">
        <v>40</v>
      </c>
      <c r="AF370" s="87"/>
      <c r="AG370" s="87"/>
      <c r="AH370" s="87"/>
      <c r="AI370" s="87"/>
      <c r="AJ370" s="87"/>
      <c r="AK370" s="87"/>
      <c r="AL370" s="87"/>
      <c r="AM370" s="87"/>
      <c r="AN370" s="87"/>
      <c r="AO370" s="87"/>
      <c r="AP370" s="87"/>
      <c r="AQ370" s="87"/>
      <c r="AR370" s="87"/>
      <c r="AS370" s="87"/>
      <c r="AT370" s="87"/>
      <c r="AU370" s="87"/>
      <c r="AV370" s="87"/>
      <c r="AW370" s="87"/>
    </row>
    <row r="371" spans="1:49" s="88" customFormat="1" ht="51" x14ac:dyDescent="0.2">
      <c r="A371" s="31">
        <v>95240</v>
      </c>
      <c r="B371" s="350" t="s">
        <v>350</v>
      </c>
      <c r="C371" s="473"/>
      <c r="D371" s="168">
        <v>2</v>
      </c>
      <c r="E371" s="447" t="s">
        <v>92</v>
      </c>
      <c r="F371" s="305" t="s">
        <v>1310</v>
      </c>
      <c r="G371" s="117">
        <v>1751</v>
      </c>
      <c r="H371" s="117">
        <v>863</v>
      </c>
      <c r="I371" s="117">
        <v>863</v>
      </c>
      <c r="J371" s="117"/>
      <c r="K371" s="99">
        <v>4900</v>
      </c>
      <c r="L371" s="100">
        <f t="shared" si="26"/>
        <v>4900</v>
      </c>
      <c r="M371" s="522" t="e">
        <f t="shared" si="27"/>
        <v>#DIV/0!</v>
      </c>
      <c r="N371" s="592">
        <v>4900</v>
      </c>
      <c r="O371" s="99"/>
      <c r="P371" s="99"/>
      <c r="Q371" s="592">
        <v>4900</v>
      </c>
      <c r="R371" s="99"/>
      <c r="S371" s="99"/>
      <c r="T371" s="548" t="s">
        <v>2572</v>
      </c>
      <c r="U371" s="364" t="s">
        <v>1301</v>
      </c>
      <c r="V371" s="365" t="s">
        <v>673</v>
      </c>
      <c r="W371" s="305" t="s">
        <v>1311</v>
      </c>
      <c r="X371" s="99"/>
      <c r="Y371" s="99"/>
      <c r="Z371" s="99"/>
      <c r="AA371" s="102"/>
      <c r="AB371" s="99"/>
      <c r="AC371" s="99"/>
      <c r="AD371" s="18">
        <v>272025</v>
      </c>
      <c r="AE371" s="18">
        <v>40</v>
      </c>
    </row>
    <row r="372" spans="1:49" s="86" customFormat="1" ht="114.75" customHeight="1" x14ac:dyDescent="0.2">
      <c r="A372" s="18">
        <v>96510</v>
      </c>
      <c r="B372" s="340" t="s">
        <v>82</v>
      </c>
      <c r="C372" s="341"/>
      <c r="D372" s="168">
        <v>2</v>
      </c>
      <c r="E372" s="447" t="s">
        <v>46</v>
      </c>
      <c r="F372" s="30" t="s">
        <v>1322</v>
      </c>
      <c r="G372" s="135">
        <v>8308</v>
      </c>
      <c r="H372" s="135">
        <v>755</v>
      </c>
      <c r="I372" s="135">
        <v>9140</v>
      </c>
      <c r="J372" s="135">
        <v>22355</v>
      </c>
      <c r="K372" s="81">
        <v>8400</v>
      </c>
      <c r="L372" s="100">
        <f t="shared" si="26"/>
        <v>-13955</v>
      </c>
      <c r="M372" s="522">
        <f t="shared" si="27"/>
        <v>-0.62424513531648396</v>
      </c>
      <c r="N372" s="579">
        <v>8400</v>
      </c>
      <c r="O372" s="81"/>
      <c r="P372" s="81"/>
      <c r="Q372" s="81"/>
      <c r="R372" s="81"/>
      <c r="S372" s="579">
        <v>8400</v>
      </c>
      <c r="T372" s="257"/>
      <c r="U372" s="339" t="s">
        <v>1301</v>
      </c>
      <c r="V372" s="448" t="s">
        <v>1296</v>
      </c>
      <c r="W372" s="30" t="s">
        <v>1323</v>
      </c>
      <c r="X372" s="81"/>
      <c r="Y372" s="81"/>
      <c r="Z372" s="81"/>
      <c r="AA372" s="81"/>
      <c r="AB372" s="81"/>
      <c r="AC372" s="81"/>
      <c r="AD372" s="18">
        <v>272025</v>
      </c>
      <c r="AE372" s="18">
        <v>40</v>
      </c>
      <c r="AF372" s="85"/>
      <c r="AG372" s="85"/>
      <c r="AH372" s="85"/>
      <c r="AI372" s="85"/>
      <c r="AJ372" s="85"/>
      <c r="AK372" s="85"/>
      <c r="AL372" s="85"/>
      <c r="AM372" s="85"/>
      <c r="AN372" s="85"/>
      <c r="AO372" s="85"/>
      <c r="AP372" s="85"/>
      <c r="AQ372" s="85"/>
      <c r="AR372" s="85"/>
      <c r="AS372" s="85"/>
      <c r="AT372" s="85"/>
      <c r="AU372" s="85"/>
      <c r="AV372" s="85"/>
      <c r="AW372" s="85"/>
    </row>
    <row r="373" spans="1:49" s="88" customFormat="1" ht="51" x14ac:dyDescent="0.2">
      <c r="A373" s="50">
        <v>94310</v>
      </c>
      <c r="B373" s="29" t="s">
        <v>56</v>
      </c>
      <c r="C373" s="96"/>
      <c r="D373" s="168">
        <v>1</v>
      </c>
      <c r="E373" s="97"/>
      <c r="F373" s="254" t="s">
        <v>1436</v>
      </c>
      <c r="G373" s="98">
        <v>28647</v>
      </c>
      <c r="H373" s="98">
        <v>19297</v>
      </c>
      <c r="I373" s="98">
        <v>26591</v>
      </c>
      <c r="J373" s="98">
        <v>25550</v>
      </c>
      <c r="K373" s="99">
        <v>26000</v>
      </c>
      <c r="L373" s="100">
        <f t="shared" si="26"/>
        <v>450</v>
      </c>
      <c r="M373" s="522">
        <f t="shared" si="27"/>
        <v>1.7612524461839529E-2</v>
      </c>
      <c r="N373" s="99">
        <v>26000</v>
      </c>
      <c r="O373" s="99">
        <v>22000</v>
      </c>
      <c r="P373" s="99"/>
      <c r="Q373" s="99"/>
      <c r="R373" s="99">
        <v>4000</v>
      </c>
      <c r="S373" s="99"/>
      <c r="T373" s="545" t="s">
        <v>170</v>
      </c>
      <c r="U373" s="102" t="s">
        <v>1429</v>
      </c>
      <c r="V373" s="102" t="s">
        <v>1430</v>
      </c>
      <c r="W373" s="36" t="s">
        <v>1437</v>
      </c>
      <c r="X373" s="130"/>
      <c r="Y373" s="130"/>
      <c r="Z373" s="130"/>
      <c r="AA373" s="133" t="s">
        <v>1438</v>
      </c>
      <c r="AB373" s="130"/>
      <c r="AC373" s="130" t="s">
        <v>869</v>
      </c>
      <c r="AD373" s="192">
        <v>272025</v>
      </c>
      <c r="AE373" s="192">
        <v>30</v>
      </c>
      <c r="AF373" s="87"/>
      <c r="AG373" s="87"/>
      <c r="AH373" s="87"/>
      <c r="AI373" s="87"/>
      <c r="AJ373" s="87"/>
      <c r="AK373" s="87"/>
      <c r="AL373" s="87"/>
      <c r="AM373" s="87"/>
      <c r="AN373" s="87"/>
      <c r="AO373" s="87"/>
      <c r="AP373" s="87"/>
      <c r="AQ373" s="87"/>
      <c r="AR373" s="87"/>
      <c r="AS373" s="87"/>
      <c r="AT373" s="87"/>
      <c r="AU373" s="87"/>
      <c r="AV373" s="87"/>
      <c r="AW373" s="87"/>
    </row>
    <row r="374" spans="1:49" s="89" customFormat="1" ht="25.5" x14ac:dyDescent="0.2">
      <c r="A374" s="49">
        <v>96512</v>
      </c>
      <c r="B374" s="29" t="s">
        <v>127</v>
      </c>
      <c r="C374" s="131" t="s">
        <v>244</v>
      </c>
      <c r="D374" s="168">
        <v>2</v>
      </c>
      <c r="E374" s="132" t="s">
        <v>97</v>
      </c>
      <c r="F374" s="90" t="s">
        <v>1488</v>
      </c>
      <c r="G374" s="93"/>
      <c r="H374" s="93"/>
      <c r="I374" s="93"/>
      <c r="J374" s="93"/>
      <c r="K374" s="94">
        <v>9000</v>
      </c>
      <c r="L374" s="100">
        <f t="shared" si="26"/>
        <v>9000</v>
      </c>
      <c r="M374" s="522" t="e">
        <f t="shared" si="27"/>
        <v>#DIV/0!</v>
      </c>
      <c r="N374" s="581">
        <v>9000</v>
      </c>
      <c r="O374" s="94"/>
      <c r="P374" s="94"/>
      <c r="Q374" s="94"/>
      <c r="R374" s="94"/>
      <c r="S374" s="581">
        <v>9000</v>
      </c>
      <c r="T374" s="389"/>
      <c r="U374" s="84" t="s">
        <v>1484</v>
      </c>
      <c r="V374" s="84" t="s">
        <v>1476</v>
      </c>
      <c r="W374" s="28" t="s">
        <v>1489</v>
      </c>
      <c r="X374" s="211"/>
      <c r="Y374" s="211"/>
      <c r="Z374" s="211"/>
      <c r="AA374" s="211"/>
      <c r="AB374" s="211"/>
      <c r="AC374" s="211" t="s">
        <v>81</v>
      </c>
      <c r="AD374" s="192">
        <v>272025</v>
      </c>
      <c r="AE374" s="192">
        <v>30</v>
      </c>
      <c r="AF374" s="87"/>
      <c r="AG374" s="87"/>
      <c r="AH374" s="87"/>
      <c r="AI374" s="87"/>
      <c r="AJ374" s="87"/>
      <c r="AK374" s="87"/>
      <c r="AL374" s="87"/>
      <c r="AM374" s="87"/>
      <c r="AN374" s="87"/>
      <c r="AO374" s="87"/>
      <c r="AP374" s="87"/>
      <c r="AQ374" s="87"/>
      <c r="AR374" s="87"/>
      <c r="AS374" s="87"/>
      <c r="AT374" s="87"/>
      <c r="AU374" s="87"/>
      <c r="AV374" s="87"/>
      <c r="AW374" s="87"/>
    </row>
    <row r="375" spans="1:49" s="89" customFormat="1" ht="25.5" x14ac:dyDescent="0.2">
      <c r="A375" s="468">
        <v>92310</v>
      </c>
      <c r="B375" s="306" t="s">
        <v>23</v>
      </c>
      <c r="C375" s="469"/>
      <c r="D375" s="168">
        <v>2</v>
      </c>
      <c r="E375" s="470" t="s">
        <v>83</v>
      </c>
      <c r="F375" s="306" t="s">
        <v>1295</v>
      </c>
      <c r="G375" s="46"/>
      <c r="H375" s="46"/>
      <c r="I375" s="46"/>
      <c r="J375" s="46"/>
      <c r="K375" s="46">
        <v>1200</v>
      </c>
      <c r="L375" s="100">
        <f t="shared" si="26"/>
        <v>1200</v>
      </c>
      <c r="M375" s="522" t="e">
        <f t="shared" si="27"/>
        <v>#DIV/0!</v>
      </c>
      <c r="N375" s="46"/>
      <c r="O375" s="46"/>
      <c r="P375" s="46"/>
      <c r="Q375" s="46"/>
      <c r="R375" s="46"/>
      <c r="S375" s="46"/>
      <c r="T375" s="418" t="s">
        <v>2646</v>
      </c>
      <c r="U375" s="46"/>
      <c r="V375" s="448" t="s">
        <v>1296</v>
      </c>
      <c r="W375" s="30" t="s">
        <v>1297</v>
      </c>
      <c r="X375" s="46"/>
      <c r="Y375" s="46"/>
      <c r="Z375" s="46"/>
      <c r="AA375" s="48"/>
      <c r="AB375" s="46"/>
      <c r="AC375" s="46"/>
      <c r="AD375" s="18">
        <v>272025</v>
      </c>
      <c r="AE375" s="18">
        <v>40</v>
      </c>
      <c r="AF375" s="87"/>
      <c r="AG375" s="87"/>
      <c r="AH375" s="87"/>
      <c r="AI375" s="87"/>
      <c r="AJ375" s="87"/>
      <c r="AK375" s="87"/>
      <c r="AL375" s="87"/>
      <c r="AM375" s="87"/>
      <c r="AN375" s="87"/>
      <c r="AO375" s="87"/>
      <c r="AP375" s="87"/>
      <c r="AQ375" s="87"/>
      <c r="AR375" s="87"/>
      <c r="AS375" s="87"/>
      <c r="AT375" s="87"/>
      <c r="AU375" s="87"/>
      <c r="AV375" s="87"/>
      <c r="AW375" s="87"/>
    </row>
    <row r="376" spans="1:49" s="88" customFormat="1" ht="25.5" x14ac:dyDescent="0.2">
      <c r="A376" s="31">
        <v>94410</v>
      </c>
      <c r="B376" s="362" t="s">
        <v>27</v>
      </c>
      <c r="C376" s="352"/>
      <c r="D376" s="168">
        <v>1</v>
      </c>
      <c r="E376" s="56"/>
      <c r="F376" s="350" t="s">
        <v>1303</v>
      </c>
      <c r="G376" s="98"/>
      <c r="H376" s="98"/>
      <c r="I376" s="98"/>
      <c r="J376" s="98">
        <v>200</v>
      </c>
      <c r="K376" s="99">
        <v>800</v>
      </c>
      <c r="L376" s="100">
        <f t="shared" si="26"/>
        <v>600</v>
      </c>
      <c r="M376" s="522">
        <f t="shared" si="27"/>
        <v>3</v>
      </c>
      <c r="N376" s="589"/>
      <c r="O376" s="99"/>
      <c r="P376" s="99"/>
      <c r="Q376" s="99"/>
      <c r="R376" s="99"/>
      <c r="S376" s="589"/>
      <c r="T376" s="564"/>
      <c r="U376" s="364" t="s">
        <v>1301</v>
      </c>
      <c r="V376" s="365" t="s">
        <v>673</v>
      </c>
      <c r="W376" s="83" t="s">
        <v>1304</v>
      </c>
      <c r="X376" s="134"/>
      <c r="Y376" s="134"/>
      <c r="Z376" s="134"/>
      <c r="AA376" s="198"/>
      <c r="AB376" s="134"/>
      <c r="AC376" s="134"/>
      <c r="AD376" s="18">
        <v>272025</v>
      </c>
      <c r="AE376" s="18">
        <v>40</v>
      </c>
      <c r="AF376" s="87"/>
      <c r="AG376" s="87"/>
      <c r="AH376" s="87"/>
      <c r="AI376" s="87"/>
      <c r="AJ376" s="87"/>
      <c r="AK376" s="87"/>
      <c r="AL376" s="87"/>
      <c r="AM376" s="87"/>
      <c r="AN376" s="87"/>
      <c r="AO376" s="87"/>
      <c r="AP376" s="87"/>
      <c r="AQ376" s="87"/>
      <c r="AR376" s="87"/>
      <c r="AS376" s="87"/>
      <c r="AT376" s="87"/>
      <c r="AU376" s="87"/>
      <c r="AV376" s="87"/>
      <c r="AW376" s="87"/>
    </row>
    <row r="377" spans="1:49" s="88" customFormat="1" ht="25.5" x14ac:dyDescent="0.2">
      <c r="A377" s="31">
        <v>94490</v>
      </c>
      <c r="B377" s="362" t="s">
        <v>154</v>
      </c>
      <c r="C377" s="352"/>
      <c r="D377" s="168">
        <v>2</v>
      </c>
      <c r="E377" s="56"/>
      <c r="F377" s="362" t="s">
        <v>1303</v>
      </c>
      <c r="G377" s="98"/>
      <c r="H377" s="98"/>
      <c r="I377" s="98"/>
      <c r="J377" s="98"/>
      <c r="K377" s="99">
        <v>1775</v>
      </c>
      <c r="L377" s="100">
        <f t="shared" si="26"/>
        <v>1775</v>
      </c>
      <c r="M377" s="522" t="e">
        <f t="shared" si="27"/>
        <v>#DIV/0!</v>
      </c>
      <c r="N377" s="99"/>
      <c r="O377" s="99"/>
      <c r="P377" s="99"/>
      <c r="Q377" s="99"/>
      <c r="R377" s="99"/>
      <c r="S377" s="99"/>
      <c r="T377" s="564"/>
      <c r="U377" s="364" t="s">
        <v>1301</v>
      </c>
      <c r="V377" s="365" t="s">
        <v>673</v>
      </c>
      <c r="W377" s="83" t="s">
        <v>1305</v>
      </c>
      <c r="X377" s="130"/>
      <c r="Y377" s="130"/>
      <c r="Z377" s="130"/>
      <c r="AA377" s="133"/>
      <c r="AB377" s="130"/>
      <c r="AC377" s="130"/>
      <c r="AD377" s="18">
        <v>272025</v>
      </c>
      <c r="AE377" s="18">
        <v>40</v>
      </c>
      <c r="AF377" s="87"/>
      <c r="AG377" s="87"/>
      <c r="AH377" s="87"/>
      <c r="AI377" s="87"/>
      <c r="AJ377" s="87"/>
      <c r="AK377" s="87"/>
      <c r="AL377" s="87"/>
      <c r="AM377" s="87"/>
      <c r="AN377" s="87"/>
      <c r="AO377" s="87"/>
      <c r="AP377" s="87"/>
      <c r="AQ377" s="87"/>
      <c r="AR377" s="87"/>
      <c r="AS377" s="87"/>
      <c r="AT377" s="87"/>
      <c r="AU377" s="87"/>
      <c r="AV377" s="87"/>
      <c r="AW377" s="87"/>
    </row>
    <row r="378" spans="1:49" s="88" customFormat="1" ht="25.5" x14ac:dyDescent="0.2">
      <c r="A378" s="366">
        <v>95225</v>
      </c>
      <c r="B378" s="350" t="s">
        <v>35</v>
      </c>
      <c r="C378" s="367"/>
      <c r="D378" s="168">
        <v>1</v>
      </c>
      <c r="E378" s="368"/>
      <c r="F378" s="350" t="s">
        <v>1306</v>
      </c>
      <c r="G378" s="112"/>
      <c r="H378" s="112"/>
      <c r="I378" s="112">
        <v>206</v>
      </c>
      <c r="J378" s="112"/>
      <c r="K378" s="112">
        <v>2000</v>
      </c>
      <c r="L378" s="100">
        <f t="shared" si="26"/>
        <v>2000</v>
      </c>
      <c r="M378" s="522" t="e">
        <f t="shared" si="27"/>
        <v>#DIV/0!</v>
      </c>
      <c r="N378" s="588"/>
      <c r="O378" s="112"/>
      <c r="P378" s="112"/>
      <c r="Q378" s="112"/>
      <c r="R378" s="112"/>
      <c r="S378" s="588"/>
      <c r="T378" s="419"/>
      <c r="U378" s="112"/>
      <c r="V378" s="115"/>
      <c r="W378" s="369" t="s">
        <v>1307</v>
      </c>
      <c r="X378" s="116"/>
      <c r="Y378" s="116"/>
      <c r="Z378" s="116"/>
      <c r="AA378" s="116"/>
      <c r="AB378" s="116"/>
      <c r="AC378" s="116"/>
      <c r="AD378" s="18">
        <v>272025</v>
      </c>
      <c r="AE378" s="18">
        <v>40</v>
      </c>
      <c r="AF378" s="87"/>
      <c r="AG378" s="87"/>
      <c r="AH378" s="87"/>
      <c r="AI378" s="87"/>
      <c r="AJ378" s="87"/>
      <c r="AK378" s="87"/>
      <c r="AL378" s="87"/>
      <c r="AM378" s="87"/>
      <c r="AN378" s="87"/>
      <c r="AO378" s="87"/>
      <c r="AP378" s="87"/>
      <c r="AQ378" s="87"/>
      <c r="AR378" s="87"/>
      <c r="AS378" s="87"/>
      <c r="AT378" s="87"/>
      <c r="AU378" s="87"/>
      <c r="AV378" s="87"/>
      <c r="AW378" s="87"/>
    </row>
    <row r="379" spans="1:49" s="88" customFormat="1" ht="25.5" customHeight="1" x14ac:dyDescent="0.2">
      <c r="A379" s="366">
        <v>95235</v>
      </c>
      <c r="B379" s="350" t="s">
        <v>733</v>
      </c>
      <c r="C379" s="472"/>
      <c r="D379" s="168">
        <v>2</v>
      </c>
      <c r="E379" s="368" t="s">
        <v>124</v>
      </c>
      <c r="F379" s="363" t="s">
        <v>1308</v>
      </c>
      <c r="G379" s="112"/>
      <c r="H379" s="112"/>
      <c r="I379" s="112"/>
      <c r="J379" s="112"/>
      <c r="K379" s="112">
        <v>1200</v>
      </c>
      <c r="L379" s="100">
        <f t="shared" si="26"/>
        <v>1200</v>
      </c>
      <c r="M379" s="522" t="e">
        <f t="shared" si="27"/>
        <v>#DIV/0!</v>
      </c>
      <c r="N379" s="112"/>
      <c r="O379" s="112"/>
      <c r="P379" s="112"/>
      <c r="Q379" s="112"/>
      <c r="R379" s="112"/>
      <c r="S379" s="112"/>
      <c r="T379" s="413" t="s">
        <v>2662</v>
      </c>
      <c r="U379" s="364" t="s">
        <v>1301</v>
      </c>
      <c r="V379" s="365" t="s">
        <v>673</v>
      </c>
      <c r="W379" s="369" t="s">
        <v>1309</v>
      </c>
      <c r="X379" s="112"/>
      <c r="Y379" s="112"/>
      <c r="Z379" s="112"/>
      <c r="AA379" s="145"/>
      <c r="AB379" s="112"/>
      <c r="AC379" s="112"/>
      <c r="AD379" s="18">
        <v>272025</v>
      </c>
      <c r="AE379" s="18">
        <v>40</v>
      </c>
      <c r="AF379" s="87"/>
      <c r="AG379" s="87"/>
      <c r="AH379" s="87"/>
      <c r="AI379" s="87"/>
      <c r="AJ379" s="87"/>
      <c r="AK379" s="87"/>
      <c r="AL379" s="87"/>
      <c r="AM379" s="87"/>
      <c r="AN379" s="87"/>
      <c r="AO379" s="87"/>
      <c r="AP379" s="87"/>
      <c r="AQ379" s="87"/>
      <c r="AR379" s="87"/>
      <c r="AS379" s="87"/>
      <c r="AT379" s="87"/>
      <c r="AU379" s="87"/>
      <c r="AV379" s="87"/>
      <c r="AW379" s="87"/>
    </row>
    <row r="380" spans="1:49" s="88" customFormat="1" x14ac:dyDescent="0.2">
      <c r="A380" s="31">
        <v>95315</v>
      </c>
      <c r="B380" s="362" t="s">
        <v>41</v>
      </c>
      <c r="C380" s="473"/>
      <c r="D380" s="168">
        <v>2</v>
      </c>
      <c r="E380" s="447" t="s">
        <v>110</v>
      </c>
      <c r="F380" s="305" t="s">
        <v>1314</v>
      </c>
      <c r="G380" s="117"/>
      <c r="H380" s="117">
        <v>90</v>
      </c>
      <c r="I380" s="117"/>
      <c r="J380" s="117"/>
      <c r="K380" s="99">
        <v>600</v>
      </c>
      <c r="L380" s="100">
        <f t="shared" si="26"/>
        <v>600</v>
      </c>
      <c r="M380" s="522" t="e">
        <f t="shared" si="27"/>
        <v>#DIV/0!</v>
      </c>
      <c r="N380" s="99"/>
      <c r="O380" s="99"/>
      <c r="P380" s="99"/>
      <c r="Q380" s="99"/>
      <c r="R380" s="99"/>
      <c r="S380" s="99"/>
      <c r="T380" s="548" t="s">
        <v>2646</v>
      </c>
      <c r="U380" s="99"/>
      <c r="V380" s="102"/>
      <c r="W380" s="305" t="s">
        <v>1315</v>
      </c>
      <c r="X380" s="104"/>
      <c r="Y380" s="104"/>
      <c r="Z380" s="104"/>
      <c r="AA380" s="105"/>
      <c r="AB380" s="104"/>
      <c r="AC380" s="104"/>
      <c r="AD380" s="18">
        <v>272025</v>
      </c>
      <c r="AE380" s="18">
        <v>40</v>
      </c>
      <c r="AF380" s="87"/>
      <c r="AG380" s="87"/>
      <c r="AH380" s="87"/>
      <c r="AI380" s="87"/>
      <c r="AJ380" s="87"/>
      <c r="AK380" s="87"/>
      <c r="AL380" s="87"/>
      <c r="AM380" s="87"/>
      <c r="AN380" s="87"/>
      <c r="AO380" s="87"/>
      <c r="AP380" s="87"/>
      <c r="AQ380" s="87"/>
      <c r="AR380" s="87"/>
      <c r="AS380" s="87"/>
      <c r="AT380" s="87"/>
      <c r="AU380" s="87"/>
      <c r="AV380" s="87"/>
      <c r="AW380" s="87"/>
    </row>
    <row r="381" spans="1:49" s="89" customFormat="1" ht="25.5" x14ac:dyDescent="0.2">
      <c r="A381" s="31">
        <v>95410</v>
      </c>
      <c r="B381" s="362" t="s">
        <v>224</v>
      </c>
      <c r="C381" s="473"/>
      <c r="D381" s="168">
        <v>2</v>
      </c>
      <c r="E381" s="447" t="s">
        <v>97</v>
      </c>
      <c r="F381" s="362" t="s">
        <v>1318</v>
      </c>
      <c r="G381" s="117">
        <v>246</v>
      </c>
      <c r="H381" s="117">
        <v>246</v>
      </c>
      <c r="I381" s="117">
        <v>752</v>
      </c>
      <c r="J381" s="117"/>
      <c r="K381" s="99">
        <v>300</v>
      </c>
      <c r="L381" s="100">
        <f t="shared" si="26"/>
        <v>300</v>
      </c>
      <c r="M381" s="522" t="e">
        <f t="shared" si="27"/>
        <v>#DIV/0!</v>
      </c>
      <c r="N381" s="99"/>
      <c r="O381" s="99"/>
      <c r="P381" s="99"/>
      <c r="Q381" s="99"/>
      <c r="R381" s="99"/>
      <c r="S381" s="99"/>
      <c r="T381" s="548" t="s">
        <v>2646</v>
      </c>
      <c r="U381" s="364" t="s">
        <v>1301</v>
      </c>
      <c r="V381" s="144" t="s">
        <v>1296</v>
      </c>
      <c r="W381" s="305" t="s">
        <v>1319</v>
      </c>
      <c r="X381" s="104"/>
      <c r="Y381" s="104"/>
      <c r="Z381" s="104"/>
      <c r="AA381" s="105"/>
      <c r="AB381" s="104"/>
      <c r="AC381" s="104"/>
      <c r="AD381" s="18">
        <v>272025</v>
      </c>
      <c r="AE381" s="18">
        <v>40</v>
      </c>
      <c r="AF381" s="87"/>
      <c r="AG381" s="87"/>
      <c r="AH381" s="87"/>
      <c r="AI381" s="87"/>
      <c r="AJ381" s="87"/>
      <c r="AK381" s="87"/>
      <c r="AL381" s="87"/>
      <c r="AM381" s="87"/>
      <c r="AN381" s="87"/>
      <c r="AO381" s="87"/>
      <c r="AP381" s="87"/>
      <c r="AQ381" s="87"/>
      <c r="AR381" s="87"/>
      <c r="AS381" s="87"/>
      <c r="AT381" s="87"/>
      <c r="AU381" s="87"/>
      <c r="AV381" s="87"/>
      <c r="AW381" s="87"/>
    </row>
    <row r="382" spans="1:49" s="88" customFormat="1" ht="79.5" customHeight="1" x14ac:dyDescent="0.2">
      <c r="A382" s="49">
        <v>95720</v>
      </c>
      <c r="B382" s="29" t="s">
        <v>316</v>
      </c>
      <c r="C382" s="131"/>
      <c r="D382" s="168">
        <v>2</v>
      </c>
      <c r="E382" s="132"/>
      <c r="F382" s="67" t="s">
        <v>1457</v>
      </c>
      <c r="G382" s="75"/>
      <c r="H382" s="75">
        <v>45</v>
      </c>
      <c r="I382" s="75"/>
      <c r="J382" s="75">
        <v>500</v>
      </c>
      <c r="K382" s="99">
        <v>500</v>
      </c>
      <c r="L382" s="100">
        <f t="shared" si="26"/>
        <v>0</v>
      </c>
      <c r="M382" s="522">
        <f t="shared" si="27"/>
        <v>0</v>
      </c>
      <c r="N382" s="99"/>
      <c r="O382" s="99"/>
      <c r="P382" s="99"/>
      <c r="Q382" s="99"/>
      <c r="R382" s="99"/>
      <c r="S382" s="99"/>
      <c r="T382" s="548"/>
      <c r="U382" s="102" t="s">
        <v>1458</v>
      </c>
      <c r="V382" s="242">
        <v>1.2</v>
      </c>
      <c r="W382" s="36" t="s">
        <v>1459</v>
      </c>
      <c r="X382" s="130"/>
      <c r="Y382" s="130"/>
      <c r="Z382" s="130"/>
      <c r="AA382" s="133"/>
      <c r="AB382" s="130"/>
      <c r="AC382" s="130" t="s">
        <v>81</v>
      </c>
      <c r="AD382" s="192">
        <v>272025</v>
      </c>
      <c r="AE382" s="192">
        <v>30</v>
      </c>
    </row>
    <row r="383" spans="1:49" s="86" customFormat="1" ht="51" x14ac:dyDescent="0.2">
      <c r="A383" s="451">
        <v>96410</v>
      </c>
      <c r="B383" s="175" t="s">
        <v>1460</v>
      </c>
      <c r="C383" s="131" t="s">
        <v>251</v>
      </c>
      <c r="D383" s="168">
        <v>2</v>
      </c>
      <c r="E383" s="150"/>
      <c r="F383" s="452" t="s">
        <v>1461</v>
      </c>
      <c r="G383" s="138"/>
      <c r="H383" s="138"/>
      <c r="I383" s="138"/>
      <c r="J383" s="138"/>
      <c r="K383" s="100">
        <v>82000</v>
      </c>
      <c r="L383" s="100">
        <f t="shared" si="26"/>
        <v>82000</v>
      </c>
      <c r="M383" s="522" t="e">
        <f t="shared" si="27"/>
        <v>#DIV/0!</v>
      </c>
      <c r="N383" s="100"/>
      <c r="O383" s="100"/>
      <c r="P383" s="100"/>
      <c r="Q383" s="100"/>
      <c r="R383" s="100"/>
      <c r="S383" s="100"/>
      <c r="T383" s="255"/>
      <c r="U383" s="100" t="s">
        <v>1462</v>
      </c>
      <c r="V383" s="446" t="s">
        <v>1463</v>
      </c>
      <c r="W383" s="103" t="s">
        <v>1464</v>
      </c>
      <c r="X383" s="215"/>
      <c r="Y383" s="215"/>
      <c r="Z383" s="215"/>
      <c r="AA383" s="100" t="s">
        <v>1465</v>
      </c>
      <c r="AB383" s="100"/>
      <c r="AC383" s="446" t="s">
        <v>1466</v>
      </c>
      <c r="AD383" s="192">
        <v>272025</v>
      </c>
      <c r="AE383" s="192">
        <v>30</v>
      </c>
      <c r="AF383" s="85"/>
      <c r="AG383" s="85"/>
      <c r="AH383" s="85"/>
      <c r="AI383" s="85"/>
      <c r="AJ383" s="85"/>
      <c r="AK383" s="85"/>
      <c r="AL383" s="85"/>
      <c r="AM383" s="85"/>
      <c r="AN383" s="85"/>
      <c r="AO383" s="85"/>
      <c r="AP383" s="85"/>
      <c r="AQ383" s="85"/>
      <c r="AR383" s="85"/>
      <c r="AS383" s="85"/>
      <c r="AT383" s="85"/>
      <c r="AU383" s="85"/>
      <c r="AV383" s="85"/>
      <c r="AW383" s="85"/>
    </row>
    <row r="384" spans="1:49" s="88" customFormat="1" ht="25.5" x14ac:dyDescent="0.2">
      <c r="A384" s="49">
        <v>96510</v>
      </c>
      <c r="B384" s="29" t="s">
        <v>82</v>
      </c>
      <c r="C384" s="131" t="s">
        <v>244</v>
      </c>
      <c r="D384" s="168">
        <v>2</v>
      </c>
      <c r="E384" s="132" t="s">
        <v>107</v>
      </c>
      <c r="F384" s="103" t="s">
        <v>1478</v>
      </c>
      <c r="G384" s="93"/>
      <c r="H384" s="93"/>
      <c r="I384" s="93"/>
      <c r="J384" s="93"/>
      <c r="K384" s="94">
        <v>2800</v>
      </c>
      <c r="L384" s="100">
        <f t="shared" si="26"/>
        <v>2800</v>
      </c>
      <c r="M384" s="522" t="e">
        <f t="shared" si="27"/>
        <v>#DIV/0!</v>
      </c>
      <c r="N384" s="94">
        <v>2800</v>
      </c>
      <c r="O384" s="94"/>
      <c r="P384" s="94"/>
      <c r="Q384" s="94"/>
      <c r="R384" s="94">
        <v>2800</v>
      </c>
      <c r="S384" s="94"/>
      <c r="T384" s="389" t="s">
        <v>2652</v>
      </c>
      <c r="U384" s="453" t="s">
        <v>1475</v>
      </c>
      <c r="V384" s="84" t="s">
        <v>1476</v>
      </c>
      <c r="W384" s="28" t="s">
        <v>1479</v>
      </c>
      <c r="X384" s="81"/>
      <c r="Y384" s="81"/>
      <c r="Z384" s="81"/>
      <c r="AA384" s="81"/>
      <c r="AB384" s="81"/>
      <c r="AC384" s="81" t="s">
        <v>81</v>
      </c>
      <c r="AD384" s="192">
        <v>272025</v>
      </c>
      <c r="AE384" s="192">
        <v>30</v>
      </c>
      <c r="AF384" s="87"/>
      <c r="AG384" s="87"/>
      <c r="AH384" s="87"/>
      <c r="AI384" s="87"/>
      <c r="AJ384" s="87"/>
      <c r="AK384" s="87"/>
      <c r="AL384" s="87"/>
      <c r="AM384" s="87"/>
      <c r="AN384" s="87"/>
      <c r="AO384" s="87"/>
      <c r="AP384" s="87"/>
      <c r="AQ384" s="87"/>
      <c r="AR384" s="87"/>
      <c r="AS384" s="87"/>
      <c r="AT384" s="87"/>
      <c r="AU384" s="87"/>
      <c r="AV384" s="87"/>
      <c r="AW384" s="87"/>
    </row>
    <row r="385" spans="1:49" s="88" customFormat="1" ht="62.25" customHeight="1" x14ac:dyDescent="0.2">
      <c r="A385" s="49">
        <v>96510</v>
      </c>
      <c r="B385" s="29" t="s">
        <v>82</v>
      </c>
      <c r="C385" s="131" t="s">
        <v>244</v>
      </c>
      <c r="D385" s="168">
        <v>2</v>
      </c>
      <c r="E385" s="132" t="s">
        <v>88</v>
      </c>
      <c r="F385" s="103" t="s">
        <v>1480</v>
      </c>
      <c r="G385" s="93"/>
      <c r="H385" s="93"/>
      <c r="I385" s="93"/>
      <c r="J385" s="93"/>
      <c r="K385" s="94">
        <v>750</v>
      </c>
      <c r="L385" s="100">
        <f t="shared" si="26"/>
        <v>750</v>
      </c>
      <c r="M385" s="522" t="e">
        <f t="shared" si="27"/>
        <v>#DIV/0!</v>
      </c>
      <c r="N385" s="94">
        <v>0</v>
      </c>
      <c r="O385" s="94"/>
      <c r="P385" s="94"/>
      <c r="Q385" s="94"/>
      <c r="R385" s="94"/>
      <c r="S385" s="94"/>
      <c r="T385" s="389" t="s">
        <v>2652</v>
      </c>
      <c r="U385" s="453" t="s">
        <v>1481</v>
      </c>
      <c r="V385" s="454">
        <v>2.4</v>
      </c>
      <c r="W385" s="28" t="s">
        <v>1482</v>
      </c>
      <c r="X385" s="81"/>
      <c r="Y385" s="81"/>
      <c r="Z385" s="81"/>
      <c r="AA385" s="81"/>
      <c r="AB385" s="81"/>
      <c r="AC385" s="81" t="s">
        <v>114</v>
      </c>
      <c r="AD385" s="192">
        <v>272025</v>
      </c>
      <c r="AE385" s="192">
        <v>30</v>
      </c>
      <c r="AF385" s="87"/>
      <c r="AG385" s="87"/>
      <c r="AH385" s="87"/>
      <c r="AI385" s="87"/>
      <c r="AJ385" s="87"/>
      <c r="AK385" s="87"/>
      <c r="AL385" s="87"/>
      <c r="AM385" s="87"/>
      <c r="AN385" s="87"/>
      <c r="AO385" s="87"/>
      <c r="AP385" s="87"/>
      <c r="AQ385" s="87"/>
      <c r="AR385" s="87"/>
      <c r="AS385" s="87"/>
      <c r="AT385" s="87"/>
      <c r="AU385" s="87"/>
      <c r="AV385" s="87"/>
      <c r="AW385" s="87"/>
    </row>
    <row r="386" spans="1:49" s="88" customFormat="1" ht="38.25" x14ac:dyDescent="0.2">
      <c r="A386" s="49">
        <v>96512</v>
      </c>
      <c r="B386" s="29" t="s">
        <v>127</v>
      </c>
      <c r="C386" s="131" t="s">
        <v>244</v>
      </c>
      <c r="D386" s="168">
        <v>2</v>
      </c>
      <c r="E386" s="132" t="s">
        <v>121</v>
      </c>
      <c r="F386" s="90" t="s">
        <v>1486</v>
      </c>
      <c r="G386" s="93">
        <v>2562</v>
      </c>
      <c r="H386" s="93"/>
      <c r="I386" s="93">
        <v>35070</v>
      </c>
      <c r="J386" s="93">
        <v>24200</v>
      </c>
      <c r="K386" s="94">
        <v>12000</v>
      </c>
      <c r="L386" s="100">
        <f t="shared" si="26"/>
        <v>-12200</v>
      </c>
      <c r="M386" s="522">
        <f t="shared" si="27"/>
        <v>-0.50413223140495866</v>
      </c>
      <c r="N386" s="94">
        <v>12000</v>
      </c>
      <c r="O386" s="94"/>
      <c r="P386" s="94"/>
      <c r="Q386" s="94"/>
      <c r="R386" s="94">
        <v>12000</v>
      </c>
      <c r="S386" s="94"/>
      <c r="T386" s="389" t="s">
        <v>2652</v>
      </c>
      <c r="U386" s="84" t="s">
        <v>1443</v>
      </c>
      <c r="V386" s="84" t="s">
        <v>1434</v>
      </c>
      <c r="W386" s="206" t="s">
        <v>1487</v>
      </c>
      <c r="X386" s="211"/>
      <c r="Y386" s="211"/>
      <c r="Z386" s="211"/>
      <c r="AA386" s="211"/>
      <c r="AB386" s="211"/>
      <c r="AC386" s="211" t="s">
        <v>81</v>
      </c>
      <c r="AD386" s="192">
        <v>272025</v>
      </c>
      <c r="AE386" s="192">
        <v>30</v>
      </c>
    </row>
    <row r="387" spans="1:49" s="86" customFormat="1" ht="38.25" x14ac:dyDescent="0.2">
      <c r="A387" s="50">
        <v>95125</v>
      </c>
      <c r="B387" s="90" t="s">
        <v>1502</v>
      </c>
      <c r="C387" s="96"/>
      <c r="D387" s="168">
        <v>1</v>
      </c>
      <c r="E387" s="97"/>
      <c r="F387" s="90" t="s">
        <v>1503</v>
      </c>
      <c r="G387" s="98">
        <v>203</v>
      </c>
      <c r="H387" s="98"/>
      <c r="I387" s="98">
        <v>400</v>
      </c>
      <c r="J387" s="98">
        <v>400</v>
      </c>
      <c r="K387" s="99">
        <v>400</v>
      </c>
      <c r="L387" s="100">
        <f t="shared" si="26"/>
        <v>0</v>
      </c>
      <c r="M387" s="522">
        <f t="shared" si="27"/>
        <v>0</v>
      </c>
      <c r="N387" s="99">
        <v>400</v>
      </c>
      <c r="O387" s="99">
        <v>400</v>
      </c>
      <c r="P387" s="99"/>
      <c r="Q387" s="99"/>
      <c r="R387" s="99"/>
      <c r="S387" s="99"/>
      <c r="T387" s="545" t="s">
        <v>2731</v>
      </c>
      <c r="U387" s="491" t="s">
        <v>1500</v>
      </c>
      <c r="V387" s="242">
        <v>1.2</v>
      </c>
      <c r="W387" s="36" t="s">
        <v>1504</v>
      </c>
      <c r="X387" s="130"/>
      <c r="Y387" s="130"/>
      <c r="Z387" s="130"/>
      <c r="AA387" s="133"/>
      <c r="AB387" s="130"/>
      <c r="AC387" s="133" t="s">
        <v>81</v>
      </c>
      <c r="AD387" s="172">
        <v>272040</v>
      </c>
      <c r="AE387" s="172">
        <v>30</v>
      </c>
      <c r="AF387" s="85"/>
      <c r="AG387" s="85"/>
      <c r="AH387" s="85"/>
      <c r="AI387" s="85"/>
      <c r="AJ387" s="85"/>
      <c r="AK387" s="85"/>
      <c r="AL387" s="85"/>
      <c r="AM387" s="85"/>
      <c r="AN387" s="85"/>
      <c r="AO387" s="85"/>
      <c r="AP387" s="85"/>
      <c r="AQ387" s="85"/>
      <c r="AR387" s="85"/>
      <c r="AS387" s="85"/>
      <c r="AT387" s="85"/>
      <c r="AU387" s="85"/>
      <c r="AV387" s="85"/>
      <c r="AW387" s="85"/>
    </row>
    <row r="388" spans="1:49" s="88" customFormat="1" ht="63.75" x14ac:dyDescent="0.2">
      <c r="A388" s="50">
        <v>95330</v>
      </c>
      <c r="B388" s="90" t="s">
        <v>76</v>
      </c>
      <c r="C388" s="91"/>
      <c r="D388" s="168">
        <v>0</v>
      </c>
      <c r="E388" s="92"/>
      <c r="F388" s="90" t="s">
        <v>1518</v>
      </c>
      <c r="G388" s="117">
        <v>288</v>
      </c>
      <c r="H388" s="117">
        <v>273</v>
      </c>
      <c r="I388" s="117">
        <v>294</v>
      </c>
      <c r="J388" s="117">
        <v>400</v>
      </c>
      <c r="K388" s="99">
        <v>400</v>
      </c>
      <c r="L388" s="100">
        <f t="shared" si="26"/>
        <v>0</v>
      </c>
      <c r="M388" s="522">
        <f t="shared" si="27"/>
        <v>0</v>
      </c>
      <c r="N388" s="539">
        <v>400</v>
      </c>
      <c r="O388" s="99"/>
      <c r="P388" s="99"/>
      <c r="Q388" s="99"/>
      <c r="R388" s="99"/>
      <c r="S388" s="539">
        <v>400</v>
      </c>
      <c r="T388" s="548" t="s">
        <v>170</v>
      </c>
      <c r="U388" s="491" t="s">
        <v>1496</v>
      </c>
      <c r="V388" s="242" t="s">
        <v>1519</v>
      </c>
      <c r="W388" s="36" t="s">
        <v>1520</v>
      </c>
      <c r="X388" s="134"/>
      <c r="Y388" s="134"/>
      <c r="Z388" s="134"/>
      <c r="AA388" s="198"/>
      <c r="AB388" s="134"/>
      <c r="AC388" s="134" t="s">
        <v>222</v>
      </c>
      <c r="AD388" s="172">
        <v>272040</v>
      </c>
      <c r="AE388" s="172">
        <v>30</v>
      </c>
      <c r="AF388" s="87"/>
      <c r="AG388" s="87"/>
      <c r="AH388" s="87"/>
      <c r="AI388" s="87"/>
      <c r="AJ388" s="87"/>
      <c r="AK388" s="87"/>
      <c r="AL388" s="87"/>
      <c r="AM388" s="87"/>
      <c r="AN388" s="87"/>
      <c r="AO388" s="87"/>
      <c r="AP388" s="87"/>
      <c r="AQ388" s="87"/>
      <c r="AR388" s="87"/>
      <c r="AS388" s="87"/>
      <c r="AT388" s="87"/>
      <c r="AU388" s="87"/>
      <c r="AV388" s="87"/>
      <c r="AW388" s="87"/>
    </row>
    <row r="389" spans="1:49" s="89" customFormat="1" ht="51" x14ac:dyDescent="0.2">
      <c r="A389" s="50">
        <v>95530</v>
      </c>
      <c r="B389" s="90" t="s">
        <v>874</v>
      </c>
      <c r="C389" s="91"/>
      <c r="D389" s="168">
        <v>1</v>
      </c>
      <c r="E389" s="92"/>
      <c r="F389" s="90" t="s">
        <v>874</v>
      </c>
      <c r="G389" s="117">
        <v>500</v>
      </c>
      <c r="H389" s="117"/>
      <c r="I389" s="117">
        <v>1300</v>
      </c>
      <c r="J389" s="117">
        <v>1400</v>
      </c>
      <c r="K389" s="99">
        <v>1400</v>
      </c>
      <c r="L389" s="100">
        <f t="shared" si="26"/>
        <v>0</v>
      </c>
      <c r="M389" s="522">
        <f t="shared" si="27"/>
        <v>0</v>
      </c>
      <c r="N389" s="99">
        <v>1400</v>
      </c>
      <c r="O389" s="99">
        <v>1400</v>
      </c>
      <c r="P389" s="99"/>
      <c r="Q389" s="99"/>
      <c r="R389" s="99"/>
      <c r="S389" s="99"/>
      <c r="T389" s="548" t="s">
        <v>170</v>
      </c>
      <c r="U389" s="35" t="s">
        <v>1522</v>
      </c>
      <c r="V389" s="512">
        <v>5.6</v>
      </c>
      <c r="W389" s="36" t="s">
        <v>1523</v>
      </c>
      <c r="X389" s="134"/>
      <c r="Y389" s="134"/>
      <c r="Z389" s="134"/>
      <c r="AA389" s="198"/>
      <c r="AB389" s="134"/>
      <c r="AC389" s="134" t="s">
        <v>81</v>
      </c>
      <c r="AD389" s="172">
        <v>272040</v>
      </c>
      <c r="AE389" s="172">
        <v>30</v>
      </c>
      <c r="AF389" s="87"/>
      <c r="AG389" s="87"/>
      <c r="AH389" s="87"/>
      <c r="AI389" s="87"/>
      <c r="AJ389" s="87"/>
      <c r="AK389" s="87"/>
      <c r="AL389" s="87"/>
      <c r="AM389" s="87"/>
      <c r="AN389" s="87"/>
      <c r="AO389" s="87"/>
      <c r="AP389" s="87"/>
      <c r="AQ389" s="87"/>
      <c r="AR389" s="87"/>
      <c r="AS389" s="87"/>
      <c r="AT389" s="87"/>
      <c r="AU389" s="87"/>
      <c r="AV389" s="87"/>
      <c r="AW389" s="87"/>
    </row>
    <row r="390" spans="1:49" s="88" customFormat="1" ht="89.25" x14ac:dyDescent="0.2">
      <c r="A390" s="50">
        <v>95240</v>
      </c>
      <c r="B390" s="51" t="s">
        <v>350</v>
      </c>
      <c r="C390" s="91"/>
      <c r="D390" s="168">
        <v>1</v>
      </c>
      <c r="E390" s="92"/>
      <c r="F390" s="90" t="s">
        <v>1511</v>
      </c>
      <c r="G390" s="117"/>
      <c r="H390" s="117">
        <v>201</v>
      </c>
      <c r="I390" s="117">
        <v>2016</v>
      </c>
      <c r="J390" s="117">
        <v>2000</v>
      </c>
      <c r="K390" s="99">
        <v>2400</v>
      </c>
      <c r="L390" s="100">
        <f t="shared" si="26"/>
        <v>400</v>
      </c>
      <c r="M390" s="522">
        <f t="shared" si="27"/>
        <v>0.2</v>
      </c>
      <c r="N390" s="592">
        <v>2000</v>
      </c>
      <c r="O390" s="99"/>
      <c r="P390" s="99"/>
      <c r="Q390" s="592">
        <v>2000</v>
      </c>
      <c r="R390" s="99"/>
      <c r="S390" s="99"/>
      <c r="T390" s="545" t="s">
        <v>2732</v>
      </c>
      <c r="U390" s="491" t="s">
        <v>1512</v>
      </c>
      <c r="V390" s="501" t="s">
        <v>1513</v>
      </c>
      <c r="W390" s="36" t="s">
        <v>1514</v>
      </c>
      <c r="X390" s="130"/>
      <c r="Y390" s="130"/>
      <c r="Z390" s="130"/>
      <c r="AA390" s="133"/>
      <c r="AB390" s="130"/>
      <c r="AC390" s="133" t="s">
        <v>1515</v>
      </c>
      <c r="AD390" s="172">
        <v>272040</v>
      </c>
      <c r="AE390" s="172">
        <v>30</v>
      </c>
      <c r="AF390" s="87"/>
      <c r="AG390" s="87"/>
      <c r="AH390" s="87"/>
      <c r="AI390" s="87"/>
      <c r="AJ390" s="87"/>
      <c r="AK390" s="87"/>
      <c r="AL390" s="87"/>
      <c r="AM390" s="87"/>
      <c r="AN390" s="87"/>
      <c r="AO390" s="87"/>
      <c r="AP390" s="87"/>
      <c r="AQ390" s="87"/>
      <c r="AR390" s="87"/>
      <c r="AS390" s="87"/>
      <c r="AT390" s="87"/>
      <c r="AU390" s="87"/>
      <c r="AV390" s="87"/>
      <c r="AW390" s="87"/>
    </row>
    <row r="391" spans="1:49" s="88" customFormat="1" ht="63.75" x14ac:dyDescent="0.2">
      <c r="A391" s="50">
        <v>96510</v>
      </c>
      <c r="B391" s="90" t="s">
        <v>82</v>
      </c>
      <c r="C391" s="91" t="s">
        <v>244</v>
      </c>
      <c r="D391" s="168">
        <v>1</v>
      </c>
      <c r="E391" s="92" t="s">
        <v>77</v>
      </c>
      <c r="F391" s="90" t="s">
        <v>1537</v>
      </c>
      <c r="G391" s="93"/>
      <c r="H391" s="93"/>
      <c r="I391" s="93"/>
      <c r="J391" s="93"/>
      <c r="K391" s="94">
        <v>3000</v>
      </c>
      <c r="L391" s="100">
        <f t="shared" si="26"/>
        <v>3000</v>
      </c>
      <c r="M391" s="522" t="e">
        <f t="shared" si="27"/>
        <v>#DIV/0!</v>
      </c>
      <c r="N391" s="581">
        <v>3000</v>
      </c>
      <c r="O391" s="94"/>
      <c r="P391" s="94"/>
      <c r="Q391" s="94"/>
      <c r="R391" s="94"/>
      <c r="S391" s="581">
        <v>3000</v>
      </c>
      <c r="T391" s="257"/>
      <c r="U391" s="33" t="s">
        <v>1538</v>
      </c>
      <c r="V391" s="94" t="s">
        <v>1539</v>
      </c>
      <c r="W391" s="36" t="s">
        <v>1540</v>
      </c>
      <c r="X391" s="81"/>
      <c r="Y391" s="81"/>
      <c r="Z391" s="81"/>
      <c r="AA391" s="81" t="s">
        <v>238</v>
      </c>
      <c r="AB391" s="81"/>
      <c r="AC391" s="81" t="s">
        <v>1541</v>
      </c>
      <c r="AD391" s="172">
        <v>272040</v>
      </c>
      <c r="AE391" s="172">
        <v>30</v>
      </c>
      <c r="AF391" s="87"/>
      <c r="AG391" s="87"/>
      <c r="AH391" s="87"/>
      <c r="AI391" s="87"/>
      <c r="AJ391" s="87"/>
      <c r="AK391" s="87"/>
      <c r="AL391" s="87"/>
      <c r="AM391" s="87"/>
      <c r="AN391" s="87"/>
      <c r="AO391" s="87"/>
      <c r="AP391" s="87"/>
      <c r="AQ391" s="87"/>
      <c r="AR391" s="87"/>
      <c r="AS391" s="87"/>
      <c r="AT391" s="87"/>
      <c r="AU391" s="87"/>
      <c r="AV391" s="87"/>
      <c r="AW391" s="87"/>
    </row>
    <row r="392" spans="1:49" s="89" customFormat="1" ht="63.75" x14ac:dyDescent="0.2">
      <c r="A392" s="50">
        <v>96510</v>
      </c>
      <c r="B392" s="90" t="s">
        <v>813</v>
      </c>
      <c r="C392" s="91" t="s">
        <v>244</v>
      </c>
      <c r="D392" s="168">
        <v>1</v>
      </c>
      <c r="E392" s="153" t="s">
        <v>92</v>
      </c>
      <c r="F392" s="151" t="s">
        <v>1558</v>
      </c>
      <c r="G392" s="154"/>
      <c r="H392" s="154"/>
      <c r="I392" s="154"/>
      <c r="J392" s="154"/>
      <c r="K392" s="387">
        <v>4999</v>
      </c>
      <c r="L392" s="100">
        <f t="shared" si="26"/>
        <v>4999</v>
      </c>
      <c r="M392" s="522" t="e">
        <f t="shared" si="27"/>
        <v>#DIV/0!</v>
      </c>
      <c r="N392" s="581">
        <v>4999</v>
      </c>
      <c r="O392" s="94"/>
      <c r="P392" s="94"/>
      <c r="Q392" s="94"/>
      <c r="R392" s="94"/>
      <c r="S392" s="581">
        <v>4999</v>
      </c>
      <c r="T392" s="566"/>
      <c r="U392" s="20" t="s">
        <v>1529</v>
      </c>
      <c r="V392" s="387" t="s">
        <v>1556</v>
      </c>
      <c r="W392" s="337" t="s">
        <v>1559</v>
      </c>
      <c r="X392" s="388"/>
      <c r="Y392" s="388"/>
      <c r="Z392" s="211"/>
      <c r="AA392" s="211"/>
      <c r="AB392" s="211"/>
      <c r="AC392" s="211" t="s">
        <v>81</v>
      </c>
      <c r="AD392" s="172">
        <v>272040</v>
      </c>
      <c r="AE392" s="172">
        <v>30</v>
      </c>
      <c r="AF392" s="87"/>
      <c r="AG392" s="87"/>
      <c r="AH392" s="87"/>
      <c r="AI392" s="87"/>
      <c r="AJ392" s="87"/>
      <c r="AK392" s="87"/>
      <c r="AL392" s="87"/>
      <c r="AM392" s="87"/>
      <c r="AN392" s="87"/>
      <c r="AO392" s="87"/>
      <c r="AP392" s="87"/>
      <c r="AQ392" s="87"/>
      <c r="AR392" s="87"/>
      <c r="AS392" s="87"/>
      <c r="AT392" s="87"/>
      <c r="AU392" s="87"/>
      <c r="AV392" s="87"/>
      <c r="AW392" s="87"/>
    </row>
    <row r="393" spans="1:49" s="88" customFormat="1" ht="89.25" x14ac:dyDescent="0.2">
      <c r="A393" s="50">
        <v>96510</v>
      </c>
      <c r="B393" s="90" t="s">
        <v>813</v>
      </c>
      <c r="C393" s="91"/>
      <c r="D393" s="168">
        <v>1</v>
      </c>
      <c r="E393" s="153" t="s">
        <v>121</v>
      </c>
      <c r="F393" s="151" t="s">
        <v>1555</v>
      </c>
      <c r="G393" s="154"/>
      <c r="H393" s="154"/>
      <c r="I393" s="154"/>
      <c r="J393" s="154"/>
      <c r="K393" s="387">
        <v>4999</v>
      </c>
      <c r="L393" s="100">
        <f t="shared" si="26"/>
        <v>4999</v>
      </c>
      <c r="M393" s="522" t="e">
        <f t="shared" si="27"/>
        <v>#DIV/0!</v>
      </c>
      <c r="N393" s="581">
        <v>4999</v>
      </c>
      <c r="O393" s="94"/>
      <c r="P393" s="94"/>
      <c r="Q393" s="94"/>
      <c r="R393" s="94"/>
      <c r="S393" s="581">
        <v>4999</v>
      </c>
      <c r="T393" s="566"/>
      <c r="U393" s="20" t="s">
        <v>1529</v>
      </c>
      <c r="V393" s="387" t="s">
        <v>1556</v>
      </c>
      <c r="W393" s="337" t="s">
        <v>1557</v>
      </c>
      <c r="X393" s="388"/>
      <c r="Y393" s="388"/>
      <c r="Z393" s="211"/>
      <c r="AA393" s="211"/>
      <c r="AB393" s="211"/>
      <c r="AC393" s="211" t="s">
        <v>81</v>
      </c>
      <c r="AD393" s="172">
        <v>272040</v>
      </c>
      <c r="AE393" s="172">
        <v>30</v>
      </c>
    </row>
    <row r="394" spans="1:49" s="86" customFormat="1" ht="51" x14ac:dyDescent="0.2">
      <c r="A394" s="50">
        <v>96510</v>
      </c>
      <c r="B394" s="90" t="s">
        <v>82</v>
      </c>
      <c r="C394" s="91"/>
      <c r="D394" s="168">
        <v>2</v>
      </c>
      <c r="E394" s="153" t="s">
        <v>46</v>
      </c>
      <c r="F394" s="90" t="s">
        <v>1542</v>
      </c>
      <c r="G394" s="93"/>
      <c r="H394" s="93"/>
      <c r="I394" s="93"/>
      <c r="J394" s="93"/>
      <c r="K394" s="94">
        <v>4000</v>
      </c>
      <c r="L394" s="100">
        <f t="shared" si="26"/>
        <v>4000</v>
      </c>
      <c r="M394" s="522" t="e">
        <f t="shared" si="27"/>
        <v>#DIV/0!</v>
      </c>
      <c r="N394" s="581">
        <v>4000</v>
      </c>
      <c r="O394" s="94"/>
      <c r="P394" s="94"/>
      <c r="Q394" s="94"/>
      <c r="R394" s="94"/>
      <c r="S394" s="581">
        <v>4000</v>
      </c>
      <c r="T394" s="389"/>
      <c r="U394" s="33" t="s">
        <v>1529</v>
      </c>
      <c r="V394" s="242">
        <v>5.6</v>
      </c>
      <c r="W394" s="36" t="s">
        <v>1543</v>
      </c>
      <c r="X394" s="81"/>
      <c r="Y394" s="81"/>
      <c r="Z394" s="81"/>
      <c r="AA394" s="81"/>
      <c r="AB394" s="81"/>
      <c r="AC394" s="81" t="s">
        <v>81</v>
      </c>
      <c r="AD394" s="172">
        <v>272040</v>
      </c>
      <c r="AE394" s="172">
        <v>30</v>
      </c>
      <c r="AF394" s="85"/>
      <c r="AG394" s="85"/>
      <c r="AH394" s="85"/>
      <c r="AI394" s="85"/>
      <c r="AJ394" s="85"/>
      <c r="AK394" s="85"/>
      <c r="AL394" s="85"/>
      <c r="AM394" s="85"/>
      <c r="AN394" s="85"/>
      <c r="AO394" s="85"/>
      <c r="AP394" s="85"/>
      <c r="AQ394" s="85"/>
      <c r="AR394" s="85"/>
      <c r="AS394" s="85"/>
      <c r="AT394" s="85"/>
      <c r="AU394" s="85"/>
      <c r="AV394" s="85"/>
      <c r="AW394" s="85"/>
    </row>
    <row r="395" spans="1:49" s="89" customFormat="1" ht="63.75" x14ac:dyDescent="0.2">
      <c r="A395" s="50">
        <v>94310</v>
      </c>
      <c r="B395" s="103" t="s">
        <v>56</v>
      </c>
      <c r="C395" s="96"/>
      <c r="D395" s="168">
        <v>1</v>
      </c>
      <c r="E395" s="97"/>
      <c r="F395" s="90" t="s">
        <v>1495</v>
      </c>
      <c r="G395" s="98">
        <v>21487</v>
      </c>
      <c r="H395" s="98">
        <v>13699</v>
      </c>
      <c r="I395" s="98">
        <v>25404</v>
      </c>
      <c r="J395" s="98">
        <v>24100</v>
      </c>
      <c r="K395" s="99">
        <v>25000</v>
      </c>
      <c r="L395" s="100">
        <f t="shared" si="26"/>
        <v>900</v>
      </c>
      <c r="M395" s="522">
        <f t="shared" si="27"/>
        <v>3.7344398340248962E-2</v>
      </c>
      <c r="N395" s="99">
        <v>25000</v>
      </c>
      <c r="O395" s="99">
        <v>22000</v>
      </c>
      <c r="P395" s="99"/>
      <c r="Q395" s="99"/>
      <c r="R395" s="99">
        <v>3000</v>
      </c>
      <c r="S395" s="99"/>
      <c r="T395" s="545" t="s">
        <v>2731</v>
      </c>
      <c r="U395" s="490" t="s">
        <v>1496</v>
      </c>
      <c r="V395" s="242" t="s">
        <v>1497</v>
      </c>
      <c r="W395" s="36" t="s">
        <v>2473</v>
      </c>
      <c r="X395" s="130"/>
      <c r="Y395" s="130"/>
      <c r="Z395" s="130"/>
      <c r="AA395" s="133" t="s">
        <v>1498</v>
      </c>
      <c r="AB395" s="130"/>
      <c r="AC395" s="133" t="s">
        <v>1499</v>
      </c>
      <c r="AD395" s="172">
        <v>272040</v>
      </c>
      <c r="AE395" s="172">
        <v>30</v>
      </c>
      <c r="AF395" s="87"/>
      <c r="AG395" s="87"/>
      <c r="AH395" s="87"/>
      <c r="AI395" s="87"/>
      <c r="AJ395" s="87"/>
      <c r="AK395" s="87"/>
      <c r="AL395" s="87"/>
      <c r="AM395" s="87"/>
      <c r="AN395" s="87"/>
      <c r="AO395" s="87"/>
      <c r="AP395" s="87"/>
      <c r="AQ395" s="87"/>
      <c r="AR395" s="87"/>
      <c r="AS395" s="87"/>
      <c r="AT395" s="87"/>
      <c r="AU395" s="87"/>
      <c r="AV395" s="87"/>
      <c r="AW395" s="87"/>
    </row>
    <row r="396" spans="1:49" s="88" customFormat="1" ht="38.25" x14ac:dyDescent="0.2">
      <c r="A396" s="50">
        <v>94410</v>
      </c>
      <c r="B396" s="103" t="s">
        <v>27</v>
      </c>
      <c r="C396" s="96"/>
      <c r="D396" s="168">
        <v>2</v>
      </c>
      <c r="E396" s="97"/>
      <c r="F396" s="90" t="s">
        <v>1439</v>
      </c>
      <c r="G396" s="98">
        <v>69</v>
      </c>
      <c r="H396" s="98">
        <v>498</v>
      </c>
      <c r="I396" s="98">
        <v>57</v>
      </c>
      <c r="J396" s="98"/>
      <c r="K396" s="99">
        <v>250</v>
      </c>
      <c r="L396" s="100">
        <f t="shared" si="26"/>
        <v>250</v>
      </c>
      <c r="M396" s="522" t="e">
        <f t="shared" si="27"/>
        <v>#DIV/0!</v>
      </c>
      <c r="N396" s="99"/>
      <c r="O396" s="99"/>
      <c r="P396" s="99"/>
      <c r="Q396" s="99"/>
      <c r="R396" s="99"/>
      <c r="S396" s="99"/>
      <c r="T396" s="540"/>
      <c r="U396" s="33" t="s">
        <v>1500</v>
      </c>
      <c r="V396" s="242">
        <v>5.6</v>
      </c>
      <c r="W396" s="36" t="s">
        <v>1501</v>
      </c>
      <c r="X396" s="134"/>
      <c r="Y396" s="134"/>
      <c r="Z396" s="134"/>
      <c r="AA396" s="198"/>
      <c r="AB396" s="134"/>
      <c r="AC396" s="134" t="s">
        <v>81</v>
      </c>
      <c r="AD396" s="172">
        <v>272040</v>
      </c>
      <c r="AE396" s="172">
        <v>30</v>
      </c>
      <c r="AF396" s="87"/>
      <c r="AG396" s="87"/>
      <c r="AH396" s="87"/>
      <c r="AI396" s="87"/>
      <c r="AJ396" s="87"/>
      <c r="AK396" s="87"/>
      <c r="AL396" s="87"/>
      <c r="AM396" s="87"/>
      <c r="AN396" s="87"/>
      <c r="AO396" s="87"/>
      <c r="AP396" s="87"/>
      <c r="AQ396" s="87"/>
      <c r="AR396" s="87"/>
      <c r="AS396" s="87"/>
      <c r="AT396" s="87"/>
      <c r="AU396" s="87"/>
      <c r="AV396" s="87"/>
      <c r="AW396" s="87"/>
    </row>
    <row r="397" spans="1:49" s="88" customFormat="1" ht="63.75" x14ac:dyDescent="0.2">
      <c r="A397" s="50">
        <v>94530</v>
      </c>
      <c r="B397" s="90" t="s">
        <v>1505</v>
      </c>
      <c r="C397" s="96"/>
      <c r="D397" s="168">
        <v>2</v>
      </c>
      <c r="E397" s="97"/>
      <c r="F397" s="90" t="s">
        <v>1506</v>
      </c>
      <c r="G397" s="98">
        <v>45</v>
      </c>
      <c r="H397" s="98">
        <v>218</v>
      </c>
      <c r="I397" s="98"/>
      <c r="J397" s="98"/>
      <c r="K397" s="99">
        <v>200</v>
      </c>
      <c r="L397" s="100">
        <f t="shared" si="26"/>
        <v>200</v>
      </c>
      <c r="M397" s="522" t="e">
        <f t="shared" si="27"/>
        <v>#DIV/0!</v>
      </c>
      <c r="N397" s="99"/>
      <c r="O397" s="99"/>
      <c r="P397" s="99"/>
      <c r="Q397" s="99"/>
      <c r="R397" s="99"/>
      <c r="S397" s="99"/>
      <c r="T397" s="540"/>
      <c r="U397" s="33" t="s">
        <v>1496</v>
      </c>
      <c r="V397" s="242">
        <v>1.2</v>
      </c>
      <c r="W397" s="36" t="s">
        <v>1507</v>
      </c>
      <c r="X397" s="130"/>
      <c r="Y397" s="130"/>
      <c r="Z397" s="130"/>
      <c r="AA397" s="133"/>
      <c r="AB397" s="130"/>
      <c r="AC397" s="133" t="s">
        <v>81</v>
      </c>
      <c r="AD397" s="172">
        <v>272040</v>
      </c>
      <c r="AE397" s="172">
        <v>30</v>
      </c>
      <c r="AF397" s="87"/>
      <c r="AG397" s="87"/>
      <c r="AH397" s="87"/>
      <c r="AI397" s="87"/>
      <c r="AJ397" s="87"/>
      <c r="AK397" s="87"/>
      <c r="AL397" s="87"/>
      <c r="AM397" s="87"/>
      <c r="AN397" s="87"/>
      <c r="AO397" s="87"/>
      <c r="AP397" s="87"/>
      <c r="AQ397" s="87"/>
      <c r="AR397" s="87"/>
      <c r="AS397" s="87"/>
      <c r="AT397" s="87"/>
      <c r="AU397" s="87"/>
      <c r="AV397" s="87"/>
      <c r="AW397" s="87"/>
    </row>
    <row r="398" spans="1:49" s="88" customFormat="1" ht="76.5" x14ac:dyDescent="0.2">
      <c r="A398" s="106">
        <v>95225</v>
      </c>
      <c r="B398" s="51" t="s">
        <v>35</v>
      </c>
      <c r="C398" s="110"/>
      <c r="D398" s="168">
        <v>2</v>
      </c>
      <c r="E398" s="111"/>
      <c r="F398" s="51" t="s">
        <v>1508</v>
      </c>
      <c r="G398" s="112">
        <v>355</v>
      </c>
      <c r="H398" s="112">
        <v>999</v>
      </c>
      <c r="I398" s="112">
        <v>407</v>
      </c>
      <c r="J398" s="112">
        <v>2250</v>
      </c>
      <c r="K398" s="100">
        <v>2250</v>
      </c>
      <c r="L398" s="100">
        <f t="shared" si="26"/>
        <v>0</v>
      </c>
      <c r="M398" s="522">
        <f t="shared" si="27"/>
        <v>0</v>
      </c>
      <c r="N398" s="100"/>
      <c r="O398" s="100"/>
      <c r="P398" s="100"/>
      <c r="Q398" s="100"/>
      <c r="R398" s="100"/>
      <c r="S398" s="100"/>
      <c r="T398" s="419"/>
      <c r="U398" s="34" t="s">
        <v>1509</v>
      </c>
      <c r="V398" s="518" t="s">
        <v>594</v>
      </c>
      <c r="W398" s="38" t="s">
        <v>1510</v>
      </c>
      <c r="X398" s="171"/>
      <c r="Y398" s="171"/>
      <c r="Z398" s="171"/>
      <c r="AA398" s="171"/>
      <c r="AB398" s="171"/>
      <c r="AC398" s="171" t="s">
        <v>81</v>
      </c>
      <c r="AD398" s="172">
        <v>272040</v>
      </c>
      <c r="AE398" s="172">
        <v>30</v>
      </c>
      <c r="AF398" s="87"/>
      <c r="AG398" s="87"/>
      <c r="AH398" s="87"/>
      <c r="AI398" s="87"/>
      <c r="AJ398" s="87"/>
      <c r="AK398" s="87"/>
      <c r="AL398" s="87"/>
      <c r="AM398" s="87"/>
      <c r="AN398" s="87"/>
      <c r="AO398" s="87"/>
      <c r="AP398" s="87"/>
      <c r="AQ398" s="87"/>
      <c r="AR398" s="87"/>
      <c r="AS398" s="87"/>
      <c r="AT398" s="87"/>
      <c r="AU398" s="87"/>
      <c r="AV398" s="87"/>
      <c r="AW398" s="87"/>
    </row>
    <row r="399" spans="1:49" s="88" customFormat="1" ht="63.75" x14ac:dyDescent="0.2">
      <c r="A399" s="50">
        <v>95310</v>
      </c>
      <c r="B399" s="90" t="s">
        <v>38</v>
      </c>
      <c r="C399" s="91"/>
      <c r="D399" s="168">
        <v>2</v>
      </c>
      <c r="E399" s="92"/>
      <c r="F399" s="385" t="s">
        <v>1449</v>
      </c>
      <c r="G399" s="117">
        <v>555</v>
      </c>
      <c r="H399" s="117">
        <v>782</v>
      </c>
      <c r="I399" s="117">
        <v>1917</v>
      </c>
      <c r="J399" s="117">
        <v>2500</v>
      </c>
      <c r="K399" s="99">
        <v>4000</v>
      </c>
      <c r="L399" s="100">
        <f t="shared" si="26"/>
        <v>1500</v>
      </c>
      <c r="M399" s="522">
        <f t="shared" si="27"/>
        <v>0.6</v>
      </c>
      <c r="N399" s="99"/>
      <c r="O399" s="99"/>
      <c r="P399" s="99"/>
      <c r="Q399" s="99"/>
      <c r="R399" s="99"/>
      <c r="S399" s="99"/>
      <c r="T399" s="548"/>
      <c r="U399" s="33" t="s">
        <v>1496</v>
      </c>
      <c r="V399" s="242" t="s">
        <v>1450</v>
      </c>
      <c r="W399" s="36" t="s">
        <v>1516</v>
      </c>
      <c r="X399" s="130"/>
      <c r="Y399" s="130"/>
      <c r="Z399" s="130"/>
      <c r="AA399" s="133"/>
      <c r="AB399" s="130"/>
      <c r="AC399" s="130" t="s">
        <v>1517</v>
      </c>
      <c r="AD399" s="172">
        <v>272040</v>
      </c>
      <c r="AE399" s="172">
        <v>30</v>
      </c>
      <c r="AF399" s="87"/>
      <c r="AG399" s="87"/>
      <c r="AH399" s="87"/>
      <c r="AI399" s="87"/>
      <c r="AJ399" s="87"/>
      <c r="AK399" s="87"/>
      <c r="AL399" s="87"/>
      <c r="AM399" s="87"/>
      <c r="AN399" s="87"/>
      <c r="AO399" s="87"/>
      <c r="AP399" s="87"/>
      <c r="AQ399" s="87"/>
      <c r="AR399" s="87"/>
      <c r="AS399" s="87"/>
      <c r="AT399" s="87"/>
      <c r="AU399" s="87"/>
      <c r="AV399" s="87"/>
      <c r="AW399" s="87"/>
    </row>
    <row r="400" spans="1:49" s="88" customFormat="1" ht="38.25" x14ac:dyDescent="0.2">
      <c r="A400" s="50">
        <v>95410</v>
      </c>
      <c r="B400" s="90" t="s">
        <v>551</v>
      </c>
      <c r="C400" s="91"/>
      <c r="D400" s="168">
        <v>2</v>
      </c>
      <c r="E400" s="92"/>
      <c r="F400" s="90" t="s">
        <v>343</v>
      </c>
      <c r="G400" s="117"/>
      <c r="H400" s="117"/>
      <c r="I400" s="117">
        <v>209</v>
      </c>
      <c r="J400" s="117"/>
      <c r="K400" s="99">
        <v>600</v>
      </c>
      <c r="L400" s="100">
        <f t="shared" si="26"/>
        <v>600</v>
      </c>
      <c r="M400" s="522" t="e">
        <f t="shared" si="27"/>
        <v>#DIV/0!</v>
      </c>
      <c r="N400" s="99"/>
      <c r="O400" s="99"/>
      <c r="P400" s="99"/>
      <c r="Q400" s="99"/>
      <c r="R400" s="99"/>
      <c r="S400" s="99"/>
      <c r="T400" s="548"/>
      <c r="U400" s="33" t="s">
        <v>1500</v>
      </c>
      <c r="V400" s="519">
        <v>4.0999999999999996</v>
      </c>
      <c r="W400" s="36" t="s">
        <v>1521</v>
      </c>
      <c r="X400" s="134"/>
      <c r="Y400" s="134"/>
      <c r="Z400" s="134"/>
      <c r="AA400" s="198"/>
      <c r="AB400" s="134"/>
      <c r="AC400" s="134" t="s">
        <v>81</v>
      </c>
      <c r="AD400" s="172">
        <v>272040</v>
      </c>
      <c r="AE400" s="172">
        <v>30</v>
      </c>
      <c r="AF400" s="87"/>
      <c r="AG400" s="87"/>
      <c r="AH400" s="87"/>
      <c r="AI400" s="87"/>
      <c r="AJ400" s="87"/>
      <c r="AK400" s="87"/>
      <c r="AL400" s="87"/>
      <c r="AM400" s="87"/>
      <c r="AN400" s="87"/>
      <c r="AO400" s="87"/>
      <c r="AP400" s="87"/>
      <c r="AQ400" s="87"/>
      <c r="AR400" s="87"/>
      <c r="AS400" s="87"/>
      <c r="AT400" s="87"/>
      <c r="AU400" s="87"/>
      <c r="AV400" s="87"/>
      <c r="AW400" s="87"/>
    </row>
    <row r="401" spans="1:49" s="89" customFormat="1" ht="38.25" x14ac:dyDescent="0.2">
      <c r="A401" s="50">
        <v>95710</v>
      </c>
      <c r="B401" s="90" t="s">
        <v>1012</v>
      </c>
      <c r="C401" s="91"/>
      <c r="D401" s="168">
        <v>2</v>
      </c>
      <c r="E401" s="92"/>
      <c r="F401" s="90" t="s">
        <v>1457</v>
      </c>
      <c r="G401" s="117">
        <v>50</v>
      </c>
      <c r="H401" s="117"/>
      <c r="I401" s="117">
        <v>195</v>
      </c>
      <c r="J401" s="117">
        <v>300</v>
      </c>
      <c r="K401" s="99">
        <v>300</v>
      </c>
      <c r="L401" s="100">
        <f t="shared" si="26"/>
        <v>0</v>
      </c>
      <c r="M401" s="522">
        <f t="shared" si="27"/>
        <v>0</v>
      </c>
      <c r="N401" s="99"/>
      <c r="O401" s="99"/>
      <c r="P401" s="99"/>
      <c r="Q401" s="99"/>
      <c r="R401" s="99"/>
      <c r="S401" s="99"/>
      <c r="T401" s="548"/>
      <c r="U401" s="33" t="s">
        <v>1500</v>
      </c>
      <c r="V401" s="242">
        <v>1.2</v>
      </c>
      <c r="W401" s="36" t="s">
        <v>1524</v>
      </c>
      <c r="X401" s="134"/>
      <c r="Y401" s="134"/>
      <c r="Z401" s="134"/>
      <c r="AA401" s="198"/>
      <c r="AB401" s="134"/>
      <c r="AC401" s="134" t="s">
        <v>81</v>
      </c>
      <c r="AD401" s="172">
        <v>272040</v>
      </c>
      <c r="AE401" s="172">
        <v>30</v>
      </c>
      <c r="AF401" s="87"/>
      <c r="AG401" s="87"/>
      <c r="AH401" s="87"/>
      <c r="AI401" s="87"/>
      <c r="AJ401" s="87"/>
      <c r="AK401" s="87"/>
      <c r="AL401" s="87"/>
      <c r="AM401" s="87"/>
      <c r="AN401" s="87"/>
      <c r="AO401" s="87"/>
      <c r="AP401" s="87"/>
      <c r="AQ401" s="87"/>
      <c r="AR401" s="87"/>
      <c r="AS401" s="87"/>
      <c r="AT401" s="87"/>
      <c r="AU401" s="87"/>
      <c r="AV401" s="87"/>
      <c r="AW401" s="87"/>
    </row>
    <row r="402" spans="1:49" s="86" customFormat="1" ht="51" x14ac:dyDescent="0.2">
      <c r="A402" s="50">
        <v>95725</v>
      </c>
      <c r="B402" s="90" t="s">
        <v>44</v>
      </c>
      <c r="C402" s="91"/>
      <c r="D402" s="168">
        <v>2</v>
      </c>
      <c r="E402" s="92"/>
      <c r="F402" s="90" t="s">
        <v>1525</v>
      </c>
      <c r="G402" s="117"/>
      <c r="H402" s="117">
        <v>15</v>
      </c>
      <c r="I402" s="117">
        <v>32</v>
      </c>
      <c r="J402" s="117">
        <v>100</v>
      </c>
      <c r="K402" s="99">
        <v>100</v>
      </c>
      <c r="L402" s="100">
        <f t="shared" si="26"/>
        <v>0</v>
      </c>
      <c r="M402" s="522">
        <f t="shared" si="27"/>
        <v>0</v>
      </c>
      <c r="N402" s="99"/>
      <c r="O402" s="99"/>
      <c r="P402" s="99"/>
      <c r="Q402" s="99"/>
      <c r="R402" s="99"/>
      <c r="S402" s="99"/>
      <c r="T402" s="548"/>
      <c r="U402" s="33" t="s">
        <v>1522</v>
      </c>
      <c r="V402" s="242" t="s">
        <v>112</v>
      </c>
      <c r="W402" s="36" t="s">
        <v>1526</v>
      </c>
      <c r="X402" s="130"/>
      <c r="Y402" s="130"/>
      <c r="Z402" s="130"/>
      <c r="AA402" s="133"/>
      <c r="AB402" s="130"/>
      <c r="AC402" s="130" t="s">
        <v>81</v>
      </c>
      <c r="AD402" s="172">
        <v>272040</v>
      </c>
      <c r="AE402" s="172">
        <v>30</v>
      </c>
      <c r="AF402" s="85"/>
      <c r="AG402" s="85"/>
      <c r="AH402" s="85"/>
      <c r="AI402" s="85"/>
      <c r="AJ402" s="85"/>
      <c r="AK402" s="85"/>
      <c r="AL402" s="85"/>
      <c r="AM402" s="85"/>
      <c r="AN402" s="85"/>
      <c r="AO402" s="85"/>
      <c r="AP402" s="85"/>
      <c r="AQ402" s="85"/>
      <c r="AR402" s="85"/>
      <c r="AS402" s="85"/>
      <c r="AT402" s="85"/>
      <c r="AU402" s="85"/>
      <c r="AV402" s="85"/>
      <c r="AW402" s="85"/>
    </row>
    <row r="403" spans="1:49" s="89" customFormat="1" ht="63.75" x14ac:dyDescent="0.2">
      <c r="A403" s="155">
        <v>96410</v>
      </c>
      <c r="B403" s="151" t="s">
        <v>1527</v>
      </c>
      <c r="C403" s="152"/>
      <c r="D403" s="168">
        <v>2</v>
      </c>
      <c r="E403" s="153"/>
      <c r="F403" s="151" t="s">
        <v>1528</v>
      </c>
      <c r="G403" s="154"/>
      <c r="H403" s="154"/>
      <c r="I403" s="154"/>
      <c r="J403" s="154"/>
      <c r="K403" s="109">
        <v>7500</v>
      </c>
      <c r="L403" s="100">
        <f t="shared" si="26"/>
        <v>7500</v>
      </c>
      <c r="M403" s="522" t="e">
        <f t="shared" si="27"/>
        <v>#DIV/0!</v>
      </c>
      <c r="N403" s="109"/>
      <c r="O403" s="100"/>
      <c r="P403" s="100"/>
      <c r="Q403" s="100"/>
      <c r="R403" s="100"/>
      <c r="S403" s="109"/>
      <c r="T403" s="575"/>
      <c r="U403" s="20" t="s">
        <v>1529</v>
      </c>
      <c r="V403" s="155">
        <v>5.6</v>
      </c>
      <c r="W403" s="455" t="s">
        <v>1530</v>
      </c>
      <c r="X403" s="64"/>
      <c r="Y403" s="64"/>
      <c r="Z403" s="64"/>
      <c r="AA403" s="64" t="s">
        <v>1531</v>
      </c>
      <c r="AB403" s="64"/>
      <c r="AC403" s="148" t="s">
        <v>1532</v>
      </c>
      <c r="AD403" s="172">
        <v>272040</v>
      </c>
      <c r="AE403" s="172">
        <v>30</v>
      </c>
      <c r="AF403" s="87"/>
      <c r="AG403" s="87"/>
      <c r="AH403" s="87"/>
      <c r="AI403" s="87"/>
      <c r="AJ403" s="87"/>
      <c r="AK403" s="87"/>
      <c r="AL403" s="87"/>
      <c r="AM403" s="87"/>
      <c r="AN403" s="87"/>
      <c r="AO403" s="87"/>
      <c r="AP403" s="87"/>
      <c r="AQ403" s="87"/>
      <c r="AR403" s="87"/>
      <c r="AS403" s="87"/>
      <c r="AT403" s="87"/>
      <c r="AU403" s="87"/>
      <c r="AV403" s="87"/>
      <c r="AW403" s="87"/>
    </row>
    <row r="404" spans="1:49" s="88" customFormat="1" ht="51" x14ac:dyDescent="0.2">
      <c r="A404" s="155">
        <v>96410</v>
      </c>
      <c r="B404" s="151" t="s">
        <v>1527</v>
      </c>
      <c r="C404" s="152"/>
      <c r="D404" s="168">
        <v>2</v>
      </c>
      <c r="E404" s="153"/>
      <c r="F404" s="151" t="s">
        <v>1533</v>
      </c>
      <c r="G404" s="154"/>
      <c r="H404" s="154"/>
      <c r="I404" s="154"/>
      <c r="J404" s="154"/>
      <c r="K404" s="109">
        <v>10000</v>
      </c>
      <c r="L404" s="100">
        <f t="shared" si="26"/>
        <v>10000</v>
      </c>
      <c r="M404" s="522" t="e">
        <f t="shared" si="27"/>
        <v>#DIV/0!</v>
      </c>
      <c r="N404" s="109"/>
      <c r="O404" s="100"/>
      <c r="P404" s="100"/>
      <c r="Q404" s="100"/>
      <c r="R404" s="100"/>
      <c r="S404" s="109"/>
      <c r="T404" s="575"/>
      <c r="U404" s="20" t="s">
        <v>1529</v>
      </c>
      <c r="V404" s="155">
        <v>5.6</v>
      </c>
      <c r="W404" s="455" t="s">
        <v>1534</v>
      </c>
      <c r="X404" s="64"/>
      <c r="Y404" s="64"/>
      <c r="Z404" s="64"/>
      <c r="AA404" s="64" t="s">
        <v>1535</v>
      </c>
      <c r="AB404" s="64"/>
      <c r="AC404" s="64" t="s">
        <v>1536</v>
      </c>
      <c r="AD404" s="172">
        <v>272040</v>
      </c>
      <c r="AE404" s="172">
        <v>30</v>
      </c>
      <c r="AF404" s="87"/>
      <c r="AG404" s="87"/>
      <c r="AH404" s="87"/>
      <c r="AI404" s="87"/>
      <c r="AJ404" s="87"/>
      <c r="AK404" s="87"/>
      <c r="AL404" s="87"/>
      <c r="AM404" s="87"/>
      <c r="AN404" s="87"/>
      <c r="AO404" s="87"/>
      <c r="AP404" s="87"/>
      <c r="AQ404" s="87"/>
      <c r="AR404" s="87"/>
      <c r="AS404" s="87"/>
      <c r="AT404" s="87"/>
      <c r="AU404" s="87"/>
      <c r="AV404" s="87"/>
      <c r="AW404" s="87"/>
    </row>
    <row r="405" spans="1:49" s="88" customFormat="1" ht="89.25" x14ac:dyDescent="0.2">
      <c r="A405" s="50">
        <v>96512</v>
      </c>
      <c r="B405" s="90" t="s">
        <v>127</v>
      </c>
      <c r="C405" s="91" t="s">
        <v>244</v>
      </c>
      <c r="D405" s="168">
        <v>2</v>
      </c>
      <c r="E405" s="153" t="s">
        <v>97</v>
      </c>
      <c r="F405" s="90" t="s">
        <v>1547</v>
      </c>
      <c r="G405" s="93"/>
      <c r="H405" s="93"/>
      <c r="I405" s="93"/>
      <c r="J405" s="93"/>
      <c r="K405" s="94">
        <v>15000</v>
      </c>
      <c r="L405" s="100">
        <f t="shared" si="26"/>
        <v>15000</v>
      </c>
      <c r="M405" s="522" t="e">
        <f t="shared" si="27"/>
        <v>#DIV/0!</v>
      </c>
      <c r="N405" s="94">
        <v>15000</v>
      </c>
      <c r="O405" s="94"/>
      <c r="P405" s="94"/>
      <c r="Q405" s="94"/>
      <c r="R405" s="94">
        <v>15000</v>
      </c>
      <c r="S405" s="94"/>
      <c r="T405" s="389" t="s">
        <v>2652</v>
      </c>
      <c r="U405" s="33" t="s">
        <v>1512</v>
      </c>
      <c r="V405" s="94" t="s">
        <v>1548</v>
      </c>
      <c r="W405" s="36" t="s">
        <v>1549</v>
      </c>
      <c r="X405" s="211"/>
      <c r="Y405" s="211"/>
      <c r="Z405" s="211"/>
      <c r="AA405" s="211"/>
      <c r="AB405" s="211"/>
      <c r="AC405" s="211" t="s">
        <v>81</v>
      </c>
      <c r="AD405" s="172">
        <v>272040</v>
      </c>
      <c r="AE405" s="172">
        <v>30</v>
      </c>
      <c r="AF405" s="87"/>
      <c r="AG405" s="87"/>
      <c r="AH405" s="87"/>
      <c r="AI405" s="87"/>
      <c r="AJ405" s="87"/>
      <c r="AK405" s="87"/>
      <c r="AL405" s="87"/>
      <c r="AM405" s="87"/>
      <c r="AN405" s="87"/>
      <c r="AO405" s="87"/>
      <c r="AP405" s="87"/>
      <c r="AQ405" s="87"/>
      <c r="AR405" s="87"/>
      <c r="AS405" s="87"/>
      <c r="AT405" s="87"/>
      <c r="AU405" s="87"/>
      <c r="AV405" s="87"/>
      <c r="AW405" s="87"/>
    </row>
    <row r="406" spans="1:49" s="88" customFormat="1" ht="51" x14ac:dyDescent="0.2">
      <c r="A406" s="50">
        <v>96512</v>
      </c>
      <c r="B406" s="90" t="s">
        <v>127</v>
      </c>
      <c r="C406" s="91"/>
      <c r="D406" s="168">
        <v>2</v>
      </c>
      <c r="E406" s="153" t="s">
        <v>107</v>
      </c>
      <c r="F406" s="90" t="s">
        <v>1544</v>
      </c>
      <c r="G406" s="93"/>
      <c r="H406" s="93">
        <v>9138</v>
      </c>
      <c r="I406" s="93"/>
      <c r="J406" s="93">
        <v>99887</v>
      </c>
      <c r="K406" s="94">
        <v>22900</v>
      </c>
      <c r="L406" s="100">
        <f t="shared" si="26"/>
        <v>-76987</v>
      </c>
      <c r="M406" s="522">
        <f t="shared" si="27"/>
        <v>-0.77074093725910275</v>
      </c>
      <c r="N406" s="94">
        <v>22900</v>
      </c>
      <c r="O406" s="94"/>
      <c r="P406" s="94"/>
      <c r="Q406" s="94"/>
      <c r="R406" s="94">
        <v>22900</v>
      </c>
      <c r="S406" s="94"/>
      <c r="T406" s="389" t="s">
        <v>2652</v>
      </c>
      <c r="U406" s="33" t="s">
        <v>1529</v>
      </c>
      <c r="V406" s="242">
        <v>5.6</v>
      </c>
      <c r="W406" s="36" t="s">
        <v>1545</v>
      </c>
      <c r="X406" s="211"/>
      <c r="Y406" s="211"/>
      <c r="Z406" s="211"/>
      <c r="AA406" s="211"/>
      <c r="AB406" s="211"/>
      <c r="AC406" s="211" t="s">
        <v>1546</v>
      </c>
      <c r="AD406" s="172">
        <v>272040</v>
      </c>
      <c r="AE406" s="172">
        <v>30</v>
      </c>
      <c r="AF406" s="87"/>
      <c r="AG406" s="87"/>
      <c r="AH406" s="87"/>
      <c r="AI406" s="87"/>
      <c r="AJ406" s="87"/>
      <c r="AK406" s="87"/>
      <c r="AL406" s="87"/>
      <c r="AM406" s="87"/>
      <c r="AN406" s="87"/>
      <c r="AO406" s="87"/>
      <c r="AP406" s="87"/>
      <c r="AQ406" s="87"/>
      <c r="AR406" s="87"/>
      <c r="AS406" s="87"/>
      <c r="AT406" s="87"/>
      <c r="AU406" s="87"/>
      <c r="AV406" s="87"/>
      <c r="AW406" s="87"/>
    </row>
    <row r="407" spans="1:49" s="88" customFormat="1" ht="89.25" x14ac:dyDescent="0.2">
      <c r="A407" s="50">
        <v>96610</v>
      </c>
      <c r="B407" s="90" t="s">
        <v>813</v>
      </c>
      <c r="C407" s="91" t="s">
        <v>244</v>
      </c>
      <c r="D407" s="168">
        <v>2</v>
      </c>
      <c r="E407" s="153" t="s">
        <v>88</v>
      </c>
      <c r="F407" s="90" t="s">
        <v>1550</v>
      </c>
      <c r="G407" s="93"/>
      <c r="H407" s="93"/>
      <c r="I407" s="93"/>
      <c r="J407" s="93"/>
      <c r="K407" s="94">
        <v>4999</v>
      </c>
      <c r="L407" s="100">
        <f t="shared" si="26"/>
        <v>4999</v>
      </c>
      <c r="M407" s="522" t="e">
        <f t="shared" si="27"/>
        <v>#DIV/0!</v>
      </c>
      <c r="N407" s="94"/>
      <c r="O407" s="94"/>
      <c r="P407" s="94"/>
      <c r="Q407" s="94"/>
      <c r="R407" s="94"/>
      <c r="S407" s="94"/>
      <c r="T407" s="389" t="s">
        <v>2652</v>
      </c>
      <c r="U407" s="20" t="s">
        <v>1551</v>
      </c>
      <c r="V407" s="456" t="s">
        <v>1552</v>
      </c>
      <c r="W407" s="337" t="s">
        <v>1553</v>
      </c>
      <c r="X407" s="211"/>
      <c r="Y407" s="211"/>
      <c r="Z407" s="211"/>
      <c r="AA407" s="211"/>
      <c r="AB407" s="211"/>
      <c r="AC407" s="211" t="s">
        <v>1554</v>
      </c>
      <c r="AD407" s="172">
        <v>272040</v>
      </c>
      <c r="AE407" s="172">
        <v>30</v>
      </c>
    </row>
    <row r="408" spans="1:49" s="86" customFormat="1" ht="51" x14ac:dyDescent="0.2">
      <c r="A408" s="49">
        <v>96410</v>
      </c>
      <c r="B408" s="29" t="s">
        <v>1597</v>
      </c>
      <c r="C408" s="157" t="s">
        <v>46</v>
      </c>
      <c r="D408" s="168">
        <v>2</v>
      </c>
      <c r="E408" s="158" t="s">
        <v>46</v>
      </c>
      <c r="F408" s="67" t="s">
        <v>1597</v>
      </c>
      <c r="G408" s="159"/>
      <c r="H408" s="159"/>
      <c r="I408" s="159"/>
      <c r="J408" s="159"/>
      <c r="K408" s="130">
        <v>100000</v>
      </c>
      <c r="L408" s="100">
        <f t="shared" si="26"/>
        <v>100000</v>
      </c>
      <c r="M408" s="522" t="e">
        <f t="shared" si="27"/>
        <v>#DIV/0!</v>
      </c>
      <c r="N408" s="130">
        <v>0</v>
      </c>
      <c r="O408" s="130"/>
      <c r="P408" s="130"/>
      <c r="Q408" s="130"/>
      <c r="R408" s="130"/>
      <c r="S408" s="130"/>
      <c r="T408" s="405" t="s">
        <v>2656</v>
      </c>
      <c r="U408" s="130">
        <v>2</v>
      </c>
      <c r="V408" s="133" t="s">
        <v>1561</v>
      </c>
      <c r="W408" s="36" t="s">
        <v>1598</v>
      </c>
      <c r="X408" s="130"/>
      <c r="Y408" s="130"/>
      <c r="Z408" s="130"/>
      <c r="AA408" s="133" t="s">
        <v>1535</v>
      </c>
      <c r="AB408" s="130"/>
      <c r="AC408" s="133" t="s">
        <v>1599</v>
      </c>
      <c r="AD408" s="192">
        <v>273515</v>
      </c>
      <c r="AE408" s="192">
        <v>30</v>
      </c>
    </row>
    <row r="409" spans="1:49" s="88" customFormat="1" ht="38.25" x14ac:dyDescent="0.2">
      <c r="A409" s="50">
        <v>94410</v>
      </c>
      <c r="B409" s="29" t="s">
        <v>27</v>
      </c>
      <c r="C409" s="96"/>
      <c r="D409" s="168">
        <v>1</v>
      </c>
      <c r="E409" s="97"/>
      <c r="F409" s="51" t="s">
        <v>1569</v>
      </c>
      <c r="G409" s="98"/>
      <c r="H409" s="98">
        <v>773</v>
      </c>
      <c r="I409" s="98">
        <v>80</v>
      </c>
      <c r="J409" s="98">
        <v>300</v>
      </c>
      <c r="K409" s="99">
        <v>300</v>
      </c>
      <c r="L409" s="100">
        <f t="shared" si="26"/>
        <v>0</v>
      </c>
      <c r="M409" s="522">
        <f t="shared" si="27"/>
        <v>0</v>
      </c>
      <c r="N409" s="99">
        <v>300</v>
      </c>
      <c r="O409" s="99">
        <v>300</v>
      </c>
      <c r="P409" s="99"/>
      <c r="Q409" s="99"/>
      <c r="R409" s="99"/>
      <c r="S409" s="99"/>
      <c r="T409" s="540" t="s">
        <v>170</v>
      </c>
      <c r="U409" s="102">
        <v>3</v>
      </c>
      <c r="V409" s="101" t="s">
        <v>1561</v>
      </c>
      <c r="W409" s="7" t="s">
        <v>1570</v>
      </c>
      <c r="X409" s="134"/>
      <c r="Y409" s="134"/>
      <c r="Z409" s="134"/>
      <c r="AA409" s="198"/>
      <c r="AB409" s="134"/>
      <c r="AC409" s="134" t="s">
        <v>81</v>
      </c>
      <c r="AD409" s="192">
        <v>273515</v>
      </c>
      <c r="AE409" s="192">
        <v>30</v>
      </c>
      <c r="AF409" s="87"/>
      <c r="AG409" s="87"/>
      <c r="AH409" s="87"/>
      <c r="AI409" s="87"/>
      <c r="AJ409" s="87"/>
      <c r="AK409" s="87"/>
      <c r="AL409" s="87"/>
      <c r="AM409" s="87"/>
      <c r="AN409" s="87"/>
      <c r="AO409" s="87"/>
      <c r="AP409" s="87"/>
      <c r="AQ409" s="87"/>
      <c r="AR409" s="87"/>
      <c r="AS409" s="87"/>
      <c r="AT409" s="87"/>
      <c r="AU409" s="87"/>
      <c r="AV409" s="87"/>
      <c r="AW409" s="87"/>
    </row>
    <row r="410" spans="1:49" s="89" customFormat="1" x14ac:dyDescent="0.2">
      <c r="A410" s="49">
        <v>95330</v>
      </c>
      <c r="B410" s="29" t="s">
        <v>76</v>
      </c>
      <c r="C410" s="131"/>
      <c r="D410" s="168">
        <v>0</v>
      </c>
      <c r="E410" s="132"/>
      <c r="F410" s="67" t="s">
        <v>1583</v>
      </c>
      <c r="G410" s="75">
        <v>380</v>
      </c>
      <c r="H410" s="75">
        <v>304</v>
      </c>
      <c r="I410" s="75">
        <v>379</v>
      </c>
      <c r="J410" s="75">
        <v>400</v>
      </c>
      <c r="K410" s="130">
        <v>400</v>
      </c>
      <c r="L410" s="100">
        <f t="shared" si="26"/>
        <v>0</v>
      </c>
      <c r="M410" s="522">
        <f t="shared" si="27"/>
        <v>0</v>
      </c>
      <c r="N410" s="526">
        <v>400</v>
      </c>
      <c r="O410" s="130"/>
      <c r="P410" s="130"/>
      <c r="Q410" s="130"/>
      <c r="R410" s="130"/>
      <c r="S410" s="526">
        <v>400</v>
      </c>
      <c r="T410" s="405"/>
      <c r="U410" s="130">
        <v>3</v>
      </c>
      <c r="V410" s="133" t="s">
        <v>1584</v>
      </c>
      <c r="W410" s="36" t="s">
        <v>1585</v>
      </c>
      <c r="X410" s="134"/>
      <c r="Y410" s="134"/>
      <c r="Z410" s="134"/>
      <c r="AA410" s="198"/>
      <c r="AB410" s="134"/>
      <c r="AC410" s="134" t="s">
        <v>1582</v>
      </c>
      <c r="AD410" s="192">
        <v>273515</v>
      </c>
      <c r="AE410" s="192">
        <v>30</v>
      </c>
      <c r="AF410" s="87"/>
      <c r="AG410" s="87"/>
      <c r="AH410" s="87"/>
      <c r="AI410" s="87"/>
      <c r="AJ410" s="87"/>
      <c r="AK410" s="87"/>
      <c r="AL410" s="87"/>
      <c r="AM410" s="87"/>
      <c r="AN410" s="87"/>
      <c r="AO410" s="87"/>
      <c r="AP410" s="87"/>
      <c r="AQ410" s="87"/>
      <c r="AR410" s="87"/>
      <c r="AS410" s="87"/>
      <c r="AT410" s="87"/>
      <c r="AU410" s="87"/>
      <c r="AV410" s="87"/>
      <c r="AW410" s="87"/>
    </row>
    <row r="411" spans="1:49" s="88" customFormat="1" x14ac:dyDescent="0.2">
      <c r="A411" s="10">
        <v>95120</v>
      </c>
      <c r="B411" s="8" t="s">
        <v>1573</v>
      </c>
      <c r="C411" s="196"/>
      <c r="D411" s="168">
        <v>1</v>
      </c>
      <c r="E411" s="197"/>
      <c r="F411" s="8" t="s">
        <v>1574</v>
      </c>
      <c r="G411" s="46">
        <v>559</v>
      </c>
      <c r="H411" s="46">
        <v>576</v>
      </c>
      <c r="I411" s="46">
        <v>191</v>
      </c>
      <c r="J411" s="46">
        <v>650</v>
      </c>
      <c r="K411" s="68">
        <v>650</v>
      </c>
      <c r="L411" s="100">
        <f t="shared" ref="L411:L474" si="28">+K411-J411</f>
        <v>0</v>
      </c>
      <c r="M411" s="522">
        <f t="shared" ref="M411:M474" si="29">+L411/J411</f>
        <v>0</v>
      </c>
      <c r="N411" s="68">
        <v>650</v>
      </c>
      <c r="O411" s="68">
        <v>650</v>
      </c>
      <c r="P411" s="68"/>
      <c r="Q411" s="68"/>
      <c r="R411" s="68"/>
      <c r="S411" s="68"/>
      <c r="T411" s="255" t="s">
        <v>170</v>
      </c>
      <c r="U411" s="46">
        <v>3</v>
      </c>
      <c r="V411" s="241" t="s">
        <v>1561</v>
      </c>
      <c r="W411" s="38" t="s">
        <v>1575</v>
      </c>
      <c r="X411" s="171"/>
      <c r="Y411" s="171"/>
      <c r="Z411" s="171"/>
      <c r="AA411" s="171"/>
      <c r="AB411" s="171"/>
      <c r="AC411" s="171" t="s">
        <v>114</v>
      </c>
      <c r="AD411" s="192">
        <v>273515</v>
      </c>
      <c r="AE411" s="192">
        <v>30</v>
      </c>
      <c r="AF411" s="87"/>
      <c r="AG411" s="87"/>
      <c r="AH411" s="87"/>
      <c r="AI411" s="87"/>
      <c r="AJ411" s="87"/>
      <c r="AK411" s="87"/>
      <c r="AL411" s="87"/>
      <c r="AM411" s="87"/>
      <c r="AN411" s="87"/>
      <c r="AO411" s="87"/>
      <c r="AP411" s="87"/>
      <c r="AQ411" s="87"/>
      <c r="AR411" s="87"/>
      <c r="AS411" s="87"/>
      <c r="AT411" s="87"/>
      <c r="AU411" s="87"/>
      <c r="AV411" s="87"/>
      <c r="AW411" s="87"/>
    </row>
    <row r="412" spans="1:49" s="89" customFormat="1" ht="51" x14ac:dyDescent="0.2">
      <c r="A412" s="49">
        <v>95530</v>
      </c>
      <c r="B412" s="29" t="s">
        <v>282</v>
      </c>
      <c r="C412" s="131"/>
      <c r="D412" s="168">
        <v>1</v>
      </c>
      <c r="E412" s="132"/>
      <c r="F412" s="67" t="s">
        <v>1586</v>
      </c>
      <c r="G412" s="75">
        <v>931</v>
      </c>
      <c r="H412" s="75">
        <v>924</v>
      </c>
      <c r="I412" s="75">
        <v>913</v>
      </c>
      <c r="J412" s="75">
        <v>1000</v>
      </c>
      <c r="K412" s="130">
        <v>1250</v>
      </c>
      <c r="L412" s="100">
        <f t="shared" si="28"/>
        <v>250</v>
      </c>
      <c r="M412" s="522">
        <f t="shared" si="29"/>
        <v>0.25</v>
      </c>
      <c r="N412" s="130">
        <v>1000</v>
      </c>
      <c r="O412" s="130">
        <v>1000</v>
      </c>
      <c r="P412" s="130"/>
      <c r="Q412" s="130"/>
      <c r="R412" s="130"/>
      <c r="S412" s="130"/>
      <c r="T412" s="206" t="s">
        <v>2735</v>
      </c>
      <c r="U412" s="130">
        <v>3</v>
      </c>
      <c r="V412" s="133" t="s">
        <v>1561</v>
      </c>
      <c r="W412" s="36" t="s">
        <v>1587</v>
      </c>
      <c r="X412" s="134"/>
      <c r="Y412" s="134"/>
      <c r="Z412" s="134"/>
      <c r="AA412" s="198"/>
      <c r="AB412" s="134"/>
      <c r="AC412" s="134" t="s">
        <v>1588</v>
      </c>
      <c r="AD412" s="192">
        <v>273515</v>
      </c>
      <c r="AE412" s="192">
        <v>30</v>
      </c>
      <c r="AF412" s="87"/>
      <c r="AG412" s="87"/>
      <c r="AH412" s="87"/>
      <c r="AI412" s="87"/>
      <c r="AJ412" s="87"/>
      <c r="AK412" s="87"/>
      <c r="AL412" s="87"/>
      <c r="AM412" s="87"/>
      <c r="AN412" s="87"/>
      <c r="AO412" s="87"/>
      <c r="AP412" s="87"/>
      <c r="AQ412" s="87"/>
      <c r="AR412" s="87"/>
      <c r="AS412" s="87"/>
      <c r="AT412" s="87"/>
      <c r="AU412" s="87"/>
      <c r="AV412" s="87"/>
      <c r="AW412" s="87"/>
    </row>
    <row r="413" spans="1:49" s="89" customFormat="1" ht="25.5" x14ac:dyDescent="0.2">
      <c r="A413" s="10">
        <v>95225</v>
      </c>
      <c r="B413" s="8" t="s">
        <v>2510</v>
      </c>
      <c r="C413" s="196"/>
      <c r="D413" s="168">
        <v>1</v>
      </c>
      <c r="E413" s="197"/>
      <c r="F413" s="8" t="s">
        <v>2511</v>
      </c>
      <c r="G413" s="46">
        <v>1891</v>
      </c>
      <c r="H413" s="46">
        <v>443</v>
      </c>
      <c r="I413" s="46">
        <v>2031</v>
      </c>
      <c r="J413" s="46">
        <v>1500</v>
      </c>
      <c r="K413" s="68">
        <v>1500</v>
      </c>
      <c r="L413" s="100">
        <f t="shared" si="28"/>
        <v>0</v>
      </c>
      <c r="M413" s="522">
        <f t="shared" si="29"/>
        <v>0</v>
      </c>
      <c r="N413" s="68">
        <v>1500</v>
      </c>
      <c r="O413" s="68">
        <v>1500</v>
      </c>
      <c r="P413" s="68"/>
      <c r="Q413" s="68"/>
      <c r="R413" s="68"/>
      <c r="S413" s="68"/>
      <c r="T413" s="255"/>
      <c r="U413" s="46">
        <v>3</v>
      </c>
      <c r="V413" s="241" t="s">
        <v>1561</v>
      </c>
      <c r="W413" s="38" t="s">
        <v>2512</v>
      </c>
      <c r="X413" s="171"/>
      <c r="Y413" s="171"/>
      <c r="Z413" s="171"/>
      <c r="AA413" s="171"/>
      <c r="AB413" s="171"/>
      <c r="AC413" s="171" t="s">
        <v>114</v>
      </c>
      <c r="AD413" s="192">
        <v>273515</v>
      </c>
      <c r="AE413" s="192">
        <v>30</v>
      </c>
      <c r="AF413" s="87"/>
      <c r="AG413" s="87"/>
      <c r="AH413" s="87"/>
      <c r="AI413" s="87"/>
      <c r="AJ413" s="87"/>
      <c r="AK413" s="87"/>
      <c r="AL413" s="87"/>
      <c r="AM413" s="87"/>
      <c r="AN413" s="87"/>
      <c r="AO413" s="87"/>
      <c r="AP413" s="87"/>
      <c r="AQ413" s="87"/>
      <c r="AR413" s="87"/>
      <c r="AS413" s="87"/>
      <c r="AT413" s="87"/>
      <c r="AU413" s="87"/>
      <c r="AV413" s="87"/>
      <c r="AW413" s="87"/>
    </row>
    <row r="414" spans="1:49" s="298" customFormat="1" ht="25.5" x14ac:dyDescent="0.2">
      <c r="A414" s="49">
        <v>95990</v>
      </c>
      <c r="B414" s="29" t="s">
        <v>1589</v>
      </c>
      <c r="C414" s="131"/>
      <c r="D414" s="168">
        <v>0</v>
      </c>
      <c r="E414" s="132"/>
      <c r="F414" s="67" t="s">
        <v>1590</v>
      </c>
      <c r="G414" s="75"/>
      <c r="H414" s="75" t="s">
        <v>1591</v>
      </c>
      <c r="I414" s="75"/>
      <c r="J414" s="75"/>
      <c r="K414" s="130">
        <v>2000</v>
      </c>
      <c r="L414" s="100">
        <f t="shared" si="28"/>
        <v>2000</v>
      </c>
      <c r="M414" s="522" t="e">
        <f t="shared" si="29"/>
        <v>#DIV/0!</v>
      </c>
      <c r="N414" s="130">
        <v>2000</v>
      </c>
      <c r="O414" s="130">
        <v>2000</v>
      </c>
      <c r="P414" s="130"/>
      <c r="Q414" s="130"/>
      <c r="R414" s="130"/>
      <c r="S414" s="130"/>
      <c r="T414" s="405" t="s">
        <v>170</v>
      </c>
      <c r="U414" s="130">
        <v>3</v>
      </c>
      <c r="V414" s="133" t="s">
        <v>1561</v>
      </c>
      <c r="W414" s="36" t="s">
        <v>1592</v>
      </c>
      <c r="X414" s="130"/>
      <c r="Y414" s="130"/>
      <c r="Z414" s="130"/>
      <c r="AA414" s="133"/>
      <c r="AB414" s="130"/>
      <c r="AC414" s="130" t="s">
        <v>1593</v>
      </c>
      <c r="AD414" s="192">
        <v>273515</v>
      </c>
      <c r="AE414" s="192">
        <v>30</v>
      </c>
      <c r="AF414" s="301"/>
      <c r="AG414" s="301"/>
      <c r="AH414" s="301"/>
      <c r="AI414" s="301"/>
      <c r="AJ414" s="301"/>
      <c r="AK414" s="301"/>
      <c r="AL414" s="301"/>
      <c r="AM414" s="301"/>
      <c r="AN414" s="301"/>
      <c r="AO414" s="301"/>
      <c r="AP414" s="301"/>
      <c r="AQ414" s="301"/>
      <c r="AR414" s="301"/>
      <c r="AS414" s="301"/>
      <c r="AT414" s="301"/>
      <c r="AU414" s="301"/>
      <c r="AV414" s="301"/>
      <c r="AW414" s="301"/>
    </row>
    <row r="415" spans="1:49" s="300" customFormat="1" ht="51" x14ac:dyDescent="0.2">
      <c r="A415" s="49">
        <v>95310</v>
      </c>
      <c r="B415" s="29" t="s">
        <v>38</v>
      </c>
      <c r="C415" s="131"/>
      <c r="D415" s="168">
        <v>0</v>
      </c>
      <c r="E415" s="132"/>
      <c r="F415" s="67" t="s">
        <v>1579</v>
      </c>
      <c r="G415" s="75">
        <v>1323</v>
      </c>
      <c r="H415" s="75">
        <v>1545</v>
      </c>
      <c r="I415" s="75">
        <v>1717</v>
      </c>
      <c r="J415" s="75">
        <v>2000</v>
      </c>
      <c r="K415" s="130">
        <v>4000</v>
      </c>
      <c r="L415" s="100">
        <f t="shared" si="28"/>
        <v>2000</v>
      </c>
      <c r="M415" s="522">
        <f t="shared" si="29"/>
        <v>1</v>
      </c>
      <c r="N415" s="526">
        <v>2500</v>
      </c>
      <c r="O415" s="130"/>
      <c r="P415" s="130"/>
      <c r="Q415" s="130"/>
      <c r="R415" s="130"/>
      <c r="S415" s="526">
        <v>2500</v>
      </c>
      <c r="T415" s="405" t="s">
        <v>2644</v>
      </c>
      <c r="U415" s="130">
        <v>2</v>
      </c>
      <c r="V415" s="133"/>
      <c r="W415" s="36" t="s">
        <v>1580</v>
      </c>
      <c r="X415" s="130"/>
      <c r="Y415" s="130"/>
      <c r="Z415" s="130"/>
      <c r="AA415" s="133" t="s">
        <v>1581</v>
      </c>
      <c r="AB415" s="130"/>
      <c r="AC415" s="130" t="s">
        <v>1582</v>
      </c>
      <c r="AD415" s="192">
        <v>273515</v>
      </c>
      <c r="AE415" s="192">
        <v>30</v>
      </c>
      <c r="AF415" s="299"/>
      <c r="AG415" s="299"/>
      <c r="AH415" s="299"/>
      <c r="AI415" s="299"/>
      <c r="AJ415" s="299"/>
      <c r="AK415" s="299"/>
      <c r="AL415" s="299"/>
      <c r="AM415" s="299"/>
      <c r="AN415" s="299"/>
      <c r="AO415" s="299"/>
      <c r="AP415" s="299"/>
      <c r="AQ415" s="299"/>
      <c r="AR415" s="299"/>
      <c r="AS415" s="299"/>
      <c r="AT415" s="299"/>
      <c r="AU415" s="299"/>
      <c r="AV415" s="299"/>
      <c r="AW415" s="299"/>
    </row>
    <row r="416" spans="1:49" s="300" customFormat="1" ht="38.25" x14ac:dyDescent="0.2">
      <c r="A416" s="49">
        <v>95240</v>
      </c>
      <c r="B416" s="8" t="s">
        <v>350</v>
      </c>
      <c r="C416" s="131"/>
      <c r="D416" s="168">
        <v>1</v>
      </c>
      <c r="E416" s="132"/>
      <c r="F416" s="67" t="s">
        <v>1576</v>
      </c>
      <c r="G416" s="75">
        <v>1355</v>
      </c>
      <c r="H416" s="75">
        <v>1358</v>
      </c>
      <c r="I416" s="75">
        <v>3625</v>
      </c>
      <c r="J416" s="75">
        <v>6000</v>
      </c>
      <c r="K416" s="130">
        <v>6000</v>
      </c>
      <c r="L416" s="100">
        <f t="shared" si="28"/>
        <v>0</v>
      </c>
      <c r="M416" s="522">
        <f t="shared" si="29"/>
        <v>0</v>
      </c>
      <c r="N416" s="600">
        <v>6000</v>
      </c>
      <c r="O416" s="130"/>
      <c r="P416" s="130"/>
      <c r="Q416" s="600">
        <v>6000</v>
      </c>
      <c r="R416" s="130"/>
      <c r="S416" s="130"/>
      <c r="T416" s="405" t="s">
        <v>2580</v>
      </c>
      <c r="U416" s="130">
        <v>3</v>
      </c>
      <c r="V416" s="133" t="s">
        <v>1561</v>
      </c>
      <c r="W416" s="36" t="s">
        <v>1577</v>
      </c>
      <c r="X416" s="130"/>
      <c r="Y416" s="130"/>
      <c r="Z416" s="130"/>
      <c r="AA416" s="133"/>
      <c r="AB416" s="130"/>
      <c r="AC416" s="133" t="s">
        <v>1578</v>
      </c>
      <c r="AD416" s="192">
        <v>273515</v>
      </c>
      <c r="AE416" s="192">
        <v>30</v>
      </c>
      <c r="AF416" s="299"/>
      <c r="AG416" s="299"/>
      <c r="AH416" s="299"/>
      <c r="AI416" s="299"/>
      <c r="AJ416" s="299"/>
      <c r="AK416" s="299"/>
      <c r="AL416" s="299"/>
      <c r="AM416" s="299"/>
      <c r="AN416" s="299"/>
      <c r="AO416" s="299"/>
      <c r="AP416" s="299"/>
      <c r="AQ416" s="299"/>
      <c r="AR416" s="299"/>
      <c r="AS416" s="299"/>
      <c r="AT416" s="299"/>
      <c r="AU416" s="299"/>
      <c r="AV416" s="299"/>
      <c r="AW416" s="299"/>
    </row>
    <row r="417" spans="1:49" s="300" customFormat="1" ht="51" x14ac:dyDescent="0.2">
      <c r="A417" s="50">
        <v>94310</v>
      </c>
      <c r="B417" s="29" t="s">
        <v>56</v>
      </c>
      <c r="C417" s="96"/>
      <c r="D417" s="168">
        <v>1</v>
      </c>
      <c r="E417" s="97"/>
      <c r="F417" s="51" t="s">
        <v>1566</v>
      </c>
      <c r="G417" s="98">
        <v>11709</v>
      </c>
      <c r="H417" s="98">
        <v>8072</v>
      </c>
      <c r="I417" s="98">
        <v>5865</v>
      </c>
      <c r="J417" s="98">
        <v>10000</v>
      </c>
      <c r="K417" s="99">
        <v>10000</v>
      </c>
      <c r="L417" s="100">
        <f t="shared" si="28"/>
        <v>0</v>
      </c>
      <c r="M417" s="522">
        <f t="shared" si="29"/>
        <v>0</v>
      </c>
      <c r="N417" s="99">
        <v>10000</v>
      </c>
      <c r="O417" s="99">
        <v>8000</v>
      </c>
      <c r="P417" s="99"/>
      <c r="Q417" s="99">
        <v>2000</v>
      </c>
      <c r="R417" s="99"/>
      <c r="S417" s="99"/>
      <c r="T417" s="545" t="s">
        <v>2579</v>
      </c>
      <c r="U417" s="102">
        <v>3</v>
      </c>
      <c r="V417" s="101" t="s">
        <v>1561</v>
      </c>
      <c r="W417" s="7" t="s">
        <v>1567</v>
      </c>
      <c r="X417" s="130"/>
      <c r="Y417" s="130"/>
      <c r="Z417" s="130"/>
      <c r="AA417" s="133" t="s">
        <v>1568</v>
      </c>
      <c r="AB417" s="130"/>
      <c r="AC417" s="130" t="s">
        <v>81</v>
      </c>
      <c r="AD417" s="192">
        <v>273515</v>
      </c>
      <c r="AE417" s="192">
        <v>30</v>
      </c>
      <c r="AF417" s="299"/>
      <c r="AG417" s="299"/>
      <c r="AH417" s="299"/>
      <c r="AI417" s="299"/>
      <c r="AJ417" s="299"/>
      <c r="AK417" s="299"/>
      <c r="AL417" s="299"/>
      <c r="AM417" s="299"/>
      <c r="AN417" s="299"/>
      <c r="AO417" s="299"/>
      <c r="AP417" s="299"/>
      <c r="AQ417" s="299"/>
      <c r="AR417" s="299"/>
      <c r="AS417" s="299"/>
      <c r="AT417" s="299"/>
      <c r="AU417" s="299"/>
      <c r="AV417" s="299"/>
      <c r="AW417" s="299"/>
    </row>
    <row r="418" spans="1:49" s="300" customFormat="1" ht="25.5" x14ac:dyDescent="0.2">
      <c r="A418" s="49">
        <v>96512</v>
      </c>
      <c r="B418" s="29" t="s">
        <v>127</v>
      </c>
      <c r="C418" s="131" t="s">
        <v>77</v>
      </c>
      <c r="D418" s="168">
        <v>2</v>
      </c>
      <c r="E418" s="132" t="s">
        <v>77</v>
      </c>
      <c r="F418" s="67" t="s">
        <v>1594</v>
      </c>
      <c r="G418" s="135"/>
      <c r="H418" s="135">
        <v>7589</v>
      </c>
      <c r="I418" s="135">
        <v>9545</v>
      </c>
      <c r="J418" s="135"/>
      <c r="K418" s="81">
        <v>16000</v>
      </c>
      <c r="L418" s="100">
        <f t="shared" si="28"/>
        <v>16000</v>
      </c>
      <c r="M418" s="522" t="e">
        <f t="shared" si="29"/>
        <v>#DIV/0!</v>
      </c>
      <c r="N418" s="579">
        <v>16000</v>
      </c>
      <c r="O418" s="81"/>
      <c r="P418" s="81"/>
      <c r="Q418" s="81"/>
      <c r="R418" s="81"/>
      <c r="S418" s="579">
        <v>16000</v>
      </c>
      <c r="T418" s="257"/>
      <c r="U418" s="81">
        <v>3</v>
      </c>
      <c r="V418" s="81" t="s">
        <v>1561</v>
      </c>
      <c r="W418" s="36" t="s">
        <v>1595</v>
      </c>
      <c r="X418" s="211"/>
      <c r="Y418" s="211"/>
      <c r="Z418" s="211"/>
      <c r="AA418" s="211"/>
      <c r="AB418" s="211"/>
      <c r="AC418" s="211" t="s">
        <v>1596</v>
      </c>
      <c r="AD418" s="192">
        <v>273515</v>
      </c>
      <c r="AE418" s="192">
        <v>30</v>
      </c>
      <c r="AF418" s="299"/>
      <c r="AG418" s="299"/>
      <c r="AH418" s="299"/>
      <c r="AI418" s="299"/>
      <c r="AJ418" s="299"/>
      <c r="AK418" s="299"/>
      <c r="AL418" s="299"/>
      <c r="AM418" s="299"/>
      <c r="AN418" s="299"/>
      <c r="AO418" s="299"/>
      <c r="AP418" s="299"/>
      <c r="AQ418" s="299"/>
      <c r="AR418" s="299"/>
      <c r="AS418" s="299"/>
      <c r="AT418" s="299"/>
      <c r="AU418" s="299"/>
      <c r="AV418" s="299"/>
      <c r="AW418" s="299"/>
    </row>
    <row r="419" spans="1:49" s="300" customFormat="1" ht="51" x14ac:dyDescent="0.2">
      <c r="A419" s="283">
        <v>92410</v>
      </c>
      <c r="B419" s="284" t="s">
        <v>51</v>
      </c>
      <c r="C419" s="279"/>
      <c r="D419" s="168">
        <v>3</v>
      </c>
      <c r="E419" s="280"/>
      <c r="F419" s="278" t="s">
        <v>1560</v>
      </c>
      <c r="G419" s="159"/>
      <c r="H419" s="159"/>
      <c r="I419" s="159"/>
      <c r="J419" s="159">
        <v>4903</v>
      </c>
      <c r="K419" s="130">
        <v>4903</v>
      </c>
      <c r="L419" s="100">
        <f t="shared" si="28"/>
        <v>0</v>
      </c>
      <c r="M419" s="522">
        <f t="shared" si="29"/>
        <v>0</v>
      </c>
      <c r="N419" s="130"/>
      <c r="O419" s="130"/>
      <c r="P419" s="130"/>
      <c r="Q419" s="130"/>
      <c r="R419" s="130"/>
      <c r="S419" s="130"/>
      <c r="T419" s="405"/>
      <c r="U419" s="130">
        <v>3</v>
      </c>
      <c r="V419" s="133" t="s">
        <v>1561</v>
      </c>
      <c r="W419" s="36" t="s">
        <v>1562</v>
      </c>
      <c r="X419" s="130"/>
      <c r="Y419" s="130"/>
      <c r="Z419" s="130"/>
      <c r="AA419" s="133" t="s">
        <v>1563</v>
      </c>
      <c r="AB419" s="130" t="s">
        <v>1564</v>
      </c>
      <c r="AC419" s="133" t="s">
        <v>1565</v>
      </c>
      <c r="AD419" s="192">
        <v>273515</v>
      </c>
      <c r="AE419" s="192">
        <v>30</v>
      </c>
      <c r="AF419" s="299"/>
      <c r="AG419" s="299"/>
      <c r="AH419" s="299"/>
      <c r="AI419" s="299"/>
      <c r="AJ419" s="299"/>
      <c r="AK419" s="299"/>
      <c r="AL419" s="299"/>
      <c r="AM419" s="299"/>
      <c r="AN419" s="299"/>
      <c r="AO419" s="299"/>
      <c r="AP419" s="299"/>
      <c r="AQ419" s="299"/>
      <c r="AR419" s="299"/>
      <c r="AS419" s="299"/>
      <c r="AT419" s="299"/>
      <c r="AU419" s="299"/>
      <c r="AV419" s="299"/>
      <c r="AW419" s="299"/>
    </row>
    <row r="420" spans="1:49" s="300" customFormat="1" ht="51" customHeight="1" x14ac:dyDescent="0.2">
      <c r="A420" s="49">
        <v>94425</v>
      </c>
      <c r="B420" s="29" t="s">
        <v>211</v>
      </c>
      <c r="C420" s="157"/>
      <c r="D420" s="168">
        <v>2</v>
      </c>
      <c r="E420" s="158"/>
      <c r="F420" s="67" t="s">
        <v>1571</v>
      </c>
      <c r="G420" s="159"/>
      <c r="H420" s="159"/>
      <c r="I420" s="159"/>
      <c r="J420" s="159"/>
      <c r="K420" s="130">
        <v>100</v>
      </c>
      <c r="L420" s="100">
        <f t="shared" si="28"/>
        <v>100</v>
      </c>
      <c r="M420" s="522" t="e">
        <f t="shared" si="29"/>
        <v>#DIV/0!</v>
      </c>
      <c r="N420" s="130"/>
      <c r="O420" s="130"/>
      <c r="P420" s="130"/>
      <c r="Q420" s="130"/>
      <c r="R420" s="130"/>
      <c r="S420" s="130"/>
      <c r="T420" s="550"/>
      <c r="U420" s="130">
        <v>3</v>
      </c>
      <c r="V420" s="133" t="s">
        <v>1561</v>
      </c>
      <c r="W420" s="7" t="s">
        <v>1572</v>
      </c>
      <c r="X420" s="130"/>
      <c r="Y420" s="130"/>
      <c r="Z420" s="130"/>
      <c r="AA420" s="133"/>
      <c r="AB420" s="130"/>
      <c r="AC420" s="133" t="s">
        <v>81</v>
      </c>
      <c r="AD420" s="192">
        <v>273515</v>
      </c>
      <c r="AE420" s="192">
        <v>30</v>
      </c>
      <c r="AF420" s="299"/>
      <c r="AG420" s="299"/>
      <c r="AH420" s="299"/>
      <c r="AI420" s="299"/>
      <c r="AJ420" s="299"/>
      <c r="AK420" s="299"/>
      <c r="AL420" s="299"/>
      <c r="AM420" s="299"/>
      <c r="AN420" s="299"/>
      <c r="AO420" s="299"/>
      <c r="AP420" s="299"/>
      <c r="AQ420" s="299"/>
      <c r="AR420" s="299"/>
      <c r="AS420" s="299"/>
      <c r="AT420" s="299"/>
      <c r="AU420" s="299"/>
      <c r="AV420" s="299"/>
      <c r="AW420" s="299"/>
    </row>
    <row r="421" spans="1:49" s="300" customFormat="1" x14ac:dyDescent="0.2">
      <c r="A421" s="50">
        <v>94410</v>
      </c>
      <c r="B421" s="29" t="s">
        <v>27</v>
      </c>
      <c r="C421" s="96"/>
      <c r="D421" s="168">
        <v>1</v>
      </c>
      <c r="E421" s="97"/>
      <c r="F421" s="51"/>
      <c r="G421" s="98">
        <v>219</v>
      </c>
      <c r="H421" s="98">
        <v>638</v>
      </c>
      <c r="I421" s="98">
        <v>129</v>
      </c>
      <c r="J421" s="98">
        <v>600</v>
      </c>
      <c r="K421" s="99">
        <v>600</v>
      </c>
      <c r="L421" s="100">
        <f t="shared" si="28"/>
        <v>0</v>
      </c>
      <c r="M421" s="522">
        <f t="shared" si="29"/>
        <v>0</v>
      </c>
      <c r="N421" s="99">
        <v>600</v>
      </c>
      <c r="O421" s="99">
        <v>600</v>
      </c>
      <c r="P421" s="99"/>
      <c r="Q421" s="99"/>
      <c r="R421" s="99"/>
      <c r="S421" s="99"/>
      <c r="T421" s="551"/>
      <c r="U421" s="102"/>
      <c r="V421" s="101"/>
      <c r="W421" s="7" t="s">
        <v>332</v>
      </c>
      <c r="X421" s="134"/>
      <c r="Y421" s="134"/>
      <c r="Z421" s="134"/>
      <c r="AA421" s="198"/>
      <c r="AB421" s="134"/>
      <c r="AC421" s="134" t="s">
        <v>81</v>
      </c>
      <c r="AD421" s="243">
        <v>275000</v>
      </c>
      <c r="AE421" s="243">
        <v>30</v>
      </c>
      <c r="AF421" s="299"/>
      <c r="AG421" s="299"/>
      <c r="AH421" s="299"/>
      <c r="AI421" s="299"/>
      <c r="AJ421" s="299"/>
      <c r="AK421" s="299"/>
      <c r="AL421" s="299"/>
      <c r="AM421" s="299"/>
      <c r="AN421" s="299"/>
      <c r="AO421" s="299"/>
      <c r="AP421" s="299"/>
      <c r="AQ421" s="299"/>
      <c r="AR421" s="299"/>
      <c r="AS421" s="299"/>
      <c r="AT421" s="299"/>
      <c r="AU421" s="299"/>
      <c r="AV421" s="299"/>
      <c r="AW421" s="299"/>
    </row>
    <row r="422" spans="1:49" s="298" customFormat="1" x14ac:dyDescent="0.2">
      <c r="A422" s="10">
        <v>95125</v>
      </c>
      <c r="B422" s="8" t="s">
        <v>32</v>
      </c>
      <c r="C422" s="196"/>
      <c r="D422" s="168">
        <v>1</v>
      </c>
      <c r="E422" s="197"/>
      <c r="F422" s="8"/>
      <c r="G422" s="46">
        <v>509</v>
      </c>
      <c r="H422" s="46">
        <v>596</v>
      </c>
      <c r="I422" s="46">
        <v>551</v>
      </c>
      <c r="J422" s="46">
        <v>1920</v>
      </c>
      <c r="K422" s="68">
        <v>2000</v>
      </c>
      <c r="L422" s="100">
        <f t="shared" si="28"/>
        <v>80</v>
      </c>
      <c r="M422" s="522">
        <f t="shared" si="29"/>
        <v>4.1666666666666664E-2</v>
      </c>
      <c r="N422" s="68">
        <v>2000</v>
      </c>
      <c r="O422" s="68">
        <v>2000</v>
      </c>
      <c r="P422" s="68"/>
      <c r="Q422" s="68"/>
      <c r="R422" s="68"/>
      <c r="S422" s="68"/>
      <c r="T422" s="255"/>
      <c r="U422" s="46"/>
      <c r="V422" s="241"/>
      <c r="W422" s="38" t="s">
        <v>333</v>
      </c>
      <c r="X422" s="171"/>
      <c r="Y422" s="171"/>
      <c r="Z422" s="171"/>
      <c r="AA422" s="171"/>
      <c r="AB422" s="171"/>
      <c r="AC422" s="171" t="s">
        <v>81</v>
      </c>
      <c r="AD422" s="192">
        <v>275000</v>
      </c>
      <c r="AE422" s="192">
        <v>30</v>
      </c>
      <c r="AF422" s="301"/>
      <c r="AG422" s="301"/>
      <c r="AH422" s="301"/>
      <c r="AI422" s="301"/>
      <c r="AJ422" s="301"/>
      <c r="AK422" s="301"/>
      <c r="AL422" s="301"/>
      <c r="AM422" s="301"/>
      <c r="AN422" s="301"/>
      <c r="AO422" s="301"/>
      <c r="AP422" s="301"/>
      <c r="AQ422" s="301"/>
      <c r="AR422" s="301"/>
      <c r="AS422" s="301"/>
      <c r="AT422" s="301"/>
      <c r="AU422" s="301"/>
      <c r="AV422" s="301"/>
      <c r="AW422" s="301"/>
    </row>
    <row r="423" spans="1:49" s="300" customFormat="1" ht="38.25" x14ac:dyDescent="0.2">
      <c r="A423" s="205">
        <v>91415</v>
      </c>
      <c r="B423" s="44"/>
      <c r="C423" s="141"/>
      <c r="D423" s="168">
        <v>2</v>
      </c>
      <c r="E423" s="433" t="s">
        <v>46</v>
      </c>
      <c r="F423" s="528" t="s">
        <v>47</v>
      </c>
      <c r="G423" s="46"/>
      <c r="H423" s="46"/>
      <c r="I423" s="46"/>
      <c r="J423" s="46"/>
      <c r="K423" s="46">
        <v>13000</v>
      </c>
      <c r="L423" s="100">
        <f t="shared" si="28"/>
        <v>13000</v>
      </c>
      <c r="M423" s="522" t="e">
        <f t="shared" si="29"/>
        <v>#DIV/0!</v>
      </c>
      <c r="N423" s="46">
        <v>0</v>
      </c>
      <c r="O423" s="46"/>
      <c r="P423" s="46"/>
      <c r="Q423" s="46"/>
      <c r="R423" s="46"/>
      <c r="S423" s="46"/>
      <c r="T423" s="418" t="s">
        <v>2654</v>
      </c>
      <c r="U423" s="46"/>
      <c r="V423" s="241"/>
      <c r="W423" s="6" t="s">
        <v>48</v>
      </c>
      <c r="X423" s="46"/>
      <c r="Y423" s="46"/>
      <c r="Z423" s="46"/>
      <c r="AA423" s="48" t="s">
        <v>49</v>
      </c>
      <c r="AB423" s="46"/>
      <c r="AC423" s="48" t="s">
        <v>50</v>
      </c>
      <c r="AD423" s="172">
        <v>275015</v>
      </c>
      <c r="AE423" s="172">
        <v>30</v>
      </c>
      <c r="AF423" s="299"/>
      <c r="AG423" s="299"/>
      <c r="AH423" s="299"/>
      <c r="AI423" s="299"/>
      <c r="AJ423" s="299"/>
      <c r="AK423" s="299"/>
      <c r="AL423" s="299"/>
      <c r="AM423" s="299"/>
      <c r="AN423" s="299"/>
      <c r="AO423" s="299"/>
      <c r="AP423" s="299"/>
      <c r="AQ423" s="299"/>
      <c r="AR423" s="299"/>
      <c r="AS423" s="299"/>
      <c r="AT423" s="299"/>
      <c r="AU423" s="299"/>
      <c r="AV423" s="299"/>
      <c r="AW423" s="299"/>
    </row>
    <row r="424" spans="1:49" s="167" customFormat="1" ht="38.25" x14ac:dyDescent="0.2">
      <c r="A424" s="50">
        <v>95330</v>
      </c>
      <c r="B424" s="90" t="s">
        <v>76</v>
      </c>
      <c r="C424" s="91"/>
      <c r="D424" s="168">
        <v>1</v>
      </c>
      <c r="E424" s="174" t="s">
        <v>77</v>
      </c>
      <c r="F424" s="215" t="s">
        <v>78</v>
      </c>
      <c r="G424" s="75">
        <v>192</v>
      </c>
      <c r="H424" s="75">
        <v>53</v>
      </c>
      <c r="I424" s="75">
        <v>261</v>
      </c>
      <c r="J424" s="75">
        <v>400</v>
      </c>
      <c r="K424" s="130">
        <v>500</v>
      </c>
      <c r="L424" s="100">
        <f t="shared" si="28"/>
        <v>100</v>
      </c>
      <c r="M424" s="522">
        <f t="shared" si="29"/>
        <v>0.25</v>
      </c>
      <c r="N424" s="526">
        <v>400</v>
      </c>
      <c r="O424" s="130"/>
      <c r="P424" s="130"/>
      <c r="Q424" s="130"/>
      <c r="R424" s="130"/>
      <c r="S424" s="526">
        <v>400</v>
      </c>
      <c r="T424" s="405"/>
      <c r="U424" s="100" t="s">
        <v>71</v>
      </c>
      <c r="V424" s="100" t="s">
        <v>72</v>
      </c>
      <c r="W424" s="6" t="s">
        <v>79</v>
      </c>
      <c r="X424" s="130"/>
      <c r="Y424" s="130"/>
      <c r="Z424" s="130"/>
      <c r="AA424" s="133"/>
      <c r="AB424" s="130" t="s">
        <v>80</v>
      </c>
      <c r="AC424" s="133" t="s">
        <v>81</v>
      </c>
      <c r="AD424" s="172">
        <v>275015</v>
      </c>
      <c r="AE424" s="172">
        <v>30</v>
      </c>
      <c r="AF424" s="299"/>
      <c r="AG424" s="299"/>
      <c r="AH424" s="299"/>
      <c r="AI424" s="299"/>
      <c r="AJ424" s="299"/>
      <c r="AK424" s="299"/>
      <c r="AL424" s="299"/>
      <c r="AM424" s="299"/>
      <c r="AN424" s="299"/>
      <c r="AO424" s="299"/>
      <c r="AP424" s="299"/>
      <c r="AQ424" s="299"/>
      <c r="AR424" s="299"/>
      <c r="AS424" s="299"/>
      <c r="AT424" s="299"/>
      <c r="AU424" s="299"/>
      <c r="AV424" s="299"/>
      <c r="AW424" s="299"/>
    </row>
    <row r="425" spans="1:49" s="298" customFormat="1" ht="127.5" x14ac:dyDescent="0.2">
      <c r="A425" s="106">
        <v>95225</v>
      </c>
      <c r="B425" s="51" t="s">
        <v>35</v>
      </c>
      <c r="C425" s="110"/>
      <c r="D425" s="168">
        <v>0</v>
      </c>
      <c r="E425" s="169"/>
      <c r="F425" s="170" t="s">
        <v>63</v>
      </c>
      <c r="G425" s="46">
        <v>1143</v>
      </c>
      <c r="H425" s="46">
        <v>485</v>
      </c>
      <c r="I425" s="46">
        <v>0</v>
      </c>
      <c r="J425" s="46">
        <v>6500</v>
      </c>
      <c r="K425" s="100">
        <v>6500</v>
      </c>
      <c r="L425" s="100">
        <f t="shared" si="28"/>
        <v>0</v>
      </c>
      <c r="M425" s="100">
        <f t="shared" si="29"/>
        <v>0</v>
      </c>
      <c r="N425" s="100">
        <v>2400</v>
      </c>
      <c r="O425" s="100">
        <v>2400</v>
      </c>
      <c r="P425" s="100"/>
      <c r="Q425" s="100"/>
      <c r="R425" s="100"/>
      <c r="S425" s="100"/>
      <c r="T425" s="255" t="s">
        <v>2520</v>
      </c>
      <c r="U425" s="32" t="s">
        <v>64</v>
      </c>
      <c r="V425" s="32" t="s">
        <v>65</v>
      </c>
      <c r="W425" s="21" t="s">
        <v>66</v>
      </c>
      <c r="X425" s="171"/>
      <c r="Y425" s="171"/>
      <c r="Z425" s="171"/>
      <c r="AA425" s="171" t="s">
        <v>67</v>
      </c>
      <c r="AB425" s="171"/>
      <c r="AC425" s="171" t="s">
        <v>68</v>
      </c>
      <c r="AD425" s="172">
        <v>275015</v>
      </c>
      <c r="AE425" s="172">
        <v>30</v>
      </c>
    </row>
    <row r="426" spans="1:49" s="300" customFormat="1" ht="38.25" x14ac:dyDescent="0.2">
      <c r="A426" s="173">
        <v>95310</v>
      </c>
      <c r="B426" s="29" t="s">
        <v>38</v>
      </c>
      <c r="C426" s="91"/>
      <c r="D426" s="168">
        <v>0</v>
      </c>
      <c r="E426" s="174" t="s">
        <v>69</v>
      </c>
      <c r="F426" s="103" t="s">
        <v>70</v>
      </c>
      <c r="G426" s="75">
        <v>4627</v>
      </c>
      <c r="H426" s="75">
        <v>0</v>
      </c>
      <c r="I426" s="75">
        <v>1122</v>
      </c>
      <c r="J426" s="75">
        <v>3000</v>
      </c>
      <c r="K426" s="118">
        <v>10000</v>
      </c>
      <c r="L426" s="100">
        <f t="shared" si="28"/>
        <v>7000</v>
      </c>
      <c r="M426" s="522">
        <f t="shared" si="29"/>
        <v>2.3333333333333335</v>
      </c>
      <c r="N426" s="523">
        <v>5995</v>
      </c>
      <c r="O426" s="118"/>
      <c r="P426" s="118"/>
      <c r="Q426" s="118"/>
      <c r="R426" s="118"/>
      <c r="S426" s="523">
        <v>5995</v>
      </c>
      <c r="T426" s="405" t="s">
        <v>2639</v>
      </c>
      <c r="U426" s="100" t="s">
        <v>71</v>
      </c>
      <c r="V426" s="100" t="s">
        <v>72</v>
      </c>
      <c r="W426" s="175" t="s">
        <v>73</v>
      </c>
      <c r="X426" s="130"/>
      <c r="Y426" s="130"/>
      <c r="Z426" s="130"/>
      <c r="AA426" s="133" t="s">
        <v>74</v>
      </c>
      <c r="AB426" s="130"/>
      <c r="AC426" s="133" t="s">
        <v>75</v>
      </c>
      <c r="AD426" s="172">
        <v>275015</v>
      </c>
      <c r="AE426" s="172">
        <v>30</v>
      </c>
    </row>
    <row r="427" spans="1:49" s="298" customFormat="1" ht="38.25" x14ac:dyDescent="0.2">
      <c r="A427" s="384">
        <v>92410</v>
      </c>
      <c r="B427" s="284" t="s">
        <v>51</v>
      </c>
      <c r="C427" s="435"/>
      <c r="D427" s="168">
        <v>2</v>
      </c>
      <c r="E427" s="436" t="s">
        <v>52</v>
      </c>
      <c r="F427" s="587" t="s">
        <v>53</v>
      </c>
      <c r="G427" s="159"/>
      <c r="H427" s="159"/>
      <c r="I427" s="159"/>
      <c r="J427" s="159"/>
      <c r="K427" s="118">
        <v>9500</v>
      </c>
      <c r="L427" s="100">
        <f t="shared" si="28"/>
        <v>9500</v>
      </c>
      <c r="M427" s="522" t="e">
        <f t="shared" si="29"/>
        <v>#DIV/0!</v>
      </c>
      <c r="N427" s="523">
        <v>6000</v>
      </c>
      <c r="O427" s="118"/>
      <c r="P427" s="118"/>
      <c r="Q427" s="118"/>
      <c r="R427" s="118"/>
      <c r="S427" s="523">
        <v>6000</v>
      </c>
      <c r="T427" s="405"/>
      <c r="U427" s="130"/>
      <c r="V427" s="437" t="s">
        <v>54</v>
      </c>
      <c r="W427" s="6" t="s">
        <v>55</v>
      </c>
      <c r="X427" s="130"/>
      <c r="Y427" s="130"/>
      <c r="Z427" s="130"/>
      <c r="AA427" s="133"/>
      <c r="AB427" s="130"/>
      <c r="AC427" s="133"/>
      <c r="AD427" s="172">
        <v>275015</v>
      </c>
      <c r="AE427" s="172">
        <v>30</v>
      </c>
    </row>
    <row r="428" spans="1:49" s="167" customFormat="1" ht="153" x14ac:dyDescent="0.2">
      <c r="A428" s="173">
        <v>94310</v>
      </c>
      <c r="B428" s="29" t="s">
        <v>56</v>
      </c>
      <c r="C428" s="96"/>
      <c r="D428" s="168">
        <v>1</v>
      </c>
      <c r="E428" s="263"/>
      <c r="F428" s="95" t="s">
        <v>57</v>
      </c>
      <c r="G428" s="98">
        <v>14862</v>
      </c>
      <c r="H428" s="98">
        <v>19251</v>
      </c>
      <c r="I428" s="98">
        <v>21433</v>
      </c>
      <c r="J428" s="98">
        <v>28500</v>
      </c>
      <c r="K428" s="99">
        <v>19500</v>
      </c>
      <c r="L428" s="100">
        <f t="shared" si="28"/>
        <v>-9000</v>
      </c>
      <c r="M428" s="522">
        <f t="shared" si="29"/>
        <v>-0.31578947368421051</v>
      </c>
      <c r="N428" s="99">
        <v>19500</v>
      </c>
      <c r="O428" s="99">
        <v>15500</v>
      </c>
      <c r="P428" s="99"/>
      <c r="Q428" s="99">
        <v>4000</v>
      </c>
      <c r="R428" s="99"/>
      <c r="S428" s="99"/>
      <c r="T428" s="545"/>
      <c r="U428" s="100" t="s">
        <v>58</v>
      </c>
      <c r="V428" s="215" t="s">
        <v>59</v>
      </c>
      <c r="W428" s="7" t="s">
        <v>60</v>
      </c>
      <c r="X428" s="130"/>
      <c r="Y428" s="130"/>
      <c r="Z428" s="130"/>
      <c r="AA428" s="133" t="s">
        <v>61</v>
      </c>
      <c r="AB428" s="130"/>
      <c r="AC428" s="133" t="s">
        <v>62</v>
      </c>
      <c r="AD428" s="172">
        <v>275015</v>
      </c>
      <c r="AE428" s="172">
        <v>30</v>
      </c>
      <c r="AF428" s="299"/>
      <c r="AG428" s="299"/>
      <c r="AH428" s="299"/>
      <c r="AI428" s="299"/>
      <c r="AJ428" s="299"/>
      <c r="AK428" s="299"/>
      <c r="AL428" s="299"/>
      <c r="AM428" s="299"/>
      <c r="AN428" s="299"/>
      <c r="AO428" s="299"/>
      <c r="AP428" s="299"/>
      <c r="AQ428" s="299"/>
      <c r="AR428" s="299"/>
      <c r="AS428" s="299"/>
      <c r="AT428" s="299"/>
      <c r="AU428" s="299"/>
      <c r="AV428" s="299"/>
      <c r="AW428" s="299"/>
    </row>
    <row r="429" spans="1:49" s="300" customFormat="1" ht="76.5" x14ac:dyDescent="0.2">
      <c r="A429" s="438">
        <v>96510</v>
      </c>
      <c r="B429" s="103" t="s">
        <v>82</v>
      </c>
      <c r="C429" s="91"/>
      <c r="D429" s="168">
        <v>2</v>
      </c>
      <c r="E429" s="174" t="s">
        <v>92</v>
      </c>
      <c r="F429" s="90" t="s">
        <v>93</v>
      </c>
      <c r="G429" s="135"/>
      <c r="H429" s="135"/>
      <c r="I429" s="135"/>
      <c r="J429" s="135"/>
      <c r="K429" s="100">
        <v>60000</v>
      </c>
      <c r="L429" s="100">
        <f t="shared" si="28"/>
        <v>60000</v>
      </c>
      <c r="M429" s="522" t="e">
        <f t="shared" si="29"/>
        <v>#DIV/0!</v>
      </c>
      <c r="N429" s="583">
        <v>40000</v>
      </c>
      <c r="O429" s="100"/>
      <c r="P429" s="100"/>
      <c r="Q429" s="100"/>
      <c r="R429" s="100"/>
      <c r="S429" s="583">
        <v>40000</v>
      </c>
      <c r="T429" s="257"/>
      <c r="U429" s="32" t="s">
        <v>85</v>
      </c>
      <c r="V429" s="32" t="s">
        <v>65</v>
      </c>
      <c r="W429" s="6" t="s">
        <v>94</v>
      </c>
      <c r="X429" s="81"/>
      <c r="Y429" s="81"/>
      <c r="Z429" s="81"/>
      <c r="AA429" s="81" t="s">
        <v>95</v>
      </c>
      <c r="AB429" s="81"/>
      <c r="AC429" s="81" t="s">
        <v>96</v>
      </c>
      <c r="AD429" s="172">
        <v>275015</v>
      </c>
      <c r="AE429" s="172">
        <v>30</v>
      </c>
      <c r="AF429" s="299"/>
      <c r="AG429" s="299"/>
      <c r="AH429" s="299"/>
      <c r="AI429" s="299"/>
      <c r="AJ429" s="299"/>
      <c r="AK429" s="299"/>
      <c r="AL429" s="299"/>
      <c r="AM429" s="299"/>
      <c r="AN429" s="299"/>
      <c r="AO429" s="299"/>
      <c r="AP429" s="299"/>
      <c r="AQ429" s="299"/>
      <c r="AR429" s="299"/>
      <c r="AS429" s="299"/>
      <c r="AT429" s="299"/>
      <c r="AU429" s="299"/>
      <c r="AV429" s="299"/>
      <c r="AW429" s="299"/>
    </row>
    <row r="430" spans="1:49" s="167" customFormat="1" ht="63.75" x14ac:dyDescent="0.2">
      <c r="A430" s="438">
        <v>96510</v>
      </c>
      <c r="B430" s="103" t="s">
        <v>82</v>
      </c>
      <c r="C430" s="91"/>
      <c r="D430" s="168">
        <v>2</v>
      </c>
      <c r="E430" s="174" t="s">
        <v>121</v>
      </c>
      <c r="F430" s="103" t="s">
        <v>122</v>
      </c>
      <c r="G430" s="135"/>
      <c r="H430" s="135"/>
      <c r="I430" s="135"/>
      <c r="J430" s="135"/>
      <c r="K430" s="100">
        <v>2150</v>
      </c>
      <c r="L430" s="100">
        <f t="shared" si="28"/>
        <v>2150</v>
      </c>
      <c r="M430" s="522" t="e">
        <f t="shared" si="29"/>
        <v>#DIV/0!</v>
      </c>
      <c r="N430" s="100">
        <v>2150</v>
      </c>
      <c r="O430" s="100"/>
      <c r="P430" s="100"/>
      <c r="Q430" s="100"/>
      <c r="R430" s="100">
        <v>2150</v>
      </c>
      <c r="S430" s="100"/>
      <c r="T430" s="257" t="s">
        <v>2652</v>
      </c>
      <c r="U430" s="323">
        <v>1</v>
      </c>
      <c r="V430" s="100" t="s">
        <v>112</v>
      </c>
      <c r="W430" s="6" t="s">
        <v>123</v>
      </c>
      <c r="X430" s="81"/>
      <c r="Y430" s="81"/>
      <c r="Z430" s="81"/>
      <c r="AA430" s="81"/>
      <c r="AB430" s="81"/>
      <c r="AC430" s="81" t="s">
        <v>81</v>
      </c>
      <c r="AD430" s="172">
        <v>275015</v>
      </c>
      <c r="AE430" s="172">
        <v>30</v>
      </c>
      <c r="AF430" s="299"/>
      <c r="AG430" s="299"/>
      <c r="AH430" s="299"/>
      <c r="AI430" s="299"/>
      <c r="AJ430" s="299"/>
      <c r="AK430" s="299"/>
      <c r="AL430" s="299"/>
      <c r="AM430" s="299"/>
      <c r="AN430" s="299"/>
      <c r="AO430" s="299"/>
      <c r="AP430" s="299"/>
      <c r="AQ430" s="299"/>
      <c r="AR430" s="299"/>
      <c r="AS430" s="299"/>
      <c r="AT430" s="299"/>
      <c r="AU430" s="299"/>
      <c r="AV430" s="299"/>
      <c r="AW430" s="299"/>
    </row>
    <row r="431" spans="1:49" s="167" customFormat="1" ht="51" x14ac:dyDescent="0.2">
      <c r="A431" s="438">
        <v>96510</v>
      </c>
      <c r="B431" s="103" t="s">
        <v>82</v>
      </c>
      <c r="C431" s="91"/>
      <c r="D431" s="168">
        <v>2</v>
      </c>
      <c r="E431" s="174" t="s">
        <v>107</v>
      </c>
      <c r="F431" s="215" t="s">
        <v>108</v>
      </c>
      <c r="G431" s="135"/>
      <c r="H431" s="135"/>
      <c r="I431" s="135"/>
      <c r="J431" s="135"/>
      <c r="K431" s="100">
        <v>2400</v>
      </c>
      <c r="L431" s="100">
        <f t="shared" si="28"/>
        <v>2400</v>
      </c>
      <c r="M431" s="522" t="e">
        <f t="shared" si="29"/>
        <v>#DIV/0!</v>
      </c>
      <c r="N431" s="100">
        <v>0</v>
      </c>
      <c r="O431" s="100"/>
      <c r="P431" s="100"/>
      <c r="Q431" s="100"/>
      <c r="R431" s="100"/>
      <c r="S431" s="100"/>
      <c r="T431" s="257" t="s">
        <v>2951</v>
      </c>
      <c r="U431" s="32" t="s">
        <v>85</v>
      </c>
      <c r="V431" s="32" t="s">
        <v>65</v>
      </c>
      <c r="W431" s="6" t="s">
        <v>109</v>
      </c>
      <c r="X431" s="81"/>
      <c r="Y431" s="81"/>
      <c r="Z431" s="81"/>
      <c r="AA431" s="81"/>
      <c r="AB431" s="81"/>
      <c r="AC431" s="81" t="s">
        <v>81</v>
      </c>
      <c r="AD431" s="172">
        <v>275015</v>
      </c>
      <c r="AE431" s="172">
        <v>30</v>
      </c>
      <c r="AF431" s="299"/>
      <c r="AG431" s="299"/>
      <c r="AH431" s="299"/>
      <c r="AI431" s="299"/>
      <c r="AJ431" s="299"/>
      <c r="AK431" s="299"/>
      <c r="AL431" s="299"/>
      <c r="AM431" s="299"/>
      <c r="AN431" s="299"/>
      <c r="AO431" s="299"/>
      <c r="AP431" s="299"/>
      <c r="AQ431" s="299"/>
      <c r="AR431" s="299"/>
      <c r="AS431" s="299"/>
      <c r="AT431" s="299"/>
      <c r="AU431" s="299"/>
      <c r="AV431" s="299"/>
      <c r="AW431" s="299"/>
    </row>
    <row r="432" spans="1:49" s="167" customFormat="1" ht="38.25" x14ac:dyDescent="0.2">
      <c r="A432" s="438">
        <v>96510</v>
      </c>
      <c r="B432" s="103" t="s">
        <v>82</v>
      </c>
      <c r="C432" s="91"/>
      <c r="D432" s="168">
        <v>2</v>
      </c>
      <c r="E432" s="174" t="s">
        <v>97</v>
      </c>
      <c r="F432" s="215" t="s">
        <v>98</v>
      </c>
      <c r="G432" s="135"/>
      <c r="H432" s="135"/>
      <c r="I432" s="135"/>
      <c r="J432" s="135"/>
      <c r="K432" s="100">
        <v>3200</v>
      </c>
      <c r="L432" s="100">
        <f t="shared" si="28"/>
        <v>3200</v>
      </c>
      <c r="M432" s="522" t="e">
        <f t="shared" si="29"/>
        <v>#DIV/0!</v>
      </c>
      <c r="N432" s="100">
        <v>3200</v>
      </c>
      <c r="O432" s="100"/>
      <c r="P432" s="100"/>
      <c r="Q432" s="100"/>
      <c r="R432" s="100">
        <v>3200</v>
      </c>
      <c r="S432" s="100"/>
      <c r="T432" s="257" t="s">
        <v>2652</v>
      </c>
      <c r="U432" s="32" t="s">
        <v>85</v>
      </c>
      <c r="V432" s="32" t="s">
        <v>65</v>
      </c>
      <c r="W432" s="6" t="s">
        <v>99</v>
      </c>
      <c r="X432" s="81"/>
      <c r="Y432" s="81"/>
      <c r="Z432" s="81"/>
      <c r="AA432" s="81"/>
      <c r="AB432" s="81">
        <v>1600</v>
      </c>
      <c r="AC432" s="81" t="s">
        <v>100</v>
      </c>
      <c r="AD432" s="172">
        <v>275015</v>
      </c>
      <c r="AE432" s="172">
        <v>30</v>
      </c>
      <c r="AF432" s="299"/>
      <c r="AG432" s="299"/>
      <c r="AH432" s="299"/>
      <c r="AI432" s="299"/>
      <c r="AJ432" s="299"/>
      <c r="AK432" s="299"/>
      <c r="AL432" s="299"/>
      <c r="AM432" s="299"/>
      <c r="AN432" s="299"/>
      <c r="AO432" s="299"/>
      <c r="AP432" s="299"/>
      <c r="AQ432" s="299"/>
      <c r="AR432" s="299"/>
      <c r="AS432" s="299"/>
      <c r="AT432" s="299"/>
      <c r="AU432" s="299"/>
      <c r="AV432" s="299"/>
      <c r="AW432" s="299"/>
    </row>
    <row r="433" spans="1:49" s="167" customFormat="1" ht="51" x14ac:dyDescent="0.2">
      <c r="A433" s="438">
        <v>96510</v>
      </c>
      <c r="B433" s="103" t="s">
        <v>82</v>
      </c>
      <c r="C433" s="91"/>
      <c r="D433" s="168">
        <v>2</v>
      </c>
      <c r="E433" s="174" t="s">
        <v>88</v>
      </c>
      <c r="F433" s="90" t="s">
        <v>89</v>
      </c>
      <c r="G433" s="135"/>
      <c r="H433" s="135"/>
      <c r="I433" s="135"/>
      <c r="J433" s="135"/>
      <c r="K433" s="100">
        <v>1400</v>
      </c>
      <c r="L433" s="100">
        <f t="shared" si="28"/>
        <v>1400</v>
      </c>
      <c r="M433" s="522" t="e">
        <f t="shared" si="29"/>
        <v>#DIV/0!</v>
      </c>
      <c r="N433" s="100">
        <v>1400</v>
      </c>
      <c r="O433" s="100"/>
      <c r="P433" s="100"/>
      <c r="Q433" s="100"/>
      <c r="R433" s="100">
        <v>1400</v>
      </c>
      <c r="S433" s="100"/>
      <c r="T433" s="257" t="s">
        <v>2652</v>
      </c>
      <c r="U433" s="32" t="s">
        <v>85</v>
      </c>
      <c r="V433" s="32" t="s">
        <v>65</v>
      </c>
      <c r="W433" s="6" t="s">
        <v>90</v>
      </c>
      <c r="X433" s="81"/>
      <c r="Y433" s="81"/>
      <c r="Z433" s="81"/>
      <c r="AA433" s="81"/>
      <c r="AB433" s="81"/>
      <c r="AC433" s="81" t="s">
        <v>91</v>
      </c>
      <c r="AD433" s="172">
        <v>275015</v>
      </c>
      <c r="AE433" s="172">
        <v>30</v>
      </c>
      <c r="AF433" s="299"/>
      <c r="AG433" s="299"/>
      <c r="AH433" s="299"/>
      <c r="AI433" s="299"/>
      <c r="AJ433" s="299"/>
      <c r="AK433" s="299"/>
      <c r="AL433" s="299"/>
      <c r="AM433" s="299"/>
      <c r="AN433" s="299"/>
      <c r="AO433" s="299"/>
      <c r="AP433" s="299"/>
      <c r="AQ433" s="299"/>
      <c r="AR433" s="299"/>
      <c r="AS433" s="299"/>
      <c r="AT433" s="299"/>
      <c r="AU433" s="299"/>
      <c r="AV433" s="299"/>
      <c r="AW433" s="299"/>
    </row>
    <row r="434" spans="1:49" s="298" customFormat="1" ht="38.25" customHeight="1" x14ac:dyDescent="0.2">
      <c r="A434" s="438">
        <v>96510</v>
      </c>
      <c r="B434" s="103" t="s">
        <v>82</v>
      </c>
      <c r="C434" s="91"/>
      <c r="D434" s="168">
        <v>2</v>
      </c>
      <c r="E434" s="174" t="s">
        <v>88</v>
      </c>
      <c r="F434" s="90" t="s">
        <v>105</v>
      </c>
      <c r="G434" s="135"/>
      <c r="H434" s="135"/>
      <c r="I434" s="135"/>
      <c r="J434" s="135"/>
      <c r="K434" s="100">
        <v>7796.9</v>
      </c>
      <c r="L434" s="100">
        <f t="shared" si="28"/>
        <v>7796.9</v>
      </c>
      <c r="M434" s="522" t="e">
        <f t="shared" si="29"/>
        <v>#DIV/0!</v>
      </c>
      <c r="N434" s="100">
        <v>0</v>
      </c>
      <c r="O434" s="100"/>
      <c r="P434" s="100"/>
      <c r="Q434" s="100"/>
      <c r="R434" s="100"/>
      <c r="S434" s="100"/>
      <c r="T434" s="257" t="s">
        <v>2652</v>
      </c>
      <c r="U434" s="32" t="s">
        <v>85</v>
      </c>
      <c r="V434" s="32" t="s">
        <v>65</v>
      </c>
      <c r="W434" s="6" t="s">
        <v>106</v>
      </c>
      <c r="X434" s="81"/>
      <c r="Y434" s="81"/>
      <c r="Z434" s="81"/>
      <c r="AA434" s="81"/>
      <c r="AB434" s="81"/>
      <c r="AC434" s="81" t="s">
        <v>81</v>
      </c>
      <c r="AD434" s="172">
        <v>275015</v>
      </c>
      <c r="AE434" s="172">
        <v>30</v>
      </c>
    </row>
    <row r="435" spans="1:49" s="298" customFormat="1" ht="25.5" x14ac:dyDescent="0.2">
      <c r="A435" s="438">
        <v>96510</v>
      </c>
      <c r="B435" s="103" t="s">
        <v>82</v>
      </c>
      <c r="C435" s="91"/>
      <c r="D435" s="168">
        <v>2</v>
      </c>
      <c r="E435" s="174" t="s">
        <v>110</v>
      </c>
      <c r="F435" s="103" t="s">
        <v>111</v>
      </c>
      <c r="G435" s="135"/>
      <c r="H435" s="135"/>
      <c r="I435" s="135"/>
      <c r="J435" s="135"/>
      <c r="K435" s="100">
        <v>8328</v>
      </c>
      <c r="L435" s="100">
        <f t="shared" si="28"/>
        <v>8328</v>
      </c>
      <c r="M435" s="522" t="e">
        <f t="shared" si="29"/>
        <v>#DIV/0!</v>
      </c>
      <c r="N435" s="100"/>
      <c r="O435" s="100"/>
      <c r="P435" s="100"/>
      <c r="Q435" s="100"/>
      <c r="R435" s="100"/>
      <c r="S435" s="100"/>
      <c r="T435" s="257" t="s">
        <v>2652</v>
      </c>
      <c r="U435" s="323">
        <v>1</v>
      </c>
      <c r="V435" s="100" t="s">
        <v>112</v>
      </c>
      <c r="W435" s="6" t="s">
        <v>113</v>
      </c>
      <c r="X435" s="81"/>
      <c r="Y435" s="81"/>
      <c r="Z435" s="81"/>
      <c r="AA435" s="81"/>
      <c r="AB435" s="81"/>
      <c r="AC435" s="81" t="s">
        <v>114</v>
      </c>
      <c r="AD435" s="172">
        <v>275015</v>
      </c>
      <c r="AE435" s="172">
        <v>30</v>
      </c>
      <c r="AF435" s="301"/>
      <c r="AG435" s="301"/>
      <c r="AH435" s="301"/>
      <c r="AI435" s="301"/>
      <c r="AJ435" s="301"/>
      <c r="AK435" s="301"/>
      <c r="AL435" s="301"/>
      <c r="AM435" s="301"/>
      <c r="AN435" s="301"/>
      <c r="AO435" s="301"/>
      <c r="AP435" s="301"/>
      <c r="AQ435" s="301"/>
      <c r="AR435" s="301"/>
      <c r="AS435" s="301"/>
      <c r="AT435" s="301"/>
      <c r="AU435" s="301"/>
      <c r="AV435" s="301"/>
      <c r="AW435" s="301"/>
    </row>
    <row r="436" spans="1:49" s="298" customFormat="1" ht="63.75" x14ac:dyDescent="0.2">
      <c r="A436" s="438">
        <v>96510</v>
      </c>
      <c r="B436" s="103" t="s">
        <v>82</v>
      </c>
      <c r="C436" s="91"/>
      <c r="D436" s="168">
        <v>2</v>
      </c>
      <c r="E436" s="174" t="s">
        <v>124</v>
      </c>
      <c r="F436" s="103" t="s">
        <v>125</v>
      </c>
      <c r="G436" s="135"/>
      <c r="H436" s="135"/>
      <c r="I436" s="135"/>
      <c r="J436" s="135"/>
      <c r="K436" s="100">
        <v>2250</v>
      </c>
      <c r="L436" s="100">
        <f t="shared" si="28"/>
        <v>2250</v>
      </c>
      <c r="M436" s="522" t="e">
        <f t="shared" si="29"/>
        <v>#DIV/0!</v>
      </c>
      <c r="N436" s="100">
        <v>0</v>
      </c>
      <c r="O436" s="100"/>
      <c r="P436" s="100"/>
      <c r="Q436" s="100"/>
      <c r="R436" s="100"/>
      <c r="S436" s="100"/>
      <c r="T436" s="257" t="s">
        <v>2652</v>
      </c>
      <c r="U436" s="441">
        <v>1</v>
      </c>
      <c r="V436" s="100" t="s">
        <v>112</v>
      </c>
      <c r="W436" s="6" t="s">
        <v>126</v>
      </c>
      <c r="X436" s="81"/>
      <c r="Y436" s="81"/>
      <c r="Z436" s="81"/>
      <c r="AA436" s="81"/>
      <c r="AB436" s="81"/>
      <c r="AC436" s="81" t="s">
        <v>81</v>
      </c>
      <c r="AD436" s="172">
        <v>275015</v>
      </c>
      <c r="AE436" s="172">
        <v>30</v>
      </c>
      <c r="AF436" s="301"/>
      <c r="AG436" s="301"/>
      <c r="AH436" s="301"/>
      <c r="AI436" s="301"/>
      <c r="AJ436" s="301"/>
      <c r="AK436" s="301"/>
      <c r="AL436" s="301"/>
      <c r="AM436" s="301"/>
      <c r="AN436" s="301"/>
      <c r="AO436" s="301"/>
      <c r="AP436" s="301"/>
      <c r="AQ436" s="301"/>
      <c r="AR436" s="301"/>
      <c r="AS436" s="301"/>
      <c r="AT436" s="301"/>
      <c r="AU436" s="301"/>
      <c r="AV436" s="301"/>
      <c r="AW436" s="301"/>
    </row>
    <row r="437" spans="1:49" s="300" customFormat="1" ht="38.25" x14ac:dyDescent="0.2">
      <c r="A437" s="438">
        <v>96510</v>
      </c>
      <c r="B437" s="103" t="s">
        <v>82</v>
      </c>
      <c r="C437" s="91"/>
      <c r="D437" s="168">
        <v>2</v>
      </c>
      <c r="E437" s="174" t="s">
        <v>115</v>
      </c>
      <c r="F437" s="103" t="s">
        <v>116</v>
      </c>
      <c r="G437" s="135"/>
      <c r="H437" s="135"/>
      <c r="I437" s="135"/>
      <c r="J437" s="135"/>
      <c r="K437" s="100">
        <v>515</v>
      </c>
      <c r="L437" s="100">
        <f t="shared" si="28"/>
        <v>515</v>
      </c>
      <c r="M437" s="522" t="e">
        <f t="shared" si="29"/>
        <v>#DIV/0!</v>
      </c>
      <c r="N437" s="100">
        <v>0</v>
      </c>
      <c r="O437" s="100"/>
      <c r="P437" s="100"/>
      <c r="Q437" s="100"/>
      <c r="R437" s="100"/>
      <c r="S437" s="100"/>
      <c r="T437" s="257" t="s">
        <v>2652</v>
      </c>
      <c r="U437" s="323">
        <v>1</v>
      </c>
      <c r="V437" s="100" t="s">
        <v>112</v>
      </c>
      <c r="W437" s="6" t="s">
        <v>117</v>
      </c>
      <c r="X437" s="81"/>
      <c r="Y437" s="81"/>
      <c r="Z437" s="81"/>
      <c r="AA437" s="81"/>
      <c r="AB437" s="81"/>
      <c r="AC437" s="81" t="s">
        <v>81</v>
      </c>
      <c r="AD437" s="172">
        <v>275015</v>
      </c>
      <c r="AE437" s="172">
        <v>30</v>
      </c>
      <c r="AF437" s="299"/>
      <c r="AG437" s="299"/>
      <c r="AH437" s="299"/>
      <c r="AI437" s="299"/>
      <c r="AJ437" s="299"/>
      <c r="AK437" s="299"/>
      <c r="AL437" s="299"/>
      <c r="AM437" s="299"/>
      <c r="AN437" s="299"/>
      <c r="AO437" s="299"/>
      <c r="AP437" s="299"/>
      <c r="AQ437" s="299"/>
      <c r="AR437" s="299"/>
      <c r="AS437" s="299"/>
      <c r="AT437" s="299"/>
      <c r="AU437" s="299"/>
      <c r="AV437" s="299"/>
      <c r="AW437" s="299"/>
    </row>
    <row r="438" spans="1:49" s="300" customFormat="1" ht="51" x14ac:dyDescent="0.2">
      <c r="A438" s="438">
        <v>96510</v>
      </c>
      <c r="B438" s="103" t="s">
        <v>82</v>
      </c>
      <c r="C438" s="91"/>
      <c r="D438" s="168">
        <v>2</v>
      </c>
      <c r="E438" s="174" t="s">
        <v>83</v>
      </c>
      <c r="F438" s="90" t="s">
        <v>84</v>
      </c>
      <c r="G438" s="135">
        <v>20144</v>
      </c>
      <c r="H438" s="135">
        <v>21896</v>
      </c>
      <c r="I438" s="135">
        <v>18483</v>
      </c>
      <c r="J438" s="135">
        <v>47500</v>
      </c>
      <c r="K438" s="100">
        <v>10000</v>
      </c>
      <c r="L438" s="100">
        <f t="shared" si="28"/>
        <v>-37500</v>
      </c>
      <c r="M438" s="522">
        <f t="shared" si="29"/>
        <v>-0.78947368421052633</v>
      </c>
      <c r="N438" s="100"/>
      <c r="O438" s="100"/>
      <c r="P438" s="100"/>
      <c r="Q438" s="100"/>
      <c r="R438" s="100"/>
      <c r="S438" s="100"/>
      <c r="T438" s="257" t="s">
        <v>2652</v>
      </c>
      <c r="U438" s="32" t="s">
        <v>85</v>
      </c>
      <c r="V438" s="32" t="s">
        <v>65</v>
      </c>
      <c r="W438" s="6" t="s">
        <v>86</v>
      </c>
      <c r="X438" s="81"/>
      <c r="Y438" s="81"/>
      <c r="Z438" s="81"/>
      <c r="AA438" s="81"/>
      <c r="AB438" s="81">
        <v>5000</v>
      </c>
      <c r="AC438" s="81" t="s">
        <v>87</v>
      </c>
      <c r="AD438" s="172">
        <v>275015</v>
      </c>
      <c r="AE438" s="172">
        <v>30</v>
      </c>
      <c r="AF438" s="299"/>
      <c r="AG438" s="299"/>
      <c r="AH438" s="299"/>
      <c r="AI438" s="299"/>
      <c r="AJ438" s="299"/>
      <c r="AK438" s="299"/>
      <c r="AL438" s="299"/>
      <c r="AM438" s="299"/>
      <c r="AN438" s="299"/>
      <c r="AO438" s="299"/>
      <c r="AP438" s="299"/>
      <c r="AQ438" s="299"/>
      <c r="AR438" s="299"/>
      <c r="AS438" s="299"/>
      <c r="AT438" s="299"/>
      <c r="AU438" s="299"/>
      <c r="AV438" s="299"/>
      <c r="AW438" s="299"/>
    </row>
    <row r="439" spans="1:49" s="300" customFormat="1" ht="38.25" x14ac:dyDescent="0.2">
      <c r="A439" s="438">
        <v>96510</v>
      </c>
      <c r="B439" s="103" t="s">
        <v>82</v>
      </c>
      <c r="C439" s="91"/>
      <c r="D439" s="168">
        <v>2</v>
      </c>
      <c r="E439" s="174" t="s">
        <v>118</v>
      </c>
      <c r="F439" s="103" t="s">
        <v>119</v>
      </c>
      <c r="G439" s="135"/>
      <c r="H439" s="135"/>
      <c r="I439" s="135"/>
      <c r="J439" s="135"/>
      <c r="K439" s="100">
        <v>2007</v>
      </c>
      <c r="L439" s="100">
        <f t="shared" si="28"/>
        <v>2007</v>
      </c>
      <c r="M439" s="522" t="e">
        <f t="shared" si="29"/>
        <v>#DIV/0!</v>
      </c>
      <c r="N439" s="100"/>
      <c r="O439" s="100"/>
      <c r="P439" s="100"/>
      <c r="Q439" s="100"/>
      <c r="R439" s="100"/>
      <c r="S439" s="100"/>
      <c r="T439" s="257" t="s">
        <v>2652</v>
      </c>
      <c r="U439" s="323">
        <v>1</v>
      </c>
      <c r="V439" s="100" t="s">
        <v>112</v>
      </c>
      <c r="W439" s="6" t="s">
        <v>120</v>
      </c>
      <c r="X439" s="81"/>
      <c r="Y439" s="81"/>
      <c r="Z439" s="81"/>
      <c r="AA439" s="81"/>
      <c r="AB439" s="81"/>
      <c r="AC439" s="81" t="s">
        <v>81</v>
      </c>
      <c r="AD439" s="172">
        <v>275015</v>
      </c>
      <c r="AE439" s="172">
        <v>30</v>
      </c>
      <c r="AF439" s="299"/>
      <c r="AG439" s="299"/>
      <c r="AH439" s="299"/>
      <c r="AI439" s="299"/>
      <c r="AJ439" s="299"/>
      <c r="AK439" s="299"/>
      <c r="AL439" s="299"/>
      <c r="AM439" s="299"/>
      <c r="AN439" s="299"/>
      <c r="AO439" s="299"/>
      <c r="AP439" s="299"/>
      <c r="AQ439" s="299"/>
      <c r="AR439" s="299"/>
      <c r="AS439" s="299"/>
      <c r="AT439" s="299"/>
      <c r="AU439" s="299"/>
      <c r="AV439" s="299"/>
      <c r="AW439" s="299"/>
    </row>
    <row r="440" spans="1:49" s="167" customFormat="1" ht="51" x14ac:dyDescent="0.2">
      <c r="A440" s="438">
        <v>96510</v>
      </c>
      <c r="B440" s="103" t="s">
        <v>82</v>
      </c>
      <c r="C440" s="91"/>
      <c r="D440" s="168">
        <v>2</v>
      </c>
      <c r="E440" s="174" t="s">
        <v>101</v>
      </c>
      <c r="F440" s="90" t="s">
        <v>102</v>
      </c>
      <c r="G440" s="135"/>
      <c r="H440" s="135"/>
      <c r="I440" s="135"/>
      <c r="J440" s="135"/>
      <c r="K440" s="100">
        <v>8000</v>
      </c>
      <c r="L440" s="100">
        <f t="shared" si="28"/>
        <v>8000</v>
      </c>
      <c r="M440" s="522" t="e">
        <f t="shared" si="29"/>
        <v>#DIV/0!</v>
      </c>
      <c r="N440" s="100"/>
      <c r="O440" s="100"/>
      <c r="P440" s="100"/>
      <c r="Q440" s="100"/>
      <c r="R440" s="100"/>
      <c r="S440" s="100"/>
      <c r="T440" s="257" t="s">
        <v>2652</v>
      </c>
      <c r="U440" s="32" t="s">
        <v>85</v>
      </c>
      <c r="V440" s="32" t="s">
        <v>65</v>
      </c>
      <c r="W440" s="6" t="s">
        <v>103</v>
      </c>
      <c r="X440" s="81"/>
      <c r="Y440" s="81"/>
      <c r="Z440" s="81"/>
      <c r="AA440" s="81"/>
      <c r="AB440" s="81">
        <v>4000</v>
      </c>
      <c r="AC440" s="81" t="s">
        <v>104</v>
      </c>
      <c r="AD440" s="172">
        <v>275015</v>
      </c>
      <c r="AE440" s="172">
        <v>30</v>
      </c>
      <c r="AF440" s="299"/>
      <c r="AG440" s="299"/>
      <c r="AH440" s="299"/>
      <c r="AI440" s="299"/>
      <c r="AJ440" s="299"/>
      <c r="AK440" s="299"/>
      <c r="AL440" s="299"/>
      <c r="AM440" s="299"/>
      <c r="AN440" s="299"/>
      <c r="AO440" s="299"/>
      <c r="AP440" s="299"/>
      <c r="AQ440" s="299"/>
      <c r="AR440" s="299"/>
      <c r="AS440" s="299"/>
      <c r="AT440" s="299"/>
      <c r="AU440" s="299"/>
      <c r="AV440" s="299"/>
      <c r="AW440" s="299"/>
    </row>
    <row r="441" spans="1:49" s="298" customFormat="1" ht="38.25" customHeight="1" x14ac:dyDescent="0.2">
      <c r="A441" s="173">
        <v>96512</v>
      </c>
      <c r="B441" s="29" t="s">
        <v>127</v>
      </c>
      <c r="C441" s="91"/>
      <c r="D441" s="168">
        <v>3</v>
      </c>
      <c r="E441" s="174" t="s">
        <v>138</v>
      </c>
      <c r="F441" s="103" t="s">
        <v>139</v>
      </c>
      <c r="G441" s="135"/>
      <c r="H441" s="135"/>
      <c r="I441" s="135"/>
      <c r="J441" s="135"/>
      <c r="K441" s="94">
        <v>11948</v>
      </c>
      <c r="L441" s="100">
        <f t="shared" si="28"/>
        <v>11948</v>
      </c>
      <c r="M441" s="522" t="e">
        <f t="shared" si="29"/>
        <v>#DIV/0!</v>
      </c>
      <c r="N441" s="94"/>
      <c r="O441" s="94"/>
      <c r="P441" s="94"/>
      <c r="Q441" s="94"/>
      <c r="R441" s="94"/>
      <c r="S441" s="94"/>
      <c r="T441" s="257" t="s">
        <v>2652</v>
      </c>
      <c r="U441" s="323">
        <v>1</v>
      </c>
      <c r="V441" s="100" t="s">
        <v>112</v>
      </c>
      <c r="W441" s="6" t="s">
        <v>140</v>
      </c>
      <c r="X441" s="81"/>
      <c r="Y441" s="81"/>
      <c r="Z441" s="81"/>
      <c r="AA441" s="81"/>
      <c r="AB441" s="81"/>
      <c r="AC441" s="81" t="s">
        <v>131</v>
      </c>
      <c r="AD441" s="172">
        <v>275015</v>
      </c>
      <c r="AE441" s="172">
        <v>30</v>
      </c>
    </row>
    <row r="442" spans="1:49" s="300" customFormat="1" ht="63.75" x14ac:dyDescent="0.2">
      <c r="A442" s="438">
        <v>96512</v>
      </c>
      <c r="B442" s="103" t="s">
        <v>127</v>
      </c>
      <c r="C442" s="91"/>
      <c r="D442" s="168">
        <v>3</v>
      </c>
      <c r="E442" s="174" t="s">
        <v>132</v>
      </c>
      <c r="F442" s="103" t="s">
        <v>133</v>
      </c>
      <c r="G442" s="135"/>
      <c r="H442" s="135"/>
      <c r="I442" s="135"/>
      <c r="J442" s="135"/>
      <c r="K442" s="100">
        <v>50000</v>
      </c>
      <c r="L442" s="100">
        <f t="shared" si="28"/>
        <v>50000</v>
      </c>
      <c r="M442" s="522" t="e">
        <f t="shared" si="29"/>
        <v>#DIV/0!</v>
      </c>
      <c r="N442" s="100"/>
      <c r="O442" s="100"/>
      <c r="P442" s="100"/>
      <c r="Q442" s="100"/>
      <c r="R442" s="100"/>
      <c r="S442" s="100"/>
      <c r="T442" s="257" t="s">
        <v>2652</v>
      </c>
      <c r="U442" s="32" t="s">
        <v>85</v>
      </c>
      <c r="V442" s="32" t="s">
        <v>65</v>
      </c>
      <c r="W442" s="6" t="s">
        <v>134</v>
      </c>
      <c r="X442" s="81"/>
      <c r="Y442" s="81"/>
      <c r="Z442" s="81"/>
      <c r="AA442" s="81"/>
      <c r="AB442" s="81">
        <v>25000</v>
      </c>
      <c r="AC442" s="81" t="s">
        <v>104</v>
      </c>
      <c r="AD442" s="172">
        <v>275015</v>
      </c>
      <c r="AE442" s="172">
        <v>30</v>
      </c>
      <c r="AF442" s="299"/>
      <c r="AG442" s="299"/>
      <c r="AH442" s="299"/>
      <c r="AI442" s="299"/>
      <c r="AJ442" s="299"/>
      <c r="AK442" s="299"/>
      <c r="AL442" s="299"/>
      <c r="AM442" s="299"/>
      <c r="AN442" s="299"/>
      <c r="AO442" s="299"/>
      <c r="AP442" s="299"/>
      <c r="AQ442" s="299"/>
      <c r="AR442" s="299"/>
      <c r="AS442" s="299"/>
      <c r="AT442" s="299"/>
      <c r="AU442" s="299"/>
      <c r="AV442" s="299"/>
      <c r="AW442" s="299"/>
    </row>
    <row r="443" spans="1:49" s="300" customFormat="1" ht="76.5" customHeight="1" x14ac:dyDescent="0.2">
      <c r="A443" s="438">
        <v>96512</v>
      </c>
      <c r="B443" s="103" t="s">
        <v>127</v>
      </c>
      <c r="C443" s="91"/>
      <c r="D443" s="168">
        <v>3</v>
      </c>
      <c r="E443" s="174" t="s">
        <v>128</v>
      </c>
      <c r="F443" s="103" t="s">
        <v>129</v>
      </c>
      <c r="G443" s="135"/>
      <c r="H443" s="135"/>
      <c r="I443" s="135"/>
      <c r="J443" s="135"/>
      <c r="K443" s="100">
        <v>60000</v>
      </c>
      <c r="L443" s="100">
        <f t="shared" si="28"/>
        <v>60000</v>
      </c>
      <c r="M443" s="522" t="e">
        <f t="shared" si="29"/>
        <v>#DIV/0!</v>
      </c>
      <c r="N443" s="100"/>
      <c r="O443" s="100"/>
      <c r="P443" s="100"/>
      <c r="Q443" s="100"/>
      <c r="R443" s="100"/>
      <c r="S443" s="100"/>
      <c r="T443" s="257" t="s">
        <v>2652</v>
      </c>
      <c r="U443" s="32" t="s">
        <v>85</v>
      </c>
      <c r="V443" s="32" t="s">
        <v>65</v>
      </c>
      <c r="W443" s="6" t="s">
        <v>130</v>
      </c>
      <c r="X443" s="81"/>
      <c r="Y443" s="81"/>
      <c r="Z443" s="81"/>
      <c r="AA443" s="81"/>
      <c r="AB443" s="81"/>
      <c r="AC443" s="81" t="s">
        <v>131</v>
      </c>
      <c r="AD443" s="172">
        <v>275015</v>
      </c>
      <c r="AE443" s="172">
        <v>30</v>
      </c>
      <c r="AF443" s="299"/>
      <c r="AG443" s="299"/>
      <c r="AH443" s="299"/>
      <c r="AI443" s="299"/>
      <c r="AJ443" s="299"/>
      <c r="AK443" s="299"/>
      <c r="AL443" s="299"/>
      <c r="AM443" s="299"/>
      <c r="AN443" s="299"/>
      <c r="AO443" s="299"/>
      <c r="AP443" s="299"/>
      <c r="AQ443" s="299"/>
      <c r="AR443" s="299"/>
      <c r="AS443" s="299"/>
      <c r="AT443" s="299"/>
      <c r="AU443" s="299"/>
      <c r="AV443" s="299"/>
      <c r="AW443" s="299"/>
    </row>
    <row r="444" spans="1:49" s="300" customFormat="1" ht="51" x14ac:dyDescent="0.2">
      <c r="A444" s="50">
        <v>96512</v>
      </c>
      <c r="B444" s="90" t="s">
        <v>127</v>
      </c>
      <c r="C444" s="91"/>
      <c r="D444" s="168">
        <v>3</v>
      </c>
      <c r="E444" s="174" t="s">
        <v>135</v>
      </c>
      <c r="F444" s="103" t="s">
        <v>136</v>
      </c>
      <c r="G444" s="135"/>
      <c r="H444" s="135"/>
      <c r="I444" s="135"/>
      <c r="J444" s="135"/>
      <c r="K444" s="100">
        <v>60000</v>
      </c>
      <c r="L444" s="100">
        <f t="shared" si="28"/>
        <v>60000</v>
      </c>
      <c r="M444" s="522" t="e">
        <f t="shared" si="29"/>
        <v>#DIV/0!</v>
      </c>
      <c r="N444" s="100"/>
      <c r="O444" s="100"/>
      <c r="P444" s="100"/>
      <c r="Q444" s="100"/>
      <c r="R444" s="100"/>
      <c r="S444" s="100"/>
      <c r="T444" s="257" t="s">
        <v>2652</v>
      </c>
      <c r="U444" s="32" t="s">
        <v>85</v>
      </c>
      <c r="V444" s="32" t="s">
        <v>65</v>
      </c>
      <c r="W444" s="6" t="s">
        <v>137</v>
      </c>
      <c r="X444" s="81"/>
      <c r="Y444" s="81"/>
      <c r="Z444" s="81"/>
      <c r="AA444" s="81"/>
      <c r="AB444" s="81"/>
      <c r="AC444" s="81" t="s">
        <v>131</v>
      </c>
      <c r="AD444" s="172">
        <v>275015</v>
      </c>
      <c r="AE444" s="172">
        <v>30</v>
      </c>
    </row>
    <row r="445" spans="1:49" s="300" customFormat="1" ht="38.25" x14ac:dyDescent="0.2">
      <c r="A445" s="186">
        <v>96510</v>
      </c>
      <c r="B445" s="160" t="s">
        <v>82</v>
      </c>
      <c r="C445" s="187"/>
      <c r="D445" s="168">
        <v>0</v>
      </c>
      <c r="E445" s="188"/>
      <c r="F445" s="160" t="s">
        <v>176</v>
      </c>
      <c r="G445" s="189"/>
      <c r="H445" s="189"/>
      <c r="I445" s="189"/>
      <c r="J445" s="189"/>
      <c r="K445" s="43">
        <v>2150</v>
      </c>
      <c r="L445" s="100">
        <f t="shared" si="28"/>
        <v>2150</v>
      </c>
      <c r="M445" s="522" t="e">
        <f t="shared" si="29"/>
        <v>#DIV/0!</v>
      </c>
      <c r="N445" s="43">
        <v>0</v>
      </c>
      <c r="O445" s="43"/>
      <c r="P445" s="43"/>
      <c r="Q445" s="43"/>
      <c r="R445" s="43"/>
      <c r="S445" s="43"/>
      <c r="T445" s="543" t="s">
        <v>2642</v>
      </c>
      <c r="U445" s="43">
        <v>4</v>
      </c>
      <c r="V445" s="183" t="s">
        <v>146</v>
      </c>
      <c r="W445" s="21" t="s">
        <v>177</v>
      </c>
      <c r="X445" s="190"/>
      <c r="Y445" s="190"/>
      <c r="Z445" s="190"/>
      <c r="AA445" s="190" t="s">
        <v>178</v>
      </c>
      <c r="AB445" s="190"/>
      <c r="AC445" s="190" t="s">
        <v>179</v>
      </c>
      <c r="AD445" s="172">
        <v>275020</v>
      </c>
      <c r="AE445" s="172">
        <v>30</v>
      </c>
    </row>
    <row r="446" spans="1:49" s="298" customFormat="1" ht="114.75" x14ac:dyDescent="0.2">
      <c r="A446" s="178">
        <v>92310</v>
      </c>
      <c r="B446" s="179" t="s">
        <v>23</v>
      </c>
      <c r="C446" s="180"/>
      <c r="D446" s="168">
        <v>0</v>
      </c>
      <c r="E446" s="181"/>
      <c r="F446" s="21" t="s">
        <v>141</v>
      </c>
      <c r="G446" s="182"/>
      <c r="H446" s="182"/>
      <c r="I446" s="182"/>
      <c r="J446" s="182"/>
      <c r="K446" s="47">
        <v>11760</v>
      </c>
      <c r="L446" s="100">
        <f t="shared" si="28"/>
        <v>11760</v>
      </c>
      <c r="M446" s="522" t="e">
        <f t="shared" si="29"/>
        <v>#DIV/0!</v>
      </c>
      <c r="N446" s="47">
        <v>0</v>
      </c>
      <c r="O446" s="47"/>
      <c r="P446" s="47"/>
      <c r="Q446" s="47"/>
      <c r="R446" s="47"/>
      <c r="S446" s="47"/>
      <c r="T446" s="542" t="s">
        <v>2533</v>
      </c>
      <c r="U446" s="182">
        <v>2</v>
      </c>
      <c r="V446" s="183" t="s">
        <v>142</v>
      </c>
      <c r="W446" s="21" t="s">
        <v>143</v>
      </c>
      <c r="X446" s="182"/>
      <c r="Y446" s="182"/>
      <c r="Z446" s="182"/>
      <c r="AA446" s="184" t="s">
        <v>144</v>
      </c>
      <c r="AB446" s="182"/>
      <c r="AC446" s="184" t="s">
        <v>114</v>
      </c>
      <c r="AD446" s="172">
        <v>275020</v>
      </c>
      <c r="AE446" s="172">
        <v>30</v>
      </c>
    </row>
    <row r="447" spans="1:49" s="167" customFormat="1" ht="51" x14ac:dyDescent="0.2">
      <c r="A447" s="52">
        <v>95310</v>
      </c>
      <c r="B447" s="160" t="s">
        <v>38</v>
      </c>
      <c r="C447" s="187"/>
      <c r="D447" s="168">
        <v>1</v>
      </c>
      <c r="E447" s="188"/>
      <c r="F447" s="67" t="s">
        <v>163</v>
      </c>
      <c r="G447" s="189">
        <v>1331</v>
      </c>
      <c r="H447" s="189">
        <v>839</v>
      </c>
      <c r="I447" s="189">
        <v>2501</v>
      </c>
      <c r="J447" s="189">
        <v>2000</v>
      </c>
      <c r="K447" s="130">
        <v>2750</v>
      </c>
      <c r="L447" s="100">
        <f t="shared" si="28"/>
        <v>750</v>
      </c>
      <c r="M447" s="522">
        <f t="shared" si="29"/>
        <v>0.375</v>
      </c>
      <c r="N447" s="130">
        <v>0</v>
      </c>
      <c r="O447" s="130"/>
      <c r="P447" s="130"/>
      <c r="Q447" s="130"/>
      <c r="R447" s="130"/>
      <c r="S447" s="130"/>
      <c r="T447" s="405" t="s">
        <v>2630</v>
      </c>
      <c r="U447" s="133">
        <v>1</v>
      </c>
      <c r="V447" s="133" t="s">
        <v>164</v>
      </c>
      <c r="W447" s="6" t="s">
        <v>165</v>
      </c>
      <c r="X447" s="268"/>
      <c r="Y447" s="268"/>
      <c r="Z447" s="268"/>
      <c r="AA447" s="124" t="s">
        <v>74</v>
      </c>
      <c r="AB447" s="268"/>
      <c r="AC447" s="124" t="s">
        <v>166</v>
      </c>
      <c r="AD447" s="172">
        <v>275020</v>
      </c>
      <c r="AE447" s="172">
        <v>30</v>
      </c>
      <c r="AF447" s="299"/>
      <c r="AG447" s="299"/>
      <c r="AH447" s="299"/>
      <c r="AI447" s="299"/>
      <c r="AJ447" s="299"/>
      <c r="AK447" s="299"/>
      <c r="AL447" s="299"/>
      <c r="AM447" s="299"/>
      <c r="AN447" s="299"/>
      <c r="AO447" s="299"/>
      <c r="AP447" s="299"/>
      <c r="AQ447" s="299"/>
      <c r="AR447" s="299"/>
      <c r="AS447" s="299"/>
      <c r="AT447" s="299"/>
      <c r="AU447" s="299"/>
      <c r="AV447" s="299"/>
      <c r="AW447" s="299"/>
    </row>
    <row r="448" spans="1:49" s="300" customFormat="1" ht="25.5" x14ac:dyDescent="0.2">
      <c r="A448" s="52">
        <v>95330</v>
      </c>
      <c r="B448" s="160" t="s">
        <v>76</v>
      </c>
      <c r="C448" s="187"/>
      <c r="D448" s="168">
        <v>0</v>
      </c>
      <c r="E448" s="188" t="s">
        <v>77</v>
      </c>
      <c r="F448" s="67" t="s">
        <v>167</v>
      </c>
      <c r="G448" s="189">
        <v>304</v>
      </c>
      <c r="H448" s="189">
        <v>108</v>
      </c>
      <c r="I448" s="189">
        <v>348</v>
      </c>
      <c r="J448" s="189">
        <v>400</v>
      </c>
      <c r="K448" s="267">
        <v>400</v>
      </c>
      <c r="L448" s="100">
        <f t="shared" si="28"/>
        <v>0</v>
      </c>
      <c r="M448" s="522">
        <f t="shared" si="29"/>
        <v>0</v>
      </c>
      <c r="N448" s="578">
        <v>400</v>
      </c>
      <c r="O448" s="267"/>
      <c r="P448" s="267"/>
      <c r="Q448" s="267"/>
      <c r="R448" s="267"/>
      <c r="S448" s="578">
        <v>400</v>
      </c>
      <c r="T448" s="543" t="s">
        <v>170</v>
      </c>
      <c r="U448" s="267">
        <v>1</v>
      </c>
      <c r="V448" s="133" t="s">
        <v>168</v>
      </c>
      <c r="W448" s="6" t="s">
        <v>169</v>
      </c>
      <c r="X448" s="462"/>
      <c r="Y448" s="462"/>
      <c r="Z448" s="462"/>
      <c r="AA448" s="463" t="s">
        <v>170</v>
      </c>
      <c r="AB448" s="462"/>
      <c r="AC448" s="463"/>
      <c r="AD448" s="172">
        <v>275020</v>
      </c>
      <c r="AE448" s="172">
        <v>30</v>
      </c>
      <c r="AF448" s="299"/>
      <c r="AG448" s="299"/>
      <c r="AH448" s="299"/>
      <c r="AI448" s="299"/>
      <c r="AJ448" s="299"/>
      <c r="AK448" s="299"/>
      <c r="AL448" s="299"/>
      <c r="AM448" s="299"/>
      <c r="AN448" s="299"/>
      <c r="AO448" s="299"/>
      <c r="AP448" s="299"/>
      <c r="AQ448" s="299"/>
      <c r="AR448" s="299"/>
      <c r="AS448" s="299"/>
      <c r="AT448" s="299"/>
      <c r="AU448" s="299"/>
      <c r="AV448" s="299"/>
      <c r="AW448" s="299"/>
    </row>
    <row r="449" spans="1:49" s="167" customFormat="1" ht="51" x14ac:dyDescent="0.2">
      <c r="A449" s="400">
        <v>95225</v>
      </c>
      <c r="B449" s="398" t="s">
        <v>35</v>
      </c>
      <c r="C449" s="460"/>
      <c r="D449" s="168">
        <v>1</v>
      </c>
      <c r="E449" s="461"/>
      <c r="F449" s="398" t="s">
        <v>159</v>
      </c>
      <c r="G449" s="182">
        <v>0</v>
      </c>
      <c r="H449" s="182">
        <v>316</v>
      </c>
      <c r="I449" s="182">
        <v>357</v>
      </c>
      <c r="J449" s="182">
        <v>750</v>
      </c>
      <c r="K449" s="43">
        <v>1500</v>
      </c>
      <c r="L449" s="100">
        <f t="shared" si="28"/>
        <v>750</v>
      </c>
      <c r="M449" s="522">
        <f t="shared" si="29"/>
        <v>1</v>
      </c>
      <c r="N449" s="43">
        <v>1000</v>
      </c>
      <c r="O449" s="43">
        <v>1000</v>
      </c>
      <c r="P449" s="43"/>
      <c r="Q449" s="43"/>
      <c r="R449" s="43"/>
      <c r="S449" s="43"/>
      <c r="T449" s="543"/>
      <c r="U449" s="182">
        <v>4</v>
      </c>
      <c r="V449" s="183" t="s">
        <v>160</v>
      </c>
      <c r="W449" s="38" t="s">
        <v>161</v>
      </c>
      <c r="X449" s="171"/>
      <c r="Y449" s="171"/>
      <c r="Z449" s="171">
        <v>1000</v>
      </c>
      <c r="AA449" s="171" t="s">
        <v>162</v>
      </c>
      <c r="AB449" s="171"/>
      <c r="AC449" s="171"/>
      <c r="AD449" s="172">
        <v>275020</v>
      </c>
      <c r="AE449" s="172">
        <v>30</v>
      </c>
      <c r="AF449" s="299"/>
      <c r="AG449" s="299"/>
      <c r="AH449" s="299"/>
      <c r="AI449" s="299"/>
      <c r="AJ449" s="299"/>
      <c r="AK449" s="299"/>
      <c r="AL449" s="299"/>
      <c r="AM449" s="299"/>
      <c r="AN449" s="299"/>
      <c r="AO449" s="299"/>
      <c r="AP449" s="299"/>
      <c r="AQ449" s="299"/>
      <c r="AR449" s="299"/>
      <c r="AS449" s="299"/>
      <c r="AT449" s="299"/>
      <c r="AU449" s="299"/>
      <c r="AV449" s="299"/>
      <c r="AW449" s="299"/>
    </row>
    <row r="450" spans="1:49" s="167" customFormat="1" ht="25.5" customHeight="1" x14ac:dyDescent="0.2">
      <c r="A450" s="52">
        <v>94310</v>
      </c>
      <c r="B450" s="160" t="s">
        <v>56</v>
      </c>
      <c r="C450" s="264"/>
      <c r="D450" s="168">
        <v>1</v>
      </c>
      <c r="E450" s="265"/>
      <c r="F450" s="160" t="s">
        <v>145</v>
      </c>
      <c r="G450" s="266">
        <v>7103</v>
      </c>
      <c r="H450" s="266">
        <v>13699</v>
      </c>
      <c r="I450" s="266">
        <v>21640</v>
      </c>
      <c r="J450" s="266">
        <v>30500</v>
      </c>
      <c r="K450" s="267">
        <v>13000</v>
      </c>
      <c r="L450" s="100">
        <f t="shared" si="28"/>
        <v>-17500</v>
      </c>
      <c r="M450" s="522">
        <f t="shared" si="29"/>
        <v>-0.57377049180327866</v>
      </c>
      <c r="N450" s="267">
        <v>13000</v>
      </c>
      <c r="O450" s="267">
        <v>11000</v>
      </c>
      <c r="P450" s="267"/>
      <c r="Q450" s="267">
        <v>2000</v>
      </c>
      <c r="R450" s="267"/>
      <c r="S450" s="267"/>
      <c r="T450" s="552"/>
      <c r="U450" s="267">
        <v>5</v>
      </c>
      <c r="V450" s="183" t="s">
        <v>146</v>
      </c>
      <c r="W450" s="21" t="s">
        <v>147</v>
      </c>
      <c r="X450" s="267"/>
      <c r="Y450" s="267"/>
      <c r="Z450" s="267"/>
      <c r="AA450" s="43" t="s">
        <v>61</v>
      </c>
      <c r="AB450" s="267"/>
      <c r="AC450" s="43" t="s">
        <v>114</v>
      </c>
      <c r="AD450" s="172">
        <v>275020</v>
      </c>
      <c r="AE450" s="172">
        <v>30</v>
      </c>
      <c r="AF450" s="299"/>
      <c r="AG450" s="299"/>
      <c r="AH450" s="299"/>
      <c r="AI450" s="299"/>
      <c r="AJ450" s="299"/>
      <c r="AK450" s="299"/>
      <c r="AL450" s="299"/>
      <c r="AM450" s="299"/>
      <c r="AN450" s="299"/>
      <c r="AO450" s="299"/>
      <c r="AP450" s="299"/>
      <c r="AQ450" s="299"/>
      <c r="AR450" s="299"/>
      <c r="AS450" s="299"/>
      <c r="AT450" s="299"/>
      <c r="AU450" s="299"/>
      <c r="AV450" s="299"/>
      <c r="AW450" s="299"/>
    </row>
    <row r="451" spans="1:49" s="167" customFormat="1" ht="25.5" x14ac:dyDescent="0.2">
      <c r="A451" s="52">
        <v>94310</v>
      </c>
      <c r="B451" s="160" t="s">
        <v>56</v>
      </c>
      <c r="C451" s="264"/>
      <c r="D451" s="168">
        <v>2</v>
      </c>
      <c r="E451" s="265"/>
      <c r="F451" s="160" t="s">
        <v>148</v>
      </c>
      <c r="G451" s="266"/>
      <c r="H451" s="266"/>
      <c r="I451" s="266"/>
      <c r="J451" s="266"/>
      <c r="K451" s="267">
        <v>5000</v>
      </c>
      <c r="L451" s="100">
        <f t="shared" si="28"/>
        <v>5000</v>
      </c>
      <c r="M451" s="522" t="e">
        <f t="shared" si="29"/>
        <v>#DIV/0!</v>
      </c>
      <c r="N451" s="267"/>
      <c r="O451" s="267"/>
      <c r="P451" s="267"/>
      <c r="Q451" s="267"/>
      <c r="R451" s="267"/>
      <c r="S451" s="267"/>
      <c r="T451" s="573"/>
      <c r="U451" s="267">
        <v>5</v>
      </c>
      <c r="V451" s="183" t="s">
        <v>146</v>
      </c>
      <c r="W451" s="21" t="s">
        <v>149</v>
      </c>
      <c r="X451" s="267"/>
      <c r="Y451" s="267"/>
      <c r="Z451" s="267"/>
      <c r="AA451" s="43" t="s">
        <v>150</v>
      </c>
      <c r="AB451" s="267"/>
      <c r="AC451" s="43" t="s">
        <v>81</v>
      </c>
      <c r="AD451" s="172">
        <v>275020</v>
      </c>
      <c r="AE451" s="172">
        <v>30</v>
      </c>
      <c r="AF451" s="299"/>
      <c r="AG451" s="299"/>
      <c r="AH451" s="299"/>
      <c r="AI451" s="299"/>
      <c r="AJ451" s="299"/>
      <c r="AK451" s="299"/>
      <c r="AL451" s="299"/>
      <c r="AM451" s="299"/>
      <c r="AN451" s="299"/>
      <c r="AO451" s="299"/>
      <c r="AP451" s="299"/>
      <c r="AQ451" s="299"/>
      <c r="AR451" s="299"/>
      <c r="AS451" s="299"/>
      <c r="AT451" s="299"/>
      <c r="AU451" s="299"/>
      <c r="AV451" s="299"/>
      <c r="AW451" s="299"/>
    </row>
    <row r="452" spans="1:49" s="167" customFormat="1" ht="38.25" x14ac:dyDescent="0.2">
      <c r="A452" s="52">
        <v>94310</v>
      </c>
      <c r="B452" s="160" t="s">
        <v>56</v>
      </c>
      <c r="C452" s="136"/>
      <c r="D452" s="168">
        <v>2</v>
      </c>
      <c r="E452" s="137"/>
      <c r="F452" s="398" t="s">
        <v>151</v>
      </c>
      <c r="G452" s="442"/>
      <c r="H452" s="442"/>
      <c r="I452" s="442"/>
      <c r="J452" s="442"/>
      <c r="K452" s="130">
        <v>2000</v>
      </c>
      <c r="L452" s="100">
        <f t="shared" si="28"/>
        <v>2000</v>
      </c>
      <c r="M452" s="522" t="e">
        <f t="shared" si="29"/>
        <v>#DIV/0!</v>
      </c>
      <c r="N452" s="130"/>
      <c r="O452" s="130"/>
      <c r="P452" s="130"/>
      <c r="Q452" s="130"/>
      <c r="R452" s="130"/>
      <c r="S452" s="130"/>
      <c r="T452" s="574"/>
      <c r="U452" s="133">
        <v>5</v>
      </c>
      <c r="V452" s="183" t="s">
        <v>146</v>
      </c>
      <c r="W452" s="21" t="s">
        <v>152</v>
      </c>
      <c r="X452" s="268"/>
      <c r="Y452" s="268"/>
      <c r="Z452" s="268"/>
      <c r="AA452" s="124" t="s">
        <v>153</v>
      </c>
      <c r="AB452" s="268"/>
      <c r="AC452" s="124" t="s">
        <v>81</v>
      </c>
      <c r="AD452" s="172">
        <v>275020</v>
      </c>
      <c r="AE452" s="172">
        <v>30</v>
      </c>
      <c r="AF452" s="299"/>
      <c r="AG452" s="299"/>
      <c r="AH452" s="299"/>
      <c r="AI452" s="299"/>
      <c r="AJ452" s="299"/>
      <c r="AK452" s="299"/>
      <c r="AL452" s="299"/>
      <c r="AM452" s="299"/>
      <c r="AN452" s="299"/>
      <c r="AO452" s="299"/>
      <c r="AP452" s="299"/>
      <c r="AQ452" s="299"/>
      <c r="AR452" s="299"/>
      <c r="AS452" s="299"/>
      <c r="AT452" s="299"/>
      <c r="AU452" s="299"/>
      <c r="AV452" s="299"/>
      <c r="AW452" s="299"/>
    </row>
    <row r="453" spans="1:49" s="167" customFormat="1" ht="63.75" customHeight="1" x14ac:dyDescent="0.2">
      <c r="A453" s="25">
        <v>94490</v>
      </c>
      <c r="B453" s="67" t="s">
        <v>154</v>
      </c>
      <c r="C453" s="136"/>
      <c r="D453" s="168">
        <v>1</v>
      </c>
      <c r="E453" s="137"/>
      <c r="F453" s="43" t="s">
        <v>155</v>
      </c>
      <c r="G453" s="159"/>
      <c r="H453" s="159">
        <v>11068</v>
      </c>
      <c r="I453" s="159"/>
      <c r="J453" s="159"/>
      <c r="K453" s="130">
        <v>29500</v>
      </c>
      <c r="L453" s="100">
        <f t="shared" si="28"/>
        <v>29500</v>
      </c>
      <c r="M453" s="522" t="e">
        <f t="shared" si="29"/>
        <v>#DIV/0!</v>
      </c>
      <c r="N453" s="133"/>
      <c r="O453" s="133"/>
      <c r="P453" s="133"/>
      <c r="Q453" s="133"/>
      <c r="R453" s="133"/>
      <c r="S453" s="133"/>
      <c r="T453" s="538" t="s">
        <v>2826</v>
      </c>
      <c r="U453" s="130">
        <v>3</v>
      </c>
      <c r="V453" s="43" t="s">
        <v>156</v>
      </c>
      <c r="W453" s="21" t="s">
        <v>157</v>
      </c>
      <c r="X453" s="268"/>
      <c r="Y453" s="268"/>
      <c r="Z453" s="268"/>
      <c r="AA453" s="124" t="s">
        <v>158</v>
      </c>
      <c r="AB453" s="268"/>
      <c r="AC453" s="124" t="s">
        <v>81</v>
      </c>
      <c r="AD453" s="172">
        <v>275020</v>
      </c>
      <c r="AE453" s="172">
        <v>30</v>
      </c>
      <c r="AF453" s="299"/>
      <c r="AG453" s="299"/>
      <c r="AH453" s="299"/>
      <c r="AI453" s="299"/>
      <c r="AJ453" s="299"/>
      <c r="AK453" s="299"/>
      <c r="AL453" s="299"/>
      <c r="AM453" s="299"/>
      <c r="AN453" s="299"/>
      <c r="AO453" s="299"/>
      <c r="AP453" s="299"/>
      <c r="AQ453" s="299"/>
      <c r="AR453" s="299"/>
      <c r="AS453" s="299"/>
      <c r="AT453" s="299"/>
      <c r="AU453" s="299"/>
      <c r="AV453" s="299"/>
      <c r="AW453" s="299"/>
    </row>
    <row r="454" spans="1:49" s="167" customFormat="1" ht="63.75" x14ac:dyDescent="0.2">
      <c r="A454" s="186">
        <v>96510</v>
      </c>
      <c r="B454" s="160" t="s">
        <v>82</v>
      </c>
      <c r="C454" s="187"/>
      <c r="D454" s="168">
        <v>2</v>
      </c>
      <c r="E454" s="188"/>
      <c r="F454" s="160" t="s">
        <v>171</v>
      </c>
      <c r="G454" s="189"/>
      <c r="H454" s="189">
        <v>9891</v>
      </c>
      <c r="I454" s="189">
        <v>21155</v>
      </c>
      <c r="J454" s="189">
        <v>12700</v>
      </c>
      <c r="K454" s="43">
        <v>2000</v>
      </c>
      <c r="L454" s="100">
        <f t="shared" si="28"/>
        <v>-10700</v>
      </c>
      <c r="M454" s="522">
        <f t="shared" si="29"/>
        <v>-0.84251968503937003</v>
      </c>
      <c r="N454" s="43">
        <v>2000</v>
      </c>
      <c r="O454" s="43"/>
      <c r="P454" s="43"/>
      <c r="Q454" s="43"/>
      <c r="R454" s="43">
        <v>2000</v>
      </c>
      <c r="S454" s="43"/>
      <c r="T454" s="543" t="s">
        <v>2652</v>
      </c>
      <c r="U454" s="43">
        <v>4</v>
      </c>
      <c r="V454" s="183" t="s">
        <v>146</v>
      </c>
      <c r="W454" s="21" t="s">
        <v>172</v>
      </c>
      <c r="X454" s="190"/>
      <c r="Y454" s="190" t="s">
        <v>173</v>
      </c>
      <c r="Z454" s="190"/>
      <c r="AA454" s="190" t="s">
        <v>174</v>
      </c>
      <c r="AB454" s="190"/>
      <c r="AC454" s="190" t="s">
        <v>175</v>
      </c>
      <c r="AD454" s="172">
        <v>275020</v>
      </c>
      <c r="AE454" s="172">
        <v>30</v>
      </c>
      <c r="AF454" s="299"/>
      <c r="AG454" s="299"/>
      <c r="AH454" s="299"/>
      <c r="AI454" s="299"/>
      <c r="AJ454" s="299"/>
      <c r="AK454" s="299"/>
      <c r="AL454" s="299"/>
      <c r="AM454" s="299"/>
      <c r="AN454" s="299"/>
      <c r="AO454" s="299"/>
      <c r="AP454" s="299"/>
      <c r="AQ454" s="299"/>
      <c r="AR454" s="299"/>
      <c r="AS454" s="299"/>
      <c r="AT454" s="299"/>
      <c r="AU454" s="299"/>
      <c r="AV454" s="299"/>
      <c r="AW454" s="299"/>
    </row>
    <row r="455" spans="1:49" s="167" customFormat="1" ht="38.25" x14ac:dyDescent="0.2">
      <c r="A455" s="186">
        <v>96510</v>
      </c>
      <c r="B455" s="160" t="s">
        <v>82</v>
      </c>
      <c r="C455" s="187"/>
      <c r="D455" s="168">
        <v>2</v>
      </c>
      <c r="E455" s="188"/>
      <c r="F455" s="160" t="s">
        <v>180</v>
      </c>
      <c r="G455" s="189"/>
      <c r="H455" s="189"/>
      <c r="I455" s="189"/>
      <c r="J455" s="189"/>
      <c r="K455" s="43">
        <v>500</v>
      </c>
      <c r="L455" s="100">
        <f t="shared" si="28"/>
        <v>500</v>
      </c>
      <c r="M455" s="522" t="e">
        <f t="shared" si="29"/>
        <v>#DIV/0!</v>
      </c>
      <c r="N455" s="43">
        <v>0</v>
      </c>
      <c r="O455" s="43"/>
      <c r="P455" s="43"/>
      <c r="Q455" s="43"/>
      <c r="R455" s="43"/>
      <c r="S455" s="43"/>
      <c r="T455" s="543"/>
      <c r="U455" s="43">
        <v>4</v>
      </c>
      <c r="V455" s="183" t="s">
        <v>146</v>
      </c>
      <c r="W455" s="21" t="s">
        <v>181</v>
      </c>
      <c r="X455" s="190"/>
      <c r="Y455" s="190"/>
      <c r="Z455" s="190"/>
      <c r="AA455" s="190" t="s">
        <v>170</v>
      </c>
      <c r="AB455" s="190"/>
      <c r="AC455" s="190" t="s">
        <v>81</v>
      </c>
      <c r="AD455" s="172">
        <v>275020</v>
      </c>
      <c r="AE455" s="172">
        <v>30</v>
      </c>
      <c r="AF455" s="299"/>
      <c r="AG455" s="299"/>
      <c r="AH455" s="299"/>
      <c r="AI455" s="299"/>
      <c r="AJ455" s="299"/>
      <c r="AK455" s="299"/>
      <c r="AL455" s="299"/>
      <c r="AM455" s="299"/>
      <c r="AN455" s="299"/>
      <c r="AO455" s="299"/>
      <c r="AP455" s="299"/>
      <c r="AQ455" s="299"/>
      <c r="AR455" s="299"/>
      <c r="AS455" s="299"/>
      <c r="AT455" s="299"/>
      <c r="AU455" s="299"/>
      <c r="AV455" s="299"/>
      <c r="AW455" s="299"/>
    </row>
    <row r="456" spans="1:49" s="167" customFormat="1" ht="89.25" x14ac:dyDescent="0.2">
      <c r="A456" s="186">
        <v>96512</v>
      </c>
      <c r="B456" s="160" t="s">
        <v>191</v>
      </c>
      <c r="C456" s="264"/>
      <c r="D456" s="168">
        <v>2</v>
      </c>
      <c r="E456" s="265"/>
      <c r="F456" s="160" t="s">
        <v>192</v>
      </c>
      <c r="G456" s="266"/>
      <c r="H456" s="266"/>
      <c r="I456" s="266"/>
      <c r="J456" s="266"/>
      <c r="K456" s="267">
        <v>15000</v>
      </c>
      <c r="L456" s="100">
        <f t="shared" si="28"/>
        <v>15000</v>
      </c>
      <c r="M456" s="522" t="e">
        <f t="shared" si="29"/>
        <v>#DIV/0!</v>
      </c>
      <c r="N456" s="267">
        <v>0</v>
      </c>
      <c r="O456" s="267"/>
      <c r="P456" s="267"/>
      <c r="Q456" s="267"/>
      <c r="R456" s="267"/>
      <c r="S456" s="267"/>
      <c r="T456" s="206" t="s">
        <v>2758</v>
      </c>
      <c r="U456" s="267">
        <v>4</v>
      </c>
      <c r="V456" s="43" t="s">
        <v>193</v>
      </c>
      <c r="W456" s="38" t="s">
        <v>194</v>
      </c>
      <c r="X456" s="190"/>
      <c r="Y456" s="190"/>
      <c r="Z456" s="190"/>
      <c r="AA456" s="190" t="s">
        <v>195</v>
      </c>
      <c r="AB456" s="190"/>
      <c r="AC456" s="190" t="s">
        <v>196</v>
      </c>
      <c r="AD456" s="172">
        <v>275020</v>
      </c>
      <c r="AE456" s="172">
        <v>30</v>
      </c>
      <c r="AF456" s="299"/>
      <c r="AG456" s="299"/>
      <c r="AH456" s="299"/>
      <c r="AI456" s="299"/>
      <c r="AJ456" s="299"/>
      <c r="AK456" s="299"/>
      <c r="AL456" s="299"/>
      <c r="AM456" s="299"/>
      <c r="AN456" s="299"/>
      <c r="AO456" s="299"/>
      <c r="AP456" s="299"/>
      <c r="AQ456" s="299"/>
      <c r="AR456" s="299"/>
      <c r="AS456" s="299"/>
      <c r="AT456" s="299"/>
      <c r="AU456" s="299"/>
      <c r="AV456" s="299"/>
      <c r="AW456" s="299"/>
    </row>
    <row r="457" spans="1:49" s="167" customFormat="1" ht="102" x14ac:dyDescent="0.2">
      <c r="A457" s="186">
        <v>96512</v>
      </c>
      <c r="B457" s="160" t="s">
        <v>127</v>
      </c>
      <c r="C457" s="187" t="s">
        <v>251</v>
      </c>
      <c r="D457" s="168">
        <v>2</v>
      </c>
      <c r="E457" s="188"/>
      <c r="F457" s="160" t="s">
        <v>182</v>
      </c>
      <c r="G457" s="189">
        <v>8749</v>
      </c>
      <c r="H457" s="189">
        <v>9887</v>
      </c>
      <c r="I457" s="189">
        <v>25952</v>
      </c>
      <c r="J457" s="189"/>
      <c r="K457" s="43">
        <v>40000</v>
      </c>
      <c r="L457" s="100">
        <f t="shared" si="28"/>
        <v>40000</v>
      </c>
      <c r="M457" s="522" t="e">
        <f t="shared" si="29"/>
        <v>#DIV/0!</v>
      </c>
      <c r="N457" s="43">
        <v>40000</v>
      </c>
      <c r="O457" s="43"/>
      <c r="P457" s="43"/>
      <c r="Q457" s="43"/>
      <c r="R457" s="43"/>
      <c r="S457" s="43">
        <v>40000</v>
      </c>
      <c r="T457" s="543" t="s">
        <v>2643</v>
      </c>
      <c r="U457" s="43">
        <v>4</v>
      </c>
      <c r="V457" s="183" t="s">
        <v>146</v>
      </c>
      <c r="W457" s="21" t="s">
        <v>183</v>
      </c>
      <c r="X457" s="191"/>
      <c r="Y457" s="191"/>
      <c r="Z457" s="191"/>
      <c r="AA457" s="191" t="s">
        <v>184</v>
      </c>
      <c r="AB457" s="191"/>
      <c r="AC457" s="191" t="s">
        <v>175</v>
      </c>
      <c r="AD457" s="172">
        <v>275020</v>
      </c>
      <c r="AE457" s="172">
        <v>30</v>
      </c>
      <c r="AF457" s="299"/>
      <c r="AG457" s="299"/>
      <c r="AH457" s="299"/>
      <c r="AI457" s="299"/>
      <c r="AJ457" s="299"/>
      <c r="AK457" s="299"/>
      <c r="AL457" s="299"/>
      <c r="AM457" s="299"/>
      <c r="AN457" s="299"/>
      <c r="AO457" s="299"/>
      <c r="AP457" s="299"/>
      <c r="AQ457" s="299"/>
      <c r="AR457" s="299"/>
      <c r="AS457" s="299"/>
      <c r="AT457" s="299"/>
      <c r="AU457" s="299"/>
      <c r="AV457" s="299"/>
      <c r="AW457" s="299"/>
    </row>
    <row r="458" spans="1:49" s="300" customFormat="1" ht="51" x14ac:dyDescent="0.2">
      <c r="A458" s="186">
        <v>96512</v>
      </c>
      <c r="B458" s="160" t="s">
        <v>127</v>
      </c>
      <c r="C458" s="264"/>
      <c r="D458" s="168">
        <v>3</v>
      </c>
      <c r="E458" s="265"/>
      <c r="F458" s="160" t="s">
        <v>197</v>
      </c>
      <c r="G458" s="266"/>
      <c r="H458" s="266"/>
      <c r="I458" s="266"/>
      <c r="J458" s="266"/>
      <c r="K458" s="267">
        <v>60000</v>
      </c>
      <c r="L458" s="100">
        <f t="shared" si="28"/>
        <v>60000</v>
      </c>
      <c r="M458" s="522" t="e">
        <f t="shared" si="29"/>
        <v>#DIV/0!</v>
      </c>
      <c r="N458" s="267">
        <v>0</v>
      </c>
      <c r="O458" s="267"/>
      <c r="P458" s="267"/>
      <c r="Q458" s="267"/>
      <c r="R458" s="267"/>
      <c r="S458" s="267"/>
      <c r="T458" s="543" t="s">
        <v>2759</v>
      </c>
      <c r="U458" s="267">
        <v>4</v>
      </c>
      <c r="V458" s="43" t="s">
        <v>193</v>
      </c>
      <c r="W458" s="38" t="s">
        <v>198</v>
      </c>
      <c r="X458" s="190"/>
      <c r="Y458" s="190"/>
      <c r="Z458" s="190"/>
      <c r="AA458" s="190" t="s">
        <v>199</v>
      </c>
      <c r="AB458" s="190"/>
      <c r="AC458" s="190" t="s">
        <v>200</v>
      </c>
      <c r="AD458" s="172">
        <v>275020</v>
      </c>
      <c r="AE458" s="172">
        <v>30</v>
      </c>
    </row>
    <row r="459" spans="1:49" s="298" customFormat="1" ht="38.25" x14ac:dyDescent="0.2">
      <c r="A459" s="186">
        <v>96512</v>
      </c>
      <c r="B459" s="160" t="s">
        <v>127</v>
      </c>
      <c r="C459" s="187"/>
      <c r="D459" s="168">
        <v>3</v>
      </c>
      <c r="E459" s="188"/>
      <c r="F459" s="160" t="s">
        <v>185</v>
      </c>
      <c r="G459" s="189"/>
      <c r="H459" s="189"/>
      <c r="I459" s="189"/>
      <c r="J459" s="189"/>
      <c r="K459" s="43">
        <v>12000</v>
      </c>
      <c r="L459" s="100">
        <f t="shared" si="28"/>
        <v>12000</v>
      </c>
      <c r="M459" s="522" t="e">
        <f t="shared" si="29"/>
        <v>#DIV/0!</v>
      </c>
      <c r="N459" s="43">
        <v>12000</v>
      </c>
      <c r="O459" s="43"/>
      <c r="P459" s="43"/>
      <c r="Q459" s="43"/>
      <c r="R459" s="43">
        <v>12000</v>
      </c>
      <c r="S459" s="43"/>
      <c r="T459" s="543"/>
      <c r="U459" s="43">
        <v>4</v>
      </c>
      <c r="V459" s="183" t="s">
        <v>146</v>
      </c>
      <c r="W459" s="21" t="s">
        <v>186</v>
      </c>
      <c r="X459" s="191"/>
      <c r="Y459" s="191"/>
      <c r="Z459" s="191"/>
      <c r="AA459" s="191" t="s">
        <v>187</v>
      </c>
      <c r="AB459" s="191"/>
      <c r="AC459" s="191" t="s">
        <v>131</v>
      </c>
      <c r="AD459" s="172">
        <v>275020</v>
      </c>
      <c r="AE459" s="172">
        <v>30</v>
      </c>
    </row>
    <row r="460" spans="1:49" s="298" customFormat="1" ht="25.5" customHeight="1" x14ac:dyDescent="0.2">
      <c r="A460" s="186">
        <v>96512</v>
      </c>
      <c r="B460" s="160" t="s">
        <v>127</v>
      </c>
      <c r="C460" s="187"/>
      <c r="D460" s="168">
        <v>3</v>
      </c>
      <c r="E460" s="188"/>
      <c r="F460" s="67" t="s">
        <v>188</v>
      </c>
      <c r="G460" s="189"/>
      <c r="H460" s="189"/>
      <c r="I460" s="189"/>
      <c r="J460" s="189"/>
      <c r="K460" s="81">
        <v>55000</v>
      </c>
      <c r="L460" s="100">
        <f t="shared" si="28"/>
        <v>55000</v>
      </c>
      <c r="M460" s="522" t="e">
        <f t="shared" si="29"/>
        <v>#DIV/0!</v>
      </c>
      <c r="N460" s="81"/>
      <c r="O460" s="81"/>
      <c r="P460" s="81"/>
      <c r="Q460" s="81"/>
      <c r="R460" s="81"/>
      <c r="S460" s="81"/>
      <c r="T460" s="257"/>
      <c r="U460" s="81">
        <v>4</v>
      </c>
      <c r="V460" s="43" t="s">
        <v>189</v>
      </c>
      <c r="W460" s="6" t="s">
        <v>190</v>
      </c>
      <c r="X460" s="191"/>
      <c r="Y460" s="191"/>
      <c r="Z460" s="191"/>
      <c r="AA460" s="191" t="s">
        <v>187</v>
      </c>
      <c r="AB460" s="191"/>
      <c r="AC460" s="191" t="s">
        <v>131</v>
      </c>
      <c r="AD460" s="172">
        <v>275020</v>
      </c>
      <c r="AE460" s="172">
        <v>30</v>
      </c>
      <c r="AF460" s="301"/>
      <c r="AG460" s="301"/>
      <c r="AH460" s="301"/>
      <c r="AI460" s="301"/>
      <c r="AJ460" s="301"/>
      <c r="AK460" s="301"/>
      <c r="AL460" s="301"/>
      <c r="AM460" s="301"/>
      <c r="AN460" s="301"/>
      <c r="AO460" s="301"/>
      <c r="AP460" s="301"/>
      <c r="AQ460" s="301"/>
      <c r="AR460" s="301"/>
      <c r="AS460" s="301"/>
      <c r="AT460" s="301"/>
      <c r="AU460" s="301"/>
      <c r="AV460" s="301"/>
      <c r="AW460" s="301"/>
    </row>
    <row r="461" spans="1:49" s="300" customFormat="1" ht="102" x14ac:dyDescent="0.2">
      <c r="A461" s="173">
        <v>94310</v>
      </c>
      <c r="B461" s="29" t="s">
        <v>56</v>
      </c>
      <c r="C461" s="96"/>
      <c r="D461" s="168">
        <v>1</v>
      </c>
      <c r="E461" s="97"/>
      <c r="F461" s="51"/>
      <c r="G461" s="98">
        <v>1198</v>
      </c>
      <c r="H461" s="98">
        <v>1583</v>
      </c>
      <c r="I461" s="98">
        <v>0</v>
      </c>
      <c r="J461" s="98">
        <v>400</v>
      </c>
      <c r="K461" s="99">
        <v>400</v>
      </c>
      <c r="L461" s="100">
        <f t="shared" si="28"/>
        <v>0</v>
      </c>
      <c r="M461" s="522">
        <f t="shared" si="29"/>
        <v>0</v>
      </c>
      <c r="N461" s="99" t="s">
        <v>135</v>
      </c>
      <c r="O461" s="99"/>
      <c r="P461" s="99"/>
      <c r="Q461" s="99"/>
      <c r="R461" s="99"/>
      <c r="S461" s="99"/>
      <c r="T461" s="255" t="s">
        <v>2753</v>
      </c>
      <c r="U461" s="102"/>
      <c r="V461" s="101"/>
      <c r="W461" s="7"/>
      <c r="X461" s="130"/>
      <c r="Y461" s="130"/>
      <c r="Z461" s="130"/>
      <c r="AA461" s="133"/>
      <c r="AB461" s="130"/>
      <c r="AC461" s="133" t="s">
        <v>81</v>
      </c>
      <c r="AD461" s="172">
        <v>275025</v>
      </c>
      <c r="AE461" s="172">
        <v>30</v>
      </c>
      <c r="AF461" s="299"/>
      <c r="AG461" s="299"/>
      <c r="AH461" s="299"/>
      <c r="AI461" s="299"/>
      <c r="AJ461" s="299"/>
      <c r="AK461" s="299"/>
      <c r="AL461" s="299"/>
      <c r="AM461" s="299"/>
      <c r="AN461" s="299"/>
      <c r="AO461" s="299"/>
      <c r="AP461" s="299"/>
      <c r="AQ461" s="299"/>
      <c r="AR461" s="299"/>
      <c r="AS461" s="299"/>
      <c r="AT461" s="299"/>
      <c r="AU461" s="299"/>
      <c r="AV461" s="299"/>
      <c r="AW461" s="299"/>
    </row>
    <row r="462" spans="1:49" s="167" customFormat="1" ht="63.75" x14ac:dyDescent="0.2">
      <c r="A462" s="50">
        <v>94310</v>
      </c>
      <c r="B462" s="29" t="s">
        <v>56</v>
      </c>
      <c r="C462" s="96"/>
      <c r="D462" s="168">
        <v>1</v>
      </c>
      <c r="E462" s="97"/>
      <c r="F462" s="51"/>
      <c r="G462" s="98"/>
      <c r="H462" s="98"/>
      <c r="I462" s="98"/>
      <c r="J462" s="98"/>
      <c r="K462" s="99">
        <v>4000</v>
      </c>
      <c r="L462" s="100">
        <f t="shared" si="28"/>
        <v>4000</v>
      </c>
      <c r="M462" s="522" t="e">
        <f t="shared" si="29"/>
        <v>#DIV/0!</v>
      </c>
      <c r="N462" s="99" t="s">
        <v>135</v>
      </c>
      <c r="O462" s="99"/>
      <c r="P462" s="99"/>
      <c r="Q462" s="99"/>
      <c r="R462" s="99"/>
      <c r="S462" s="99"/>
      <c r="T462" s="206" t="s">
        <v>2747</v>
      </c>
      <c r="U462" s="102"/>
      <c r="V462" s="101"/>
      <c r="W462" s="7" t="s">
        <v>201</v>
      </c>
      <c r="X462" s="130"/>
      <c r="Y462" s="130"/>
      <c r="Z462" s="130"/>
      <c r="AA462" s="133" t="s">
        <v>202</v>
      </c>
      <c r="AB462" s="130"/>
      <c r="AC462" s="133" t="s">
        <v>203</v>
      </c>
      <c r="AD462" s="172">
        <v>275030</v>
      </c>
      <c r="AE462" s="172">
        <v>30</v>
      </c>
      <c r="AF462" s="299"/>
      <c r="AG462" s="299"/>
      <c r="AH462" s="299"/>
      <c r="AI462" s="299"/>
      <c r="AJ462" s="299"/>
      <c r="AK462" s="299"/>
      <c r="AL462" s="299"/>
      <c r="AM462" s="299"/>
      <c r="AN462" s="299"/>
      <c r="AO462" s="299"/>
      <c r="AP462" s="299"/>
      <c r="AQ462" s="299"/>
      <c r="AR462" s="299"/>
      <c r="AS462" s="299"/>
      <c r="AT462" s="299"/>
      <c r="AU462" s="299"/>
      <c r="AV462" s="299"/>
      <c r="AW462" s="299"/>
    </row>
    <row r="463" spans="1:49" s="167" customFormat="1" ht="51" x14ac:dyDescent="0.2">
      <c r="A463" s="49">
        <v>96512</v>
      </c>
      <c r="B463" s="29" t="s">
        <v>127</v>
      </c>
      <c r="C463" s="73" t="s">
        <v>244</v>
      </c>
      <c r="D463" s="168">
        <v>1</v>
      </c>
      <c r="E463" s="74" t="s">
        <v>46</v>
      </c>
      <c r="F463" s="67" t="s">
        <v>254</v>
      </c>
      <c r="G463" s="75"/>
      <c r="H463" s="75">
        <v>6216</v>
      </c>
      <c r="I463" s="75">
        <v>8455</v>
      </c>
      <c r="J463" s="75">
        <v>56000</v>
      </c>
      <c r="K463" s="130">
        <v>15000</v>
      </c>
      <c r="L463" s="100">
        <f t="shared" si="28"/>
        <v>-41000</v>
      </c>
      <c r="M463" s="522">
        <f t="shared" si="29"/>
        <v>-0.7321428571428571</v>
      </c>
      <c r="N463" s="130">
        <v>0</v>
      </c>
      <c r="O463" s="130"/>
      <c r="P463" s="130"/>
      <c r="Q463" s="130"/>
      <c r="R463" s="130"/>
      <c r="S463" s="130"/>
      <c r="T463" s="544" t="s">
        <v>2648</v>
      </c>
      <c r="U463" s="130" t="s">
        <v>235</v>
      </c>
      <c r="V463" s="133" t="s">
        <v>236</v>
      </c>
      <c r="W463" s="193" t="s">
        <v>255</v>
      </c>
      <c r="X463" s="272"/>
      <c r="Y463" s="130"/>
      <c r="Z463" s="130"/>
      <c r="AA463" s="133"/>
      <c r="AB463" s="130"/>
      <c r="AC463" s="133" t="s">
        <v>256</v>
      </c>
      <c r="AD463" s="195">
        <v>275035</v>
      </c>
      <c r="AE463" s="172">
        <v>30</v>
      </c>
      <c r="AF463" s="299"/>
      <c r="AG463" s="299"/>
      <c r="AH463" s="299"/>
      <c r="AI463" s="299"/>
      <c r="AJ463" s="299"/>
      <c r="AK463" s="299"/>
      <c r="AL463" s="299"/>
      <c r="AM463" s="299"/>
      <c r="AN463" s="299"/>
      <c r="AO463" s="299"/>
      <c r="AP463" s="299"/>
      <c r="AQ463" s="299"/>
      <c r="AR463" s="299"/>
      <c r="AS463" s="299"/>
      <c r="AT463" s="299"/>
      <c r="AU463" s="299"/>
      <c r="AV463" s="299"/>
      <c r="AW463" s="299"/>
    </row>
    <row r="464" spans="1:49" s="300" customFormat="1" ht="38.25" x14ac:dyDescent="0.2">
      <c r="A464" s="49">
        <v>96510</v>
      </c>
      <c r="B464" s="29" t="s">
        <v>82</v>
      </c>
      <c r="C464" s="131"/>
      <c r="D464" s="168">
        <v>1</v>
      </c>
      <c r="E464" s="132" t="s">
        <v>124</v>
      </c>
      <c r="F464" s="103" t="s">
        <v>239</v>
      </c>
      <c r="G464" s="75"/>
      <c r="H464" s="75"/>
      <c r="I464" s="75"/>
      <c r="J464" s="75"/>
      <c r="K464" s="130">
        <v>1500</v>
      </c>
      <c r="L464" s="100">
        <f t="shared" si="28"/>
        <v>1500</v>
      </c>
      <c r="M464" s="522" t="e">
        <f t="shared" si="29"/>
        <v>#DIV/0!</v>
      </c>
      <c r="N464" s="526">
        <v>1500</v>
      </c>
      <c r="O464" s="130"/>
      <c r="P464" s="130"/>
      <c r="Q464" s="130"/>
      <c r="R464" s="130"/>
      <c r="S464" s="526">
        <v>1500</v>
      </c>
      <c r="T464" s="405"/>
      <c r="U464" s="130" t="s">
        <v>240</v>
      </c>
      <c r="V464" s="102" t="s">
        <v>206</v>
      </c>
      <c r="W464" s="193" t="s">
        <v>241</v>
      </c>
      <c r="X464" s="36"/>
      <c r="Y464" s="130"/>
      <c r="Z464" s="130"/>
      <c r="AA464" s="133"/>
      <c r="AB464" s="130"/>
      <c r="AC464" s="133" t="s">
        <v>114</v>
      </c>
      <c r="AD464" s="195">
        <v>275035</v>
      </c>
      <c r="AE464" s="172">
        <v>30</v>
      </c>
      <c r="AF464" s="299"/>
      <c r="AG464" s="299"/>
      <c r="AH464" s="299"/>
      <c r="AI464" s="299"/>
      <c r="AJ464" s="299"/>
      <c r="AK464" s="299"/>
      <c r="AL464" s="299"/>
      <c r="AM464" s="299"/>
      <c r="AN464" s="299"/>
      <c r="AO464" s="299"/>
      <c r="AP464" s="299"/>
      <c r="AQ464" s="299"/>
      <c r="AR464" s="299"/>
      <c r="AS464" s="299"/>
      <c r="AT464" s="299"/>
      <c r="AU464" s="299"/>
      <c r="AV464" s="299"/>
      <c r="AW464" s="299"/>
    </row>
    <row r="465" spans="1:49" s="300" customFormat="1" x14ac:dyDescent="0.2">
      <c r="A465" s="10">
        <v>95330</v>
      </c>
      <c r="B465" s="8" t="s">
        <v>76</v>
      </c>
      <c r="C465" s="196"/>
      <c r="D465" s="168">
        <v>0</v>
      </c>
      <c r="E465" s="197" t="s">
        <v>77</v>
      </c>
      <c r="F465" s="8"/>
      <c r="G465" s="46">
        <v>522</v>
      </c>
      <c r="H465" s="46">
        <v>334</v>
      </c>
      <c r="I465" s="46">
        <v>598</v>
      </c>
      <c r="J465" s="46">
        <v>400</v>
      </c>
      <c r="K465" s="46">
        <v>400</v>
      </c>
      <c r="L465" s="100">
        <f t="shared" si="28"/>
        <v>0</v>
      </c>
      <c r="M465" s="522">
        <f t="shared" si="29"/>
        <v>0</v>
      </c>
      <c r="N465" s="525">
        <v>400</v>
      </c>
      <c r="O465" s="46"/>
      <c r="P465" s="46"/>
      <c r="Q465" s="46"/>
      <c r="R465" s="46"/>
      <c r="S465" s="525">
        <v>400</v>
      </c>
      <c r="T465" s="418" t="s">
        <v>170</v>
      </c>
      <c r="U465" s="46">
        <v>5</v>
      </c>
      <c r="V465" s="102" t="s">
        <v>206</v>
      </c>
      <c r="W465" s="193" t="s">
        <v>223</v>
      </c>
      <c r="X465" s="38"/>
      <c r="Y465" s="46"/>
      <c r="Z465" s="46"/>
      <c r="AA465" s="48"/>
      <c r="AB465" s="46"/>
      <c r="AC465" s="48"/>
      <c r="AD465" s="195">
        <v>275035</v>
      </c>
      <c r="AE465" s="172">
        <v>30</v>
      </c>
      <c r="AF465" s="299"/>
      <c r="AG465" s="299"/>
      <c r="AH465" s="299"/>
      <c r="AI465" s="299"/>
      <c r="AJ465" s="299"/>
      <c r="AK465" s="299"/>
      <c r="AL465" s="299"/>
      <c r="AM465" s="299"/>
      <c r="AN465" s="299"/>
      <c r="AO465" s="299"/>
      <c r="AP465" s="299"/>
      <c r="AQ465" s="299"/>
      <c r="AR465" s="299"/>
      <c r="AS465" s="299"/>
      <c r="AT465" s="299"/>
      <c r="AU465" s="299"/>
      <c r="AV465" s="299"/>
      <c r="AW465" s="299"/>
    </row>
    <row r="466" spans="1:49" s="300" customFormat="1" ht="38.25" customHeight="1" x14ac:dyDescent="0.2">
      <c r="A466" s="49">
        <v>95555</v>
      </c>
      <c r="B466" s="29" t="s">
        <v>229</v>
      </c>
      <c r="C466" s="131"/>
      <c r="D466" s="168">
        <v>0</v>
      </c>
      <c r="E466" s="132"/>
      <c r="F466" s="67" t="s">
        <v>230</v>
      </c>
      <c r="G466" s="520"/>
      <c r="H466" s="520">
        <v>375</v>
      </c>
      <c r="I466" s="520">
        <v>375</v>
      </c>
      <c r="J466" s="520">
        <v>0</v>
      </c>
      <c r="K466" s="521">
        <v>700</v>
      </c>
      <c r="L466" s="100">
        <f t="shared" si="28"/>
        <v>700</v>
      </c>
      <c r="M466" s="522" t="e">
        <f t="shared" si="29"/>
        <v>#DIV/0!</v>
      </c>
      <c r="N466" s="130">
        <v>700</v>
      </c>
      <c r="O466" s="130">
        <v>700</v>
      </c>
      <c r="P466" s="130"/>
      <c r="Q466" s="130"/>
      <c r="R466" s="130"/>
      <c r="S466" s="130"/>
      <c r="T466" s="405" t="s">
        <v>170</v>
      </c>
      <c r="U466" s="130">
        <v>5</v>
      </c>
      <c r="V466" s="133" t="s">
        <v>231</v>
      </c>
      <c r="W466" s="193" t="s">
        <v>232</v>
      </c>
      <c r="X466" s="36"/>
      <c r="Y466" s="134"/>
      <c r="Z466" s="134"/>
      <c r="AA466" s="198"/>
      <c r="AB466" s="134"/>
      <c r="AC466" s="198" t="s">
        <v>233</v>
      </c>
      <c r="AD466" s="195">
        <v>275035</v>
      </c>
      <c r="AE466" s="172">
        <v>30</v>
      </c>
      <c r="AF466" s="299"/>
      <c r="AG466" s="299"/>
      <c r="AH466" s="299"/>
      <c r="AI466" s="299"/>
      <c r="AJ466" s="299"/>
      <c r="AK466" s="299"/>
      <c r="AL466" s="299"/>
      <c r="AM466" s="299"/>
      <c r="AN466" s="299"/>
      <c r="AO466" s="299"/>
      <c r="AP466" s="299"/>
      <c r="AQ466" s="299"/>
      <c r="AR466" s="299"/>
      <c r="AS466" s="299"/>
      <c r="AT466" s="299"/>
      <c r="AU466" s="299"/>
      <c r="AV466" s="299"/>
      <c r="AW466" s="299"/>
    </row>
    <row r="467" spans="1:49" s="300" customFormat="1" ht="51" x14ac:dyDescent="0.2">
      <c r="A467" s="49">
        <v>96510</v>
      </c>
      <c r="B467" s="29" t="s">
        <v>82</v>
      </c>
      <c r="C467" s="131"/>
      <c r="D467" s="168">
        <v>1</v>
      </c>
      <c r="E467" s="132" t="s">
        <v>115</v>
      </c>
      <c r="F467" s="103" t="s">
        <v>234</v>
      </c>
      <c r="G467" s="75"/>
      <c r="H467" s="75"/>
      <c r="I467" s="75"/>
      <c r="J467" s="75"/>
      <c r="K467" s="130">
        <v>3400</v>
      </c>
      <c r="L467" s="100">
        <f t="shared" si="28"/>
        <v>3400</v>
      </c>
      <c r="M467" s="522" t="e">
        <f t="shared" si="29"/>
        <v>#DIV/0!</v>
      </c>
      <c r="N467" s="526">
        <v>3400</v>
      </c>
      <c r="O467" s="130"/>
      <c r="P467" s="130"/>
      <c r="Q467" s="130"/>
      <c r="R467" s="130"/>
      <c r="S467" s="526">
        <v>3400</v>
      </c>
      <c r="T467" s="553"/>
      <c r="U467" s="130" t="s">
        <v>235</v>
      </c>
      <c r="V467" s="133" t="s">
        <v>236</v>
      </c>
      <c r="W467" s="193" t="s">
        <v>237</v>
      </c>
      <c r="X467" s="36"/>
      <c r="Y467" s="130"/>
      <c r="Z467" s="130"/>
      <c r="AA467" s="133" t="s">
        <v>238</v>
      </c>
      <c r="AB467" s="130"/>
      <c r="AC467" s="133" t="s">
        <v>114</v>
      </c>
      <c r="AD467" s="195">
        <v>275035</v>
      </c>
      <c r="AE467" s="172">
        <v>30</v>
      </c>
      <c r="AF467" s="299"/>
      <c r="AG467" s="299"/>
      <c r="AH467" s="299"/>
      <c r="AI467" s="299"/>
      <c r="AJ467" s="299"/>
      <c r="AK467" s="299"/>
      <c r="AL467" s="299"/>
      <c r="AM467" s="299"/>
      <c r="AN467" s="299"/>
      <c r="AO467" s="299"/>
      <c r="AP467" s="299"/>
      <c r="AQ467" s="299"/>
      <c r="AR467" s="299"/>
      <c r="AS467" s="299"/>
      <c r="AT467" s="299"/>
      <c r="AU467" s="299"/>
      <c r="AV467" s="299"/>
      <c r="AW467" s="299"/>
    </row>
    <row r="468" spans="1:49" s="167" customFormat="1" ht="63.75" x14ac:dyDescent="0.2">
      <c r="A468" s="192">
        <v>95310</v>
      </c>
      <c r="B468" s="29" t="s">
        <v>38</v>
      </c>
      <c r="C468" s="65"/>
      <c r="D468" s="168">
        <v>0</v>
      </c>
      <c r="E468" s="174" t="s">
        <v>77</v>
      </c>
      <c r="F468" s="103" t="s">
        <v>218</v>
      </c>
      <c r="G468" s="66">
        <v>3220</v>
      </c>
      <c r="H468" s="66">
        <v>2716</v>
      </c>
      <c r="I468" s="66">
        <v>4048</v>
      </c>
      <c r="J468" s="66">
        <v>3000</v>
      </c>
      <c r="K468" s="19">
        <v>9000</v>
      </c>
      <c r="L468" s="100">
        <f t="shared" si="28"/>
        <v>6000</v>
      </c>
      <c r="M468" s="522">
        <f t="shared" si="29"/>
        <v>2</v>
      </c>
      <c r="N468" s="524">
        <v>6000</v>
      </c>
      <c r="O468" s="19"/>
      <c r="P468" s="19"/>
      <c r="Q468" s="19"/>
      <c r="R468" s="19"/>
      <c r="S468" s="524">
        <v>6000</v>
      </c>
      <c r="T468" s="544" t="s">
        <v>2639</v>
      </c>
      <c r="U468" s="19" t="s">
        <v>219</v>
      </c>
      <c r="V468" s="102" t="s">
        <v>206</v>
      </c>
      <c r="W468" s="193" t="s">
        <v>220</v>
      </c>
      <c r="X468" s="194"/>
      <c r="Y468" s="1"/>
      <c r="Z468" s="1"/>
      <c r="AA468" s="2" t="s">
        <v>221</v>
      </c>
      <c r="AB468" s="1"/>
      <c r="AC468" s="2" t="s">
        <v>222</v>
      </c>
      <c r="AD468" s="195">
        <v>275035</v>
      </c>
      <c r="AE468" s="172">
        <v>30</v>
      </c>
      <c r="AF468" s="299"/>
      <c r="AG468" s="299"/>
      <c r="AH468" s="299"/>
      <c r="AI468" s="299"/>
      <c r="AJ468" s="299"/>
      <c r="AK468" s="299"/>
      <c r="AL468" s="299"/>
      <c r="AM468" s="299"/>
      <c r="AN468" s="299"/>
      <c r="AO468" s="299"/>
      <c r="AP468" s="299"/>
      <c r="AQ468" s="299"/>
      <c r="AR468" s="299"/>
      <c r="AS468" s="299"/>
      <c r="AT468" s="299"/>
      <c r="AU468" s="299"/>
      <c r="AV468" s="299"/>
      <c r="AW468" s="299"/>
    </row>
    <row r="469" spans="1:49" s="167" customFormat="1" ht="204" x14ac:dyDescent="0.2">
      <c r="A469" s="50">
        <v>94310</v>
      </c>
      <c r="B469" s="90" t="s">
        <v>211</v>
      </c>
      <c r="C469" s="269"/>
      <c r="D469" s="168">
        <v>1</v>
      </c>
      <c r="E469" s="271"/>
      <c r="F469" s="51" t="s">
        <v>212</v>
      </c>
      <c r="G469" s="98">
        <v>26760</v>
      </c>
      <c r="H469" s="98">
        <v>7205</v>
      </c>
      <c r="I469" s="98">
        <v>23640</v>
      </c>
      <c r="J469" s="98">
        <v>17000</v>
      </c>
      <c r="K469" s="99">
        <v>11300</v>
      </c>
      <c r="L469" s="100">
        <f t="shared" si="28"/>
        <v>-5700</v>
      </c>
      <c r="M469" s="522">
        <f t="shared" si="29"/>
        <v>-0.3352941176470588</v>
      </c>
      <c r="N469" s="99">
        <v>11300</v>
      </c>
      <c r="O469" s="99">
        <v>8300</v>
      </c>
      <c r="P469" s="99"/>
      <c r="Q469" s="99"/>
      <c r="R469" s="99">
        <v>3000</v>
      </c>
      <c r="S469" s="99"/>
      <c r="T469" s="548"/>
      <c r="U469" s="72" t="s">
        <v>213</v>
      </c>
      <c r="V469" s="102" t="s">
        <v>206</v>
      </c>
      <c r="W469" s="193" t="s">
        <v>214</v>
      </c>
      <c r="X469" s="270"/>
      <c r="Y469" s="134"/>
      <c r="Z469" s="134"/>
      <c r="AA469" s="198"/>
      <c r="AB469" s="134"/>
      <c r="AC469" s="198" t="s">
        <v>215</v>
      </c>
      <c r="AD469" s="195">
        <v>275035</v>
      </c>
      <c r="AE469" s="172">
        <v>30</v>
      </c>
      <c r="AF469" s="299"/>
      <c r="AG469" s="299"/>
      <c r="AH469" s="299"/>
      <c r="AI469" s="299"/>
      <c r="AJ469" s="299"/>
      <c r="AK469" s="299"/>
      <c r="AL469" s="299"/>
      <c r="AM469" s="299"/>
      <c r="AN469" s="299"/>
      <c r="AO469" s="299"/>
      <c r="AP469" s="299"/>
      <c r="AQ469" s="299"/>
      <c r="AR469" s="299"/>
      <c r="AS469" s="299"/>
      <c r="AT469" s="299"/>
      <c r="AU469" s="299"/>
      <c r="AV469" s="299"/>
      <c r="AW469" s="299"/>
    </row>
    <row r="470" spans="1:49" s="300" customFormat="1" ht="25.5" x14ac:dyDescent="0.2">
      <c r="A470" s="49">
        <v>96512</v>
      </c>
      <c r="B470" s="29" t="s">
        <v>127</v>
      </c>
      <c r="C470" s="136" t="s">
        <v>244</v>
      </c>
      <c r="D470" s="168">
        <v>2</v>
      </c>
      <c r="E470" s="137" t="s">
        <v>121</v>
      </c>
      <c r="F470" s="67" t="s">
        <v>260</v>
      </c>
      <c r="G470" s="138"/>
      <c r="H470" s="138"/>
      <c r="I470" s="138"/>
      <c r="J470" s="138"/>
      <c r="K470" s="130">
        <v>8000</v>
      </c>
      <c r="L470" s="100">
        <f t="shared" si="28"/>
        <v>8000</v>
      </c>
      <c r="M470" s="522" t="e">
        <f t="shared" si="29"/>
        <v>#DIV/0!</v>
      </c>
      <c r="N470" s="526">
        <v>8000</v>
      </c>
      <c r="O470" s="130"/>
      <c r="P470" s="130"/>
      <c r="Q470" s="130"/>
      <c r="R470" s="130"/>
      <c r="S470" s="526">
        <v>8000</v>
      </c>
      <c r="T470" s="255"/>
      <c r="U470" s="130" t="s">
        <v>235</v>
      </c>
      <c r="V470" s="133" t="s">
        <v>236</v>
      </c>
      <c r="W470" s="193" t="s">
        <v>261</v>
      </c>
      <c r="X470" s="3"/>
      <c r="Y470" s="64"/>
      <c r="Z470" s="64"/>
      <c r="AA470" s="64"/>
      <c r="AB470" s="64"/>
      <c r="AC470" s="64" t="s">
        <v>81</v>
      </c>
      <c r="AD470" s="195">
        <v>275035</v>
      </c>
      <c r="AE470" s="172">
        <v>30</v>
      </c>
      <c r="AF470" s="299"/>
      <c r="AG470" s="299"/>
      <c r="AH470" s="299"/>
      <c r="AI470" s="299"/>
      <c r="AJ470" s="299"/>
      <c r="AK470" s="299"/>
      <c r="AL470" s="299"/>
      <c r="AM470" s="299"/>
      <c r="AN470" s="299"/>
      <c r="AO470" s="299"/>
      <c r="AP470" s="299"/>
      <c r="AQ470" s="299"/>
      <c r="AR470" s="299"/>
      <c r="AS470" s="299"/>
      <c r="AT470" s="299"/>
      <c r="AU470" s="299"/>
      <c r="AV470" s="299"/>
      <c r="AW470" s="299"/>
    </row>
    <row r="471" spans="1:49" s="300" customFormat="1" ht="51" x14ac:dyDescent="0.2">
      <c r="A471" s="50">
        <v>94310</v>
      </c>
      <c r="B471" s="90" t="s">
        <v>56</v>
      </c>
      <c r="C471" s="269"/>
      <c r="D471" s="168">
        <v>1</v>
      </c>
      <c r="E471" s="263" t="s">
        <v>92</v>
      </c>
      <c r="F471" s="193" t="s">
        <v>204</v>
      </c>
      <c r="G471" s="98"/>
      <c r="H471" s="98"/>
      <c r="I471" s="98"/>
      <c r="J471" s="98"/>
      <c r="K471" s="99">
        <v>2700</v>
      </c>
      <c r="L471" s="100">
        <f t="shared" si="28"/>
        <v>2700</v>
      </c>
      <c r="M471" s="522" t="e">
        <f t="shared" si="29"/>
        <v>#DIV/0!</v>
      </c>
      <c r="N471" s="99"/>
      <c r="O471" s="99"/>
      <c r="P471" s="99"/>
      <c r="Q471" s="99"/>
      <c r="R471" s="99"/>
      <c r="S471" s="99"/>
      <c r="T471" s="548" t="s">
        <v>2808</v>
      </c>
      <c r="U471" s="72" t="s">
        <v>205</v>
      </c>
      <c r="V471" s="102" t="s">
        <v>206</v>
      </c>
      <c r="W471" s="193" t="s">
        <v>207</v>
      </c>
      <c r="X471" s="270"/>
      <c r="Y471" s="134"/>
      <c r="Z471" s="134"/>
      <c r="AA471" s="198" t="s">
        <v>61</v>
      </c>
      <c r="AB471" s="134"/>
      <c r="AC471" s="198" t="s">
        <v>175</v>
      </c>
      <c r="AD471" s="195">
        <v>275035</v>
      </c>
      <c r="AE471" s="172">
        <v>30</v>
      </c>
    </row>
    <row r="472" spans="1:49" s="298" customFormat="1" ht="89.25" x14ac:dyDescent="0.2">
      <c r="A472" s="50">
        <v>94310</v>
      </c>
      <c r="B472" s="90" t="s">
        <v>56</v>
      </c>
      <c r="C472" s="269"/>
      <c r="D472" s="168">
        <v>2</v>
      </c>
      <c r="E472" s="271"/>
      <c r="F472" s="193" t="s">
        <v>208</v>
      </c>
      <c r="G472" s="98"/>
      <c r="H472" s="98"/>
      <c r="I472" s="98"/>
      <c r="J472" s="98"/>
      <c r="K472" s="99">
        <v>2700</v>
      </c>
      <c r="L472" s="100">
        <f t="shared" si="28"/>
        <v>2700</v>
      </c>
      <c r="M472" s="522" t="e">
        <f t="shared" si="29"/>
        <v>#DIV/0!</v>
      </c>
      <c r="N472" s="99"/>
      <c r="O472" s="99"/>
      <c r="P472" s="99"/>
      <c r="Q472" s="99"/>
      <c r="R472" s="99"/>
      <c r="S472" s="99"/>
      <c r="T472" s="548"/>
      <c r="U472" s="72" t="s">
        <v>205</v>
      </c>
      <c r="V472" s="102" t="s">
        <v>206</v>
      </c>
      <c r="W472" s="193" t="s">
        <v>209</v>
      </c>
      <c r="X472" s="270"/>
      <c r="Y472" s="134"/>
      <c r="Z472" s="134"/>
      <c r="AA472" s="198"/>
      <c r="AB472" s="134"/>
      <c r="AC472" s="198" t="s">
        <v>210</v>
      </c>
      <c r="AD472" s="195">
        <v>275035</v>
      </c>
      <c r="AE472" s="172">
        <v>30</v>
      </c>
    </row>
    <row r="473" spans="1:49" s="298" customFormat="1" ht="25.5" x14ac:dyDescent="0.2">
      <c r="A473" s="50">
        <v>95225</v>
      </c>
      <c r="B473" s="90" t="s">
        <v>35</v>
      </c>
      <c r="C473" s="269"/>
      <c r="D473" s="168">
        <v>2</v>
      </c>
      <c r="E473" s="271"/>
      <c r="F473" s="67" t="s">
        <v>216</v>
      </c>
      <c r="G473" s="98">
        <v>869</v>
      </c>
      <c r="H473" s="98"/>
      <c r="I473" s="98">
        <v>378</v>
      </c>
      <c r="J473" s="98">
        <v>1000</v>
      </c>
      <c r="K473" s="99">
        <v>1000</v>
      </c>
      <c r="L473" s="100">
        <f t="shared" si="28"/>
        <v>0</v>
      </c>
      <c r="M473" s="522">
        <f t="shared" si="29"/>
        <v>0</v>
      </c>
      <c r="N473" s="99"/>
      <c r="O473" s="99"/>
      <c r="P473" s="99"/>
      <c r="Q473" s="99"/>
      <c r="R473" s="99"/>
      <c r="S473" s="99"/>
      <c r="T473" s="548"/>
      <c r="U473" s="72" t="s">
        <v>205</v>
      </c>
      <c r="V473" s="102" t="s">
        <v>206</v>
      </c>
      <c r="W473" s="193" t="s">
        <v>217</v>
      </c>
      <c r="X473" s="270"/>
      <c r="Y473" s="99"/>
      <c r="Z473" s="99"/>
      <c r="AA473" s="102"/>
      <c r="AB473" s="99"/>
      <c r="AC473" s="102" t="s">
        <v>81</v>
      </c>
      <c r="AD473" s="195">
        <v>275035</v>
      </c>
      <c r="AE473" s="172">
        <v>30</v>
      </c>
    </row>
    <row r="474" spans="1:49" s="298" customFormat="1" ht="63.75" x14ac:dyDescent="0.2">
      <c r="A474" s="49">
        <v>95410</v>
      </c>
      <c r="B474" s="8" t="s">
        <v>224</v>
      </c>
      <c r="C474" s="131"/>
      <c r="D474" s="168">
        <v>2</v>
      </c>
      <c r="E474" s="443"/>
      <c r="F474" s="67" t="s">
        <v>225</v>
      </c>
      <c r="G474" s="75"/>
      <c r="H474" s="75"/>
      <c r="I474" s="75"/>
      <c r="J474" s="75"/>
      <c r="K474" s="130">
        <v>400</v>
      </c>
      <c r="L474" s="100">
        <f t="shared" si="28"/>
        <v>400</v>
      </c>
      <c r="M474" s="522" t="e">
        <f t="shared" si="29"/>
        <v>#DIV/0!</v>
      </c>
      <c r="N474" s="130"/>
      <c r="O474" s="130"/>
      <c r="P474" s="130"/>
      <c r="Q474" s="130"/>
      <c r="R474" s="130"/>
      <c r="S474" s="130"/>
      <c r="T474" s="405"/>
      <c r="U474" s="130" t="s">
        <v>226</v>
      </c>
      <c r="V474" s="133" t="s">
        <v>227</v>
      </c>
      <c r="W474" s="193" t="s">
        <v>228</v>
      </c>
      <c r="X474" s="36"/>
      <c r="Y474" s="130"/>
      <c r="Z474" s="130"/>
      <c r="AA474" s="133"/>
      <c r="AB474" s="130"/>
      <c r="AC474" s="133"/>
      <c r="AD474" s="195">
        <v>275035</v>
      </c>
      <c r="AE474" s="172">
        <v>30</v>
      </c>
      <c r="AF474" s="301"/>
      <c r="AG474" s="301"/>
      <c r="AH474" s="301"/>
      <c r="AI474" s="301"/>
      <c r="AJ474" s="301"/>
      <c r="AK474" s="301"/>
      <c r="AL474" s="301"/>
      <c r="AM474" s="301"/>
      <c r="AN474" s="301"/>
      <c r="AO474" s="301"/>
      <c r="AP474" s="301"/>
      <c r="AQ474" s="301"/>
      <c r="AR474" s="301"/>
      <c r="AS474" s="301"/>
      <c r="AT474" s="301"/>
      <c r="AU474" s="301"/>
      <c r="AV474" s="301"/>
      <c r="AW474" s="301"/>
    </row>
    <row r="475" spans="1:49" s="167" customFormat="1" ht="38.25" x14ac:dyDescent="0.2">
      <c r="A475" s="49">
        <v>96510</v>
      </c>
      <c r="B475" s="29" t="s">
        <v>82</v>
      </c>
      <c r="C475" s="131" t="s">
        <v>244</v>
      </c>
      <c r="D475" s="168">
        <v>2</v>
      </c>
      <c r="E475" s="132" t="s">
        <v>97</v>
      </c>
      <c r="F475" s="67" t="s">
        <v>245</v>
      </c>
      <c r="G475" s="135"/>
      <c r="H475" s="135"/>
      <c r="I475" s="135"/>
      <c r="J475" s="135"/>
      <c r="K475" s="81">
        <v>300</v>
      </c>
      <c r="L475" s="100">
        <f t="shared" ref="L475:L538" si="30">+K475-J475</f>
        <v>300</v>
      </c>
      <c r="M475" s="522" t="e">
        <f t="shared" ref="M475:M538" si="31">+L475/J475</f>
        <v>#DIV/0!</v>
      </c>
      <c r="N475" s="81">
        <v>300</v>
      </c>
      <c r="O475" s="81"/>
      <c r="P475" s="81"/>
      <c r="Q475" s="81"/>
      <c r="R475" s="81">
        <v>300</v>
      </c>
      <c r="S475" s="81"/>
      <c r="T475" s="544" t="s">
        <v>2648</v>
      </c>
      <c r="U475" s="130" t="s">
        <v>235</v>
      </c>
      <c r="V475" s="133" t="s">
        <v>236</v>
      </c>
      <c r="W475" s="193" t="s">
        <v>246</v>
      </c>
      <c r="X475" s="36"/>
      <c r="Y475" s="130"/>
      <c r="Z475" s="130"/>
      <c r="AA475" s="133"/>
      <c r="AB475" s="130"/>
      <c r="AC475" s="133" t="s">
        <v>81</v>
      </c>
      <c r="AD475" s="195">
        <v>275035</v>
      </c>
      <c r="AE475" s="172">
        <v>30</v>
      </c>
      <c r="AF475" s="299"/>
      <c r="AG475" s="299"/>
      <c r="AH475" s="299"/>
      <c r="AI475" s="299"/>
      <c r="AJ475" s="299"/>
      <c r="AK475" s="299"/>
      <c r="AL475" s="299"/>
      <c r="AM475" s="299"/>
      <c r="AN475" s="299"/>
      <c r="AO475" s="299"/>
      <c r="AP475" s="299"/>
      <c r="AQ475" s="299"/>
      <c r="AR475" s="299"/>
      <c r="AS475" s="299"/>
      <c r="AT475" s="299"/>
      <c r="AU475" s="299"/>
      <c r="AV475" s="299"/>
      <c r="AW475" s="299"/>
    </row>
    <row r="476" spans="1:49" s="300" customFormat="1" ht="25.5" x14ac:dyDescent="0.2">
      <c r="A476" s="49">
        <v>96510</v>
      </c>
      <c r="B476" s="29" t="s">
        <v>82</v>
      </c>
      <c r="C476" s="131"/>
      <c r="D476" s="168">
        <v>2</v>
      </c>
      <c r="E476" s="132" t="s">
        <v>88</v>
      </c>
      <c r="F476" s="67" t="s">
        <v>249</v>
      </c>
      <c r="G476" s="75"/>
      <c r="H476" s="49"/>
      <c r="I476" s="49"/>
      <c r="J476" s="49"/>
      <c r="K476" s="130">
        <v>700</v>
      </c>
      <c r="L476" s="100">
        <f t="shared" si="30"/>
        <v>700</v>
      </c>
      <c r="M476" s="522" t="e">
        <f t="shared" si="31"/>
        <v>#DIV/0!</v>
      </c>
      <c r="N476" s="130">
        <v>700</v>
      </c>
      <c r="O476" s="130"/>
      <c r="P476" s="130"/>
      <c r="Q476" s="130"/>
      <c r="R476" s="130">
        <v>700</v>
      </c>
      <c r="S476" s="130"/>
      <c r="T476" s="544" t="s">
        <v>2648</v>
      </c>
      <c r="U476" s="130" t="s">
        <v>235</v>
      </c>
      <c r="V476" s="133" t="s">
        <v>236</v>
      </c>
      <c r="W476" s="193" t="s">
        <v>250</v>
      </c>
      <c r="X476" s="36"/>
      <c r="Y476" s="130"/>
      <c r="Z476" s="130"/>
      <c r="AA476" s="133"/>
      <c r="AB476" s="130"/>
      <c r="AC476" s="133" t="s">
        <v>81</v>
      </c>
      <c r="AD476" s="195">
        <v>275035</v>
      </c>
      <c r="AE476" s="172">
        <v>30</v>
      </c>
      <c r="AF476" s="299"/>
      <c r="AG476" s="299"/>
      <c r="AH476" s="299"/>
      <c r="AI476" s="299"/>
      <c r="AJ476" s="299"/>
      <c r="AK476" s="299"/>
      <c r="AL476" s="299"/>
      <c r="AM476" s="299"/>
      <c r="AN476" s="299"/>
      <c r="AO476" s="299"/>
      <c r="AP476" s="299"/>
      <c r="AQ476" s="299"/>
      <c r="AR476" s="299"/>
      <c r="AS476" s="299"/>
      <c r="AT476" s="299"/>
      <c r="AU476" s="299"/>
      <c r="AV476" s="299"/>
      <c r="AW476" s="299"/>
    </row>
    <row r="477" spans="1:49" s="300" customFormat="1" ht="25.5" x14ac:dyDescent="0.2">
      <c r="A477" s="49">
        <v>96510</v>
      </c>
      <c r="B477" s="29" t="s">
        <v>82</v>
      </c>
      <c r="C477" s="131"/>
      <c r="D477" s="168">
        <v>2</v>
      </c>
      <c r="E477" s="132" t="s">
        <v>83</v>
      </c>
      <c r="F477" s="67" t="s">
        <v>247</v>
      </c>
      <c r="G477" s="75">
        <v>54100</v>
      </c>
      <c r="H477" s="75">
        <v>21471</v>
      </c>
      <c r="I477" s="75">
        <v>34012</v>
      </c>
      <c r="J477" s="75">
        <v>14500</v>
      </c>
      <c r="K477" s="130">
        <v>7200</v>
      </c>
      <c r="L477" s="100">
        <f t="shared" si="30"/>
        <v>-7300</v>
      </c>
      <c r="M477" s="522">
        <f t="shared" si="31"/>
        <v>-0.50344827586206897</v>
      </c>
      <c r="N477" s="130"/>
      <c r="O477" s="130"/>
      <c r="P477" s="130"/>
      <c r="Q477" s="130"/>
      <c r="R477" s="130"/>
      <c r="S477" s="130"/>
      <c r="T477" s="544" t="s">
        <v>2648</v>
      </c>
      <c r="U477" s="130" t="s">
        <v>235</v>
      </c>
      <c r="V477" s="133" t="s">
        <v>236</v>
      </c>
      <c r="W477" s="193" t="s">
        <v>248</v>
      </c>
      <c r="X477" s="36"/>
      <c r="Y477" s="130"/>
      <c r="Z477" s="130"/>
      <c r="AA477" s="133"/>
      <c r="AB477" s="130"/>
      <c r="AC477" s="133" t="s">
        <v>81</v>
      </c>
      <c r="AD477" s="195">
        <v>275035</v>
      </c>
      <c r="AE477" s="172">
        <v>30</v>
      </c>
      <c r="AF477" s="299"/>
      <c r="AG477" s="299"/>
      <c r="AH477" s="299"/>
      <c r="AI477" s="299"/>
      <c r="AJ477" s="299"/>
      <c r="AK477" s="299"/>
      <c r="AL477" s="299"/>
      <c r="AM477" s="299"/>
      <c r="AN477" s="299"/>
      <c r="AO477" s="299"/>
      <c r="AP477" s="299"/>
      <c r="AQ477" s="299"/>
      <c r="AR477" s="299"/>
      <c r="AS477" s="299"/>
      <c r="AT477" s="299"/>
      <c r="AU477" s="299"/>
      <c r="AV477" s="299"/>
      <c r="AW477" s="299"/>
    </row>
    <row r="478" spans="1:49" s="167" customFormat="1" ht="25.5" x14ac:dyDescent="0.2">
      <c r="A478" s="49">
        <v>96510</v>
      </c>
      <c r="B478" s="29" t="s">
        <v>82</v>
      </c>
      <c r="C478" s="131"/>
      <c r="D478" s="168">
        <v>2</v>
      </c>
      <c r="E478" s="132" t="s">
        <v>118</v>
      </c>
      <c r="F478" s="103" t="s">
        <v>242</v>
      </c>
      <c r="G478" s="75"/>
      <c r="H478" s="75"/>
      <c r="I478" s="75"/>
      <c r="J478" s="75"/>
      <c r="K478" s="130">
        <v>2600</v>
      </c>
      <c r="L478" s="100">
        <f t="shared" si="30"/>
        <v>2600</v>
      </c>
      <c r="M478" s="522" t="e">
        <f t="shared" si="31"/>
        <v>#DIV/0!</v>
      </c>
      <c r="N478" s="130"/>
      <c r="O478" s="130"/>
      <c r="P478" s="130"/>
      <c r="Q478" s="130"/>
      <c r="R478" s="130"/>
      <c r="S478" s="130"/>
      <c r="T478" s="544" t="s">
        <v>2648</v>
      </c>
      <c r="U478" s="130">
        <v>3</v>
      </c>
      <c r="V478" s="84">
        <v>6</v>
      </c>
      <c r="W478" s="193" t="s">
        <v>243</v>
      </c>
      <c r="X478" s="36"/>
      <c r="Y478" s="130"/>
      <c r="Z478" s="130"/>
      <c r="AA478" s="133"/>
      <c r="AB478" s="130"/>
      <c r="AC478" s="133" t="s">
        <v>81</v>
      </c>
      <c r="AD478" s="195">
        <v>275035</v>
      </c>
      <c r="AE478" s="172">
        <v>30</v>
      </c>
      <c r="AF478" s="299"/>
      <c r="AG478" s="299"/>
      <c r="AH478" s="299"/>
      <c r="AI478" s="299"/>
      <c r="AJ478" s="299"/>
      <c r="AK478" s="299"/>
      <c r="AL478" s="299"/>
      <c r="AM478" s="299"/>
      <c r="AN478" s="299"/>
      <c r="AO478" s="299"/>
      <c r="AP478" s="299"/>
      <c r="AQ478" s="299"/>
      <c r="AR478" s="299"/>
      <c r="AS478" s="299"/>
      <c r="AT478" s="299"/>
      <c r="AU478" s="299"/>
      <c r="AV478" s="299"/>
      <c r="AW478" s="299"/>
    </row>
    <row r="479" spans="1:49" s="300" customFormat="1" ht="25.5" x14ac:dyDescent="0.2">
      <c r="A479" s="49">
        <v>96510</v>
      </c>
      <c r="B479" s="29" t="s">
        <v>82</v>
      </c>
      <c r="C479" s="131" t="s">
        <v>251</v>
      </c>
      <c r="D479" s="168">
        <v>2</v>
      </c>
      <c r="E479" s="132" t="s">
        <v>101</v>
      </c>
      <c r="F479" s="67" t="s">
        <v>252</v>
      </c>
      <c r="G479" s="75"/>
      <c r="H479" s="75"/>
      <c r="I479" s="75"/>
      <c r="J479" s="75"/>
      <c r="K479" s="130">
        <v>2500</v>
      </c>
      <c r="L479" s="100">
        <f t="shared" si="30"/>
        <v>2500</v>
      </c>
      <c r="M479" s="522" t="e">
        <f t="shared" si="31"/>
        <v>#DIV/0!</v>
      </c>
      <c r="N479" s="130"/>
      <c r="O479" s="130"/>
      <c r="P479" s="130"/>
      <c r="Q479" s="130"/>
      <c r="R479" s="130"/>
      <c r="S479" s="130"/>
      <c r="T479" s="544" t="s">
        <v>2648</v>
      </c>
      <c r="U479" s="130" t="s">
        <v>235</v>
      </c>
      <c r="V479" s="133" t="s">
        <v>236</v>
      </c>
      <c r="W479" s="193" t="s">
        <v>253</v>
      </c>
      <c r="X479" s="36"/>
      <c r="Y479" s="130"/>
      <c r="Z479" s="130"/>
      <c r="AA479" s="133"/>
      <c r="AB479" s="130"/>
      <c r="AC479" s="133" t="s">
        <v>81</v>
      </c>
      <c r="AD479" s="195">
        <v>275035</v>
      </c>
      <c r="AE479" s="172">
        <v>30</v>
      </c>
      <c r="AF479" s="299"/>
      <c r="AG479" s="299"/>
      <c r="AH479" s="299"/>
      <c r="AI479" s="299"/>
      <c r="AJ479" s="299"/>
      <c r="AK479" s="299"/>
      <c r="AL479" s="299"/>
      <c r="AM479" s="299"/>
      <c r="AN479" s="299"/>
      <c r="AO479" s="299"/>
      <c r="AP479" s="299"/>
      <c r="AQ479" s="299"/>
      <c r="AR479" s="299"/>
      <c r="AS479" s="299"/>
      <c r="AT479" s="299"/>
      <c r="AU479" s="299"/>
      <c r="AV479" s="299"/>
      <c r="AW479" s="299"/>
    </row>
    <row r="480" spans="1:49" s="300" customFormat="1" ht="25.5" x14ac:dyDescent="0.2">
      <c r="A480" s="49">
        <v>96512</v>
      </c>
      <c r="B480" s="29" t="s">
        <v>127</v>
      </c>
      <c r="C480" s="76"/>
      <c r="D480" s="168">
        <v>2</v>
      </c>
      <c r="E480" s="77" t="s">
        <v>92</v>
      </c>
      <c r="F480" s="67" t="s">
        <v>257</v>
      </c>
      <c r="G480" s="78"/>
      <c r="H480" s="78"/>
      <c r="I480" s="78"/>
      <c r="J480" s="78"/>
      <c r="K480" s="130">
        <v>5000</v>
      </c>
      <c r="L480" s="100">
        <f t="shared" si="30"/>
        <v>5000</v>
      </c>
      <c r="M480" s="522" t="e">
        <f t="shared" si="31"/>
        <v>#DIV/0!</v>
      </c>
      <c r="N480" s="130">
        <v>5000</v>
      </c>
      <c r="O480" s="130"/>
      <c r="P480" s="130"/>
      <c r="Q480" s="130"/>
      <c r="R480" s="130">
        <v>5000</v>
      </c>
      <c r="S480" s="130"/>
      <c r="T480" s="544" t="s">
        <v>2648</v>
      </c>
      <c r="U480" s="130" t="s">
        <v>235</v>
      </c>
      <c r="V480" s="133" t="s">
        <v>236</v>
      </c>
      <c r="W480" s="193" t="s">
        <v>258</v>
      </c>
      <c r="X480" s="194"/>
      <c r="Y480" s="1"/>
      <c r="Z480" s="1"/>
      <c r="AA480" s="2"/>
      <c r="AB480" s="1"/>
      <c r="AC480" s="2" t="s">
        <v>259</v>
      </c>
      <c r="AD480" s="195">
        <v>275035</v>
      </c>
      <c r="AE480" s="172">
        <v>30</v>
      </c>
      <c r="AF480" s="299"/>
      <c r="AG480" s="299"/>
      <c r="AH480" s="299"/>
      <c r="AI480" s="299"/>
      <c r="AJ480" s="299"/>
      <c r="AK480" s="299"/>
      <c r="AL480" s="299"/>
      <c r="AM480" s="299"/>
      <c r="AN480" s="299"/>
      <c r="AO480" s="299"/>
      <c r="AP480" s="299"/>
      <c r="AQ480" s="299"/>
      <c r="AR480" s="299"/>
      <c r="AS480" s="299"/>
      <c r="AT480" s="299"/>
      <c r="AU480" s="299"/>
      <c r="AV480" s="299"/>
      <c r="AW480" s="299"/>
    </row>
    <row r="481" spans="1:49" s="298" customFormat="1" ht="25.5" x14ac:dyDescent="0.2">
      <c r="A481" s="49">
        <v>96512</v>
      </c>
      <c r="B481" s="29" t="s">
        <v>127</v>
      </c>
      <c r="C481" s="131" t="s">
        <v>244</v>
      </c>
      <c r="D481" s="168">
        <v>2</v>
      </c>
      <c r="E481" s="132" t="s">
        <v>107</v>
      </c>
      <c r="F481" s="67" t="s">
        <v>271</v>
      </c>
      <c r="G481" s="135"/>
      <c r="H481" s="135"/>
      <c r="I481" s="135"/>
      <c r="J481" s="135"/>
      <c r="K481" s="81">
        <v>2300</v>
      </c>
      <c r="L481" s="100">
        <f t="shared" si="30"/>
        <v>2300</v>
      </c>
      <c r="M481" s="522" t="e">
        <f t="shared" si="31"/>
        <v>#DIV/0!</v>
      </c>
      <c r="N481" s="81">
        <v>2300</v>
      </c>
      <c r="O481" s="81"/>
      <c r="P481" s="81"/>
      <c r="Q481" s="81"/>
      <c r="R481" s="81">
        <v>2300</v>
      </c>
      <c r="S481" s="81"/>
      <c r="T481" s="544" t="s">
        <v>2648</v>
      </c>
      <c r="U481" s="130" t="s">
        <v>235</v>
      </c>
      <c r="V481" s="133" t="s">
        <v>236</v>
      </c>
      <c r="W481" s="193" t="s">
        <v>272</v>
      </c>
      <c r="X481" s="444"/>
      <c r="Y481" s="81"/>
      <c r="Z481" s="81"/>
      <c r="AA481" s="81"/>
      <c r="AB481" s="81"/>
      <c r="AC481" s="81" t="s">
        <v>259</v>
      </c>
      <c r="AD481" s="195">
        <v>275035</v>
      </c>
      <c r="AE481" s="172">
        <v>30</v>
      </c>
    </row>
    <row r="482" spans="1:49" s="298" customFormat="1" ht="63.75" x14ac:dyDescent="0.2">
      <c r="A482" s="49">
        <v>96512</v>
      </c>
      <c r="B482" s="29" t="s">
        <v>127</v>
      </c>
      <c r="C482" s="131"/>
      <c r="D482" s="168">
        <v>2</v>
      </c>
      <c r="E482" s="132" t="s">
        <v>110</v>
      </c>
      <c r="F482" s="67" t="s">
        <v>262</v>
      </c>
      <c r="G482" s="135"/>
      <c r="H482" s="135"/>
      <c r="I482" s="135"/>
      <c r="J482" s="135"/>
      <c r="K482" s="81">
        <v>6800</v>
      </c>
      <c r="L482" s="100">
        <f t="shared" si="30"/>
        <v>6800</v>
      </c>
      <c r="M482" s="522" t="e">
        <f t="shared" si="31"/>
        <v>#DIV/0!</v>
      </c>
      <c r="N482" s="81"/>
      <c r="O482" s="81"/>
      <c r="P482" s="81"/>
      <c r="Q482" s="81"/>
      <c r="R482" s="81"/>
      <c r="S482" s="81"/>
      <c r="T482" s="544" t="s">
        <v>2648</v>
      </c>
      <c r="U482" s="130" t="s">
        <v>235</v>
      </c>
      <c r="V482" s="133" t="s">
        <v>236</v>
      </c>
      <c r="W482" s="193" t="s">
        <v>263</v>
      </c>
      <c r="X482" s="444"/>
      <c r="Y482" s="81"/>
      <c r="Z482" s="81"/>
      <c r="AA482" s="81"/>
      <c r="AB482" s="81"/>
      <c r="AC482" s="81" t="s">
        <v>81</v>
      </c>
      <c r="AD482" s="195">
        <v>275035</v>
      </c>
      <c r="AE482" s="172">
        <v>30</v>
      </c>
    </row>
    <row r="483" spans="1:49" s="167" customFormat="1" ht="51" x14ac:dyDescent="0.2">
      <c r="A483" s="49">
        <v>96512</v>
      </c>
      <c r="B483" s="29" t="s">
        <v>127</v>
      </c>
      <c r="C483" s="131" t="s">
        <v>244</v>
      </c>
      <c r="D483" s="168">
        <v>3</v>
      </c>
      <c r="E483" s="132" t="s">
        <v>138</v>
      </c>
      <c r="F483" s="67" t="s">
        <v>264</v>
      </c>
      <c r="G483" s="135"/>
      <c r="H483" s="135"/>
      <c r="I483" s="135"/>
      <c r="J483" s="135"/>
      <c r="K483" s="81">
        <v>10000</v>
      </c>
      <c r="L483" s="100">
        <f t="shared" si="30"/>
        <v>10000</v>
      </c>
      <c r="M483" s="522" t="e">
        <f t="shared" si="31"/>
        <v>#DIV/0!</v>
      </c>
      <c r="N483" s="579">
        <v>10000</v>
      </c>
      <c r="O483" s="81"/>
      <c r="P483" s="81"/>
      <c r="Q483" s="81"/>
      <c r="R483" s="81"/>
      <c r="S483" s="579">
        <v>10000</v>
      </c>
      <c r="T483" s="257"/>
      <c r="U483" s="130" t="s">
        <v>235</v>
      </c>
      <c r="V483" s="133" t="s">
        <v>236</v>
      </c>
      <c r="W483" s="193" t="s">
        <v>265</v>
      </c>
      <c r="X483" s="444"/>
      <c r="Y483" s="81"/>
      <c r="Z483" s="81"/>
      <c r="AA483" s="81"/>
      <c r="AB483" s="81"/>
      <c r="AC483" s="81" t="s">
        <v>131</v>
      </c>
      <c r="AD483" s="195">
        <v>275035</v>
      </c>
      <c r="AE483" s="172">
        <v>30</v>
      </c>
      <c r="AF483" s="299"/>
      <c r="AG483" s="299"/>
      <c r="AH483" s="299"/>
      <c r="AI483" s="299"/>
      <c r="AJ483" s="299"/>
      <c r="AK483" s="299"/>
      <c r="AL483" s="299"/>
      <c r="AM483" s="299"/>
      <c r="AN483" s="299"/>
      <c r="AO483" s="299"/>
      <c r="AP483" s="299"/>
      <c r="AQ483" s="299"/>
      <c r="AR483" s="299"/>
      <c r="AS483" s="299"/>
      <c r="AT483" s="299"/>
      <c r="AU483" s="299"/>
      <c r="AV483" s="299"/>
      <c r="AW483" s="299"/>
    </row>
    <row r="484" spans="1:49" s="300" customFormat="1" ht="51" x14ac:dyDescent="0.2">
      <c r="A484" s="49">
        <v>96512</v>
      </c>
      <c r="B484" s="29" t="s">
        <v>127</v>
      </c>
      <c r="C484" s="131" t="s">
        <v>244</v>
      </c>
      <c r="D484" s="168">
        <v>3</v>
      </c>
      <c r="E484" s="132" t="s">
        <v>128</v>
      </c>
      <c r="F484" s="67" t="s">
        <v>268</v>
      </c>
      <c r="G484" s="135"/>
      <c r="H484" s="135"/>
      <c r="I484" s="135"/>
      <c r="J484" s="135"/>
      <c r="K484" s="81">
        <v>13000</v>
      </c>
      <c r="L484" s="100">
        <f t="shared" si="30"/>
        <v>13000</v>
      </c>
      <c r="M484" s="522" t="e">
        <f t="shared" si="31"/>
        <v>#DIV/0!</v>
      </c>
      <c r="N484" s="579">
        <v>13000</v>
      </c>
      <c r="O484" s="81"/>
      <c r="P484" s="81"/>
      <c r="Q484" s="81"/>
      <c r="R484" s="81"/>
      <c r="S484" s="579">
        <v>13000</v>
      </c>
      <c r="T484" s="257"/>
      <c r="U484" s="130" t="s">
        <v>235</v>
      </c>
      <c r="V484" s="133" t="s">
        <v>269</v>
      </c>
      <c r="W484" s="193" t="s">
        <v>270</v>
      </c>
      <c r="X484" s="444"/>
      <c r="Y484" s="81"/>
      <c r="Z484" s="81"/>
      <c r="AA484" s="81"/>
      <c r="AB484" s="81"/>
      <c r="AC484" s="81" t="s">
        <v>131</v>
      </c>
      <c r="AD484" s="195">
        <v>275035</v>
      </c>
      <c r="AE484" s="172">
        <v>30</v>
      </c>
      <c r="AF484" s="299"/>
      <c r="AG484" s="299"/>
      <c r="AH484" s="299"/>
      <c r="AI484" s="299"/>
      <c r="AJ484" s="299"/>
      <c r="AK484" s="299"/>
      <c r="AL484" s="299"/>
      <c r="AM484" s="299"/>
      <c r="AN484" s="299"/>
      <c r="AO484" s="299"/>
      <c r="AP484" s="299"/>
      <c r="AQ484" s="299"/>
      <c r="AR484" s="299"/>
      <c r="AS484" s="299"/>
      <c r="AT484" s="299"/>
      <c r="AU484" s="299"/>
      <c r="AV484" s="299"/>
      <c r="AW484" s="299"/>
    </row>
    <row r="485" spans="1:49" s="300" customFormat="1" ht="63.75" x14ac:dyDescent="0.2">
      <c r="A485" s="49">
        <v>96512</v>
      </c>
      <c r="B485" s="29" t="s">
        <v>127</v>
      </c>
      <c r="C485" s="131" t="s">
        <v>244</v>
      </c>
      <c r="D485" s="168">
        <v>3</v>
      </c>
      <c r="E485" s="132" t="s">
        <v>132</v>
      </c>
      <c r="F485" s="67" t="s">
        <v>266</v>
      </c>
      <c r="G485" s="135"/>
      <c r="H485" s="135"/>
      <c r="I485" s="135"/>
      <c r="J485" s="135"/>
      <c r="K485" s="81">
        <v>6000</v>
      </c>
      <c r="L485" s="100">
        <f t="shared" si="30"/>
        <v>6000</v>
      </c>
      <c r="M485" s="522" t="e">
        <f t="shared" si="31"/>
        <v>#DIV/0!</v>
      </c>
      <c r="N485" s="81"/>
      <c r="O485" s="81"/>
      <c r="P485" s="81"/>
      <c r="Q485" s="81"/>
      <c r="R485" s="81"/>
      <c r="S485" s="81"/>
      <c r="T485" s="544" t="s">
        <v>2648</v>
      </c>
      <c r="U485" s="130" t="s">
        <v>235</v>
      </c>
      <c r="V485" s="133" t="s">
        <v>236</v>
      </c>
      <c r="W485" s="193" t="s">
        <v>267</v>
      </c>
      <c r="X485" s="444"/>
      <c r="Y485" s="81"/>
      <c r="Z485" s="81"/>
      <c r="AA485" s="81"/>
      <c r="AB485" s="81"/>
      <c r="AC485" s="81" t="s">
        <v>131</v>
      </c>
      <c r="AD485" s="195">
        <v>275035</v>
      </c>
      <c r="AE485" s="172">
        <v>30</v>
      </c>
      <c r="AF485" s="299"/>
      <c r="AG485" s="299"/>
      <c r="AH485" s="299"/>
      <c r="AI485" s="299"/>
      <c r="AJ485" s="299"/>
      <c r="AK485" s="299"/>
      <c r="AL485" s="299"/>
      <c r="AM485" s="299"/>
      <c r="AN485" s="299"/>
      <c r="AO485" s="299"/>
      <c r="AP485" s="299"/>
      <c r="AQ485" s="299"/>
      <c r="AR485" s="299"/>
      <c r="AS485" s="299"/>
      <c r="AT485" s="299"/>
      <c r="AU485" s="299"/>
      <c r="AV485" s="299"/>
      <c r="AW485" s="299"/>
    </row>
    <row r="486" spans="1:49" s="300" customFormat="1" ht="89.25" x14ac:dyDescent="0.2">
      <c r="A486" s="49">
        <v>96512</v>
      </c>
      <c r="B486" s="29" t="s">
        <v>127</v>
      </c>
      <c r="C486" s="131"/>
      <c r="D486" s="168">
        <v>1</v>
      </c>
      <c r="E486" s="132"/>
      <c r="F486" s="41" t="s">
        <v>2191</v>
      </c>
      <c r="G486" s="135"/>
      <c r="H486" s="135">
        <v>5000</v>
      </c>
      <c r="I486" s="135"/>
      <c r="J486" s="135"/>
      <c r="K486" s="81">
        <v>13000</v>
      </c>
      <c r="L486" s="100">
        <f t="shared" si="30"/>
        <v>13000</v>
      </c>
      <c r="M486" s="522" t="e">
        <f t="shared" si="31"/>
        <v>#DIV/0!</v>
      </c>
      <c r="N486" s="81">
        <v>7500</v>
      </c>
      <c r="O486" s="81"/>
      <c r="P486" s="81"/>
      <c r="Q486" s="81"/>
      <c r="R486" s="81">
        <v>7500</v>
      </c>
      <c r="S486" s="81"/>
      <c r="T486" s="545" t="s">
        <v>2756</v>
      </c>
      <c r="U486" s="81"/>
      <c r="V486" s="102" t="s">
        <v>2152</v>
      </c>
      <c r="W486" s="36" t="s">
        <v>2192</v>
      </c>
      <c r="X486" s="211"/>
      <c r="Y486" s="211"/>
      <c r="Z486" s="211"/>
      <c r="AA486" s="211" t="s">
        <v>2193</v>
      </c>
      <c r="AB486" s="211"/>
      <c r="AC486" s="211" t="s">
        <v>114</v>
      </c>
      <c r="AD486" s="172">
        <v>275040</v>
      </c>
      <c r="AE486" s="172">
        <v>30</v>
      </c>
      <c r="AF486" s="299"/>
      <c r="AG486" s="299"/>
      <c r="AH486" s="299"/>
      <c r="AI486" s="299"/>
      <c r="AJ486" s="299"/>
      <c r="AK486" s="299"/>
      <c r="AL486" s="299"/>
      <c r="AM486" s="299"/>
      <c r="AN486" s="299"/>
      <c r="AO486" s="299"/>
      <c r="AP486" s="299"/>
      <c r="AQ486" s="299"/>
      <c r="AR486" s="299"/>
      <c r="AS486" s="299"/>
      <c r="AT486" s="299"/>
      <c r="AU486" s="299"/>
      <c r="AV486" s="299"/>
      <c r="AW486" s="299"/>
    </row>
    <row r="487" spans="1:49" s="167" customFormat="1" ht="51" x14ac:dyDescent="0.2">
      <c r="A487" s="49">
        <v>96512</v>
      </c>
      <c r="B487" s="29" t="s">
        <v>127</v>
      </c>
      <c r="C487" s="131" t="s">
        <v>251</v>
      </c>
      <c r="D487" s="168">
        <v>2</v>
      </c>
      <c r="E487" s="132"/>
      <c r="F487" s="417" t="s">
        <v>2187</v>
      </c>
      <c r="G487" s="135"/>
      <c r="H487" s="135"/>
      <c r="I487" s="135"/>
      <c r="J487" s="135"/>
      <c r="K487" s="81">
        <v>10000</v>
      </c>
      <c r="L487" s="100">
        <f t="shared" si="30"/>
        <v>10000</v>
      </c>
      <c r="M487" s="522" t="e">
        <f t="shared" si="31"/>
        <v>#DIV/0!</v>
      </c>
      <c r="N487" s="81">
        <v>10000</v>
      </c>
      <c r="O487" s="81"/>
      <c r="P487" s="81"/>
      <c r="Q487" s="81"/>
      <c r="R487" s="81">
        <v>10000</v>
      </c>
      <c r="S487" s="81"/>
      <c r="T487" s="206" t="s">
        <v>2755</v>
      </c>
      <c r="U487" s="81"/>
      <c r="V487" s="102" t="s">
        <v>2152</v>
      </c>
      <c r="W487" s="36" t="s">
        <v>2188</v>
      </c>
      <c r="X487" s="81"/>
      <c r="Y487" s="81"/>
      <c r="Z487" s="81"/>
      <c r="AA487" s="81" t="s">
        <v>2189</v>
      </c>
      <c r="AB487" s="81"/>
      <c r="AC487" s="81" t="s">
        <v>2190</v>
      </c>
      <c r="AD487" s="172">
        <v>275040</v>
      </c>
      <c r="AE487" s="172">
        <v>30</v>
      </c>
      <c r="AF487" s="299"/>
      <c r="AG487" s="299"/>
      <c r="AH487" s="299"/>
      <c r="AI487" s="299"/>
      <c r="AJ487" s="299"/>
      <c r="AK487" s="299"/>
      <c r="AL487" s="299"/>
      <c r="AM487" s="299"/>
      <c r="AN487" s="299"/>
      <c r="AO487" s="299"/>
      <c r="AP487" s="299"/>
      <c r="AQ487" s="299"/>
      <c r="AR487" s="299"/>
      <c r="AS487" s="299"/>
      <c r="AT487" s="299"/>
      <c r="AU487" s="299"/>
      <c r="AV487" s="299"/>
      <c r="AW487" s="299"/>
    </row>
    <row r="488" spans="1:49" s="167" customFormat="1" ht="63.75" x14ac:dyDescent="0.2">
      <c r="A488" s="273">
        <v>92310</v>
      </c>
      <c r="B488" s="140" t="s">
        <v>23</v>
      </c>
      <c r="C488" s="141"/>
      <c r="D488" s="168">
        <v>1</v>
      </c>
      <c r="E488" s="142"/>
      <c r="F488" s="140"/>
      <c r="G488" s="112"/>
      <c r="H488" s="112"/>
      <c r="I488" s="112"/>
      <c r="J488" s="112"/>
      <c r="K488" s="112">
        <v>2500</v>
      </c>
      <c r="L488" s="100">
        <f t="shared" si="30"/>
        <v>2500</v>
      </c>
      <c r="M488" s="522" t="e">
        <f t="shared" si="31"/>
        <v>#DIV/0!</v>
      </c>
      <c r="N488" s="112">
        <v>0</v>
      </c>
      <c r="O488" s="112"/>
      <c r="P488" s="112"/>
      <c r="Q488" s="112"/>
      <c r="R488" s="112"/>
      <c r="S488" s="112"/>
      <c r="T488" s="542" t="s">
        <v>2533</v>
      </c>
      <c r="U488" s="112">
        <v>3</v>
      </c>
      <c r="V488" s="437" t="s">
        <v>273</v>
      </c>
      <c r="W488" s="270" t="s">
        <v>274</v>
      </c>
      <c r="X488" s="46"/>
      <c r="Y488" s="46"/>
      <c r="Z488" s="46"/>
      <c r="AA488" s="48" t="s">
        <v>275</v>
      </c>
      <c r="AB488" s="46"/>
      <c r="AC488" s="48" t="s">
        <v>81</v>
      </c>
      <c r="AD488" s="195">
        <v>275040</v>
      </c>
      <c r="AE488" s="172">
        <v>30</v>
      </c>
      <c r="AF488" s="299"/>
      <c r="AG488" s="299"/>
      <c r="AH488" s="299"/>
      <c r="AI488" s="299"/>
      <c r="AJ488" s="299"/>
      <c r="AK488" s="299"/>
      <c r="AL488" s="299"/>
      <c r="AM488" s="299"/>
      <c r="AN488" s="299"/>
      <c r="AO488" s="299"/>
      <c r="AP488" s="299"/>
      <c r="AQ488" s="299"/>
      <c r="AR488" s="299"/>
      <c r="AS488" s="299"/>
      <c r="AT488" s="299"/>
      <c r="AU488" s="299"/>
      <c r="AV488" s="299"/>
      <c r="AW488" s="299"/>
    </row>
    <row r="489" spans="1:49" s="298" customFormat="1" ht="51" customHeight="1" x14ac:dyDescent="0.25">
      <c r="A489" s="49">
        <v>95310</v>
      </c>
      <c r="B489" s="29" t="s">
        <v>38</v>
      </c>
      <c r="C489" s="131"/>
      <c r="D489" s="168">
        <v>1</v>
      </c>
      <c r="E489" s="132" t="s">
        <v>77</v>
      </c>
      <c r="F489" s="67"/>
      <c r="G489" s="75">
        <v>567</v>
      </c>
      <c r="H489" s="75">
        <v>378</v>
      </c>
      <c r="I489" s="75">
        <v>1002</v>
      </c>
      <c r="J489" s="75"/>
      <c r="K489" s="130">
        <v>1000</v>
      </c>
      <c r="L489" s="100">
        <f t="shared" si="30"/>
        <v>1000</v>
      </c>
      <c r="M489" s="522" t="e">
        <f t="shared" si="31"/>
        <v>#DIV/0!</v>
      </c>
      <c r="N489" s="130">
        <v>0</v>
      </c>
      <c r="O489" s="130"/>
      <c r="P489" s="130"/>
      <c r="Q489" s="130"/>
      <c r="R489" s="130"/>
      <c r="S489" s="130"/>
      <c r="T489" s="405" t="s">
        <v>2641</v>
      </c>
      <c r="U489" s="201">
        <v>3</v>
      </c>
      <c r="V489" s="437" t="s">
        <v>276</v>
      </c>
      <c r="W489" s="593"/>
      <c r="X489" s="130"/>
      <c r="Y489" s="130"/>
      <c r="Z489" s="130"/>
      <c r="AA489" s="133"/>
      <c r="AB489" s="130"/>
      <c r="AC489" s="133"/>
      <c r="AD489" s="195">
        <v>275040</v>
      </c>
      <c r="AE489" s="172">
        <v>30</v>
      </c>
    </row>
    <row r="490" spans="1:49" s="298" customFormat="1" ht="51" x14ac:dyDescent="0.2">
      <c r="A490" s="49">
        <v>95315</v>
      </c>
      <c r="B490" s="29" t="s">
        <v>41</v>
      </c>
      <c r="C490" s="131"/>
      <c r="D490" s="168">
        <v>0</v>
      </c>
      <c r="E490" s="132" t="s">
        <v>107</v>
      </c>
      <c r="F490" s="67"/>
      <c r="G490" s="75"/>
      <c r="H490" s="75"/>
      <c r="I490" s="75"/>
      <c r="J490" s="75"/>
      <c r="K490" s="130">
        <v>1000</v>
      </c>
      <c r="L490" s="100">
        <f t="shared" si="30"/>
        <v>1000</v>
      </c>
      <c r="M490" s="522" t="e">
        <f t="shared" si="31"/>
        <v>#DIV/0!</v>
      </c>
      <c r="N490" s="130">
        <v>0</v>
      </c>
      <c r="O490" s="130"/>
      <c r="P490" s="130"/>
      <c r="Q490" s="130"/>
      <c r="R490" s="130"/>
      <c r="S490" s="130"/>
      <c r="T490" s="405" t="s">
        <v>2641</v>
      </c>
      <c r="U490" s="201"/>
      <c r="V490" s="437"/>
      <c r="W490" s="36"/>
      <c r="X490" s="134"/>
      <c r="Y490" s="198" t="s">
        <v>280</v>
      </c>
      <c r="Z490" s="134"/>
      <c r="AA490" s="198"/>
      <c r="AB490" s="134"/>
      <c r="AC490" s="198"/>
      <c r="AD490" s="195">
        <v>275040</v>
      </c>
      <c r="AE490" s="172">
        <v>30</v>
      </c>
    </row>
    <row r="491" spans="1:49" s="167" customFormat="1" x14ac:dyDescent="0.2">
      <c r="A491" s="49">
        <v>95530</v>
      </c>
      <c r="B491" s="29" t="s">
        <v>282</v>
      </c>
      <c r="C491" s="131"/>
      <c r="D491" s="168">
        <v>1</v>
      </c>
      <c r="E491" s="132" t="s">
        <v>46</v>
      </c>
      <c r="F491" s="67"/>
      <c r="G491" s="75"/>
      <c r="H491" s="75"/>
      <c r="I491" s="75">
        <v>535</v>
      </c>
      <c r="J491" s="75">
        <v>1500</v>
      </c>
      <c r="K491" s="130">
        <v>1000</v>
      </c>
      <c r="L491" s="100">
        <f t="shared" si="30"/>
        <v>-500</v>
      </c>
      <c r="M491" s="522">
        <f t="shared" si="31"/>
        <v>-0.33333333333333331</v>
      </c>
      <c r="N491" s="130">
        <v>0</v>
      </c>
      <c r="O491" s="130"/>
      <c r="P491" s="130"/>
      <c r="Q491" s="130"/>
      <c r="R491" s="130"/>
      <c r="S491" s="130"/>
      <c r="T491" s="405" t="s">
        <v>2648</v>
      </c>
      <c r="U491" s="201">
        <v>3</v>
      </c>
      <c r="V491" s="437" t="s">
        <v>276</v>
      </c>
      <c r="W491" s="202" t="s">
        <v>283</v>
      </c>
      <c r="X491" s="134"/>
      <c r="Y491" s="134"/>
      <c r="Z491" s="134"/>
      <c r="AA491" s="198"/>
      <c r="AB491" s="134"/>
      <c r="AC491" s="198" t="s">
        <v>175</v>
      </c>
      <c r="AD491" s="195">
        <v>275040</v>
      </c>
      <c r="AE491" s="172">
        <v>30</v>
      </c>
      <c r="AF491" s="299"/>
      <c r="AG491" s="299"/>
      <c r="AH491" s="299"/>
      <c r="AI491" s="299"/>
      <c r="AJ491" s="299"/>
      <c r="AK491" s="299"/>
      <c r="AL491" s="299"/>
      <c r="AM491" s="299"/>
      <c r="AN491" s="299"/>
      <c r="AO491" s="299"/>
      <c r="AP491" s="299"/>
      <c r="AQ491" s="299"/>
      <c r="AR491" s="299"/>
      <c r="AS491" s="299"/>
      <c r="AT491" s="299"/>
      <c r="AU491" s="299"/>
      <c r="AV491" s="299"/>
      <c r="AW491" s="299"/>
    </row>
    <row r="492" spans="1:49" s="300" customFormat="1" x14ac:dyDescent="0.2">
      <c r="A492" s="49">
        <v>96510</v>
      </c>
      <c r="B492" s="29" t="s">
        <v>2649</v>
      </c>
      <c r="C492" s="131"/>
      <c r="D492" s="168">
        <v>1</v>
      </c>
      <c r="E492" s="132" t="s">
        <v>46</v>
      </c>
      <c r="F492" s="67">
        <f>F491</f>
        <v>0</v>
      </c>
      <c r="G492" s="135"/>
      <c r="H492" s="135"/>
      <c r="I492" s="135"/>
      <c r="J492" s="135"/>
      <c r="K492" s="81">
        <v>1500</v>
      </c>
      <c r="L492" s="100">
        <f t="shared" si="30"/>
        <v>1500</v>
      </c>
      <c r="M492" s="522" t="e">
        <f t="shared" si="31"/>
        <v>#DIV/0!</v>
      </c>
      <c r="N492" s="579">
        <v>1500</v>
      </c>
      <c r="O492" s="81"/>
      <c r="P492" s="81"/>
      <c r="Q492" s="81"/>
      <c r="R492" s="81"/>
      <c r="S492" s="579">
        <v>1500</v>
      </c>
      <c r="T492" s="257"/>
      <c r="U492" s="100">
        <f>U491</f>
        <v>3</v>
      </c>
      <c r="V492" s="100" t="str">
        <f>V491</f>
        <v>3.2,3.5</v>
      </c>
      <c r="W492" s="36" t="s">
        <v>286</v>
      </c>
      <c r="X492" s="81"/>
      <c r="Y492" s="81"/>
      <c r="Z492" s="81"/>
      <c r="AA492" s="81"/>
      <c r="AB492" s="81"/>
      <c r="AC492" s="81" t="s">
        <v>114</v>
      </c>
      <c r="AD492" s="195">
        <v>275040</v>
      </c>
      <c r="AE492" s="172">
        <v>30</v>
      </c>
      <c r="AF492" s="299"/>
      <c r="AG492" s="299"/>
      <c r="AH492" s="299"/>
      <c r="AI492" s="299"/>
      <c r="AJ492" s="299"/>
      <c r="AK492" s="299"/>
      <c r="AL492" s="299"/>
      <c r="AM492" s="299"/>
      <c r="AN492" s="299"/>
      <c r="AO492" s="299"/>
      <c r="AP492" s="299"/>
      <c r="AQ492" s="299"/>
      <c r="AR492" s="299"/>
      <c r="AS492" s="299"/>
      <c r="AT492" s="299"/>
      <c r="AU492" s="299"/>
      <c r="AV492" s="299"/>
      <c r="AW492" s="299"/>
    </row>
    <row r="493" spans="1:49" s="300" customFormat="1" ht="102" x14ac:dyDescent="0.2">
      <c r="A493" s="50">
        <v>94410</v>
      </c>
      <c r="B493" s="29" t="s">
        <v>27</v>
      </c>
      <c r="C493" s="96"/>
      <c r="D493" s="168">
        <v>1</v>
      </c>
      <c r="E493" s="97"/>
      <c r="F493" s="51"/>
      <c r="G493" s="98"/>
      <c r="H493" s="98"/>
      <c r="I493" s="98"/>
      <c r="J493" s="98"/>
      <c r="K493" s="99">
        <v>400</v>
      </c>
      <c r="L493" s="100">
        <f t="shared" si="30"/>
        <v>400</v>
      </c>
      <c r="M493" s="522" t="e">
        <f t="shared" si="31"/>
        <v>#DIV/0!</v>
      </c>
      <c r="N493" s="99">
        <v>400</v>
      </c>
      <c r="O493" s="99">
        <v>400</v>
      </c>
      <c r="P493" s="99"/>
      <c r="Q493" s="99"/>
      <c r="R493" s="99"/>
      <c r="S493" s="99"/>
      <c r="T493" s="255" t="s">
        <v>2753</v>
      </c>
      <c r="U493" s="100"/>
      <c r="V493" s="101"/>
      <c r="W493" s="634" t="s">
        <v>2907</v>
      </c>
      <c r="X493" s="134"/>
      <c r="Y493" s="134"/>
      <c r="Z493" s="134"/>
      <c r="AA493" s="198"/>
      <c r="AB493" s="134"/>
      <c r="AC493" s="198"/>
      <c r="AD493" s="195">
        <v>275040</v>
      </c>
      <c r="AE493" s="172">
        <v>30</v>
      </c>
      <c r="AF493" s="299"/>
      <c r="AG493" s="299"/>
      <c r="AH493" s="299"/>
      <c r="AI493" s="299"/>
      <c r="AJ493" s="299"/>
      <c r="AK493" s="299"/>
      <c r="AL493" s="299"/>
      <c r="AM493" s="299"/>
      <c r="AN493" s="299"/>
      <c r="AO493" s="299"/>
      <c r="AP493" s="299"/>
      <c r="AQ493" s="299"/>
      <c r="AR493" s="299"/>
      <c r="AS493" s="299"/>
      <c r="AT493" s="299"/>
      <c r="AU493" s="299"/>
      <c r="AV493" s="299"/>
      <c r="AW493" s="299"/>
    </row>
    <row r="494" spans="1:49" s="167" customFormat="1" x14ac:dyDescent="0.2">
      <c r="A494" s="49">
        <v>95330</v>
      </c>
      <c r="B494" s="29" t="s">
        <v>76</v>
      </c>
      <c r="C494" s="131"/>
      <c r="D494" s="168">
        <v>0</v>
      </c>
      <c r="E494" s="132" t="s">
        <v>107</v>
      </c>
      <c r="F494" s="67"/>
      <c r="G494" s="75"/>
      <c r="H494" s="75">
        <v>108</v>
      </c>
      <c r="I494" s="75">
        <v>826</v>
      </c>
      <c r="J494" s="75">
        <v>400</v>
      </c>
      <c r="K494" s="130">
        <v>400</v>
      </c>
      <c r="L494" s="100">
        <f t="shared" si="30"/>
        <v>0</v>
      </c>
      <c r="M494" s="522">
        <f t="shared" si="31"/>
        <v>0</v>
      </c>
      <c r="N494" s="526">
        <v>400</v>
      </c>
      <c r="O494" s="130"/>
      <c r="P494" s="130"/>
      <c r="Q494" s="130"/>
      <c r="R494" s="130"/>
      <c r="S494" s="526">
        <v>400</v>
      </c>
      <c r="T494" s="405" t="s">
        <v>170</v>
      </c>
      <c r="U494" s="201">
        <v>3</v>
      </c>
      <c r="V494" s="437" t="s">
        <v>276</v>
      </c>
      <c r="W494" s="202" t="s">
        <v>281</v>
      </c>
      <c r="X494" s="134"/>
      <c r="Y494" s="134"/>
      <c r="Z494" s="134"/>
      <c r="AA494" s="198"/>
      <c r="AB494" s="134"/>
      <c r="AC494" s="198" t="s">
        <v>175</v>
      </c>
      <c r="AD494" s="195">
        <v>275040</v>
      </c>
      <c r="AE494" s="172">
        <v>30</v>
      </c>
      <c r="AF494" s="299"/>
      <c r="AG494" s="299"/>
      <c r="AH494" s="299"/>
      <c r="AI494" s="299"/>
      <c r="AJ494" s="299"/>
      <c r="AK494" s="299"/>
      <c r="AL494" s="299"/>
      <c r="AM494" s="299"/>
      <c r="AN494" s="299"/>
      <c r="AO494" s="299"/>
      <c r="AP494" s="299"/>
      <c r="AQ494" s="299"/>
      <c r="AR494" s="299"/>
      <c r="AS494" s="299"/>
      <c r="AT494" s="299"/>
      <c r="AU494" s="299"/>
      <c r="AV494" s="299"/>
      <c r="AW494" s="299"/>
    </row>
    <row r="495" spans="1:49" s="167" customFormat="1" ht="76.5" x14ac:dyDescent="0.2">
      <c r="A495" s="10">
        <v>95225</v>
      </c>
      <c r="B495" s="8" t="s">
        <v>35</v>
      </c>
      <c r="C495" s="196"/>
      <c r="D495" s="168">
        <v>0</v>
      </c>
      <c r="E495" s="197"/>
      <c r="F495" s="8"/>
      <c r="G495" s="46"/>
      <c r="H495" s="46">
        <v>225</v>
      </c>
      <c r="I495" s="46">
        <v>0</v>
      </c>
      <c r="J495" s="46">
        <v>1900</v>
      </c>
      <c r="K495" s="68">
        <v>1500</v>
      </c>
      <c r="L495" s="100">
        <f t="shared" si="30"/>
        <v>-400</v>
      </c>
      <c r="M495" s="522">
        <f t="shared" si="31"/>
        <v>-0.21052631578947367</v>
      </c>
      <c r="N495" s="68">
        <v>1500</v>
      </c>
      <c r="O495" s="68">
        <v>1500</v>
      </c>
      <c r="P495" s="68"/>
      <c r="Q495" s="68"/>
      <c r="R495" s="68"/>
      <c r="S495" s="68"/>
      <c r="T495" s="255" t="s">
        <v>2764</v>
      </c>
      <c r="U495" s="200">
        <v>3</v>
      </c>
      <c r="V495" s="437" t="s">
        <v>276</v>
      </c>
      <c r="W495" s="635" t="s">
        <v>2908</v>
      </c>
      <c r="X495" s="171"/>
      <c r="Y495" s="171"/>
      <c r="Z495" s="171"/>
      <c r="AA495" s="171"/>
      <c r="AB495" s="171"/>
      <c r="AC495" s="171" t="s">
        <v>81</v>
      </c>
      <c r="AD495" s="195">
        <v>275040</v>
      </c>
      <c r="AE495" s="172">
        <v>30</v>
      </c>
      <c r="AF495" s="299"/>
      <c r="AG495" s="299"/>
      <c r="AH495" s="299"/>
      <c r="AI495" s="299"/>
      <c r="AJ495" s="299"/>
      <c r="AK495" s="299"/>
      <c r="AL495" s="299"/>
      <c r="AM495" s="299"/>
      <c r="AN495" s="299"/>
      <c r="AO495" s="299"/>
      <c r="AP495" s="299"/>
      <c r="AQ495" s="299"/>
      <c r="AR495" s="299"/>
      <c r="AS495" s="299"/>
      <c r="AT495" s="299"/>
      <c r="AU495" s="299"/>
      <c r="AV495" s="299"/>
      <c r="AW495" s="299"/>
    </row>
    <row r="496" spans="1:49" s="17" customFormat="1" ht="38.25" x14ac:dyDescent="0.2">
      <c r="A496" s="49">
        <v>96510</v>
      </c>
      <c r="B496" s="29" t="s">
        <v>82</v>
      </c>
      <c r="C496" s="131"/>
      <c r="D496" s="168">
        <v>1</v>
      </c>
      <c r="E496" s="132" t="s">
        <v>77</v>
      </c>
      <c r="F496" s="67"/>
      <c r="G496" s="135">
        <v>15020</v>
      </c>
      <c r="H496" s="135">
        <v>3295</v>
      </c>
      <c r="I496" s="135">
        <v>1986</v>
      </c>
      <c r="J496" s="135">
        <v>7200</v>
      </c>
      <c r="K496" s="81">
        <v>3200</v>
      </c>
      <c r="L496" s="100">
        <f t="shared" si="30"/>
        <v>-4000</v>
      </c>
      <c r="M496" s="522">
        <f t="shared" si="31"/>
        <v>-0.55555555555555558</v>
      </c>
      <c r="N496" s="579">
        <v>3200</v>
      </c>
      <c r="O496" s="81"/>
      <c r="P496" s="81"/>
      <c r="Q496" s="81"/>
      <c r="R496" s="81"/>
      <c r="S496" s="579">
        <v>3200</v>
      </c>
      <c r="T496" s="257"/>
      <c r="U496" s="100">
        <v>3</v>
      </c>
      <c r="V496" s="100" t="s">
        <v>284</v>
      </c>
      <c r="W496" s="36" t="s">
        <v>285</v>
      </c>
      <c r="X496" s="81"/>
      <c r="Y496" s="81"/>
      <c r="Z496" s="81"/>
      <c r="AA496" s="81"/>
      <c r="AB496" s="81"/>
      <c r="AC496" s="81" t="s">
        <v>114</v>
      </c>
      <c r="AD496" s="195">
        <v>275040</v>
      </c>
      <c r="AE496" s="172">
        <v>30</v>
      </c>
      <c r="AF496" s="15"/>
      <c r="AG496" s="15"/>
      <c r="AH496" s="15"/>
      <c r="AI496" s="15"/>
      <c r="AJ496" s="15"/>
      <c r="AK496" s="15"/>
      <c r="AL496" s="15"/>
      <c r="AM496" s="15"/>
      <c r="AN496" s="15"/>
      <c r="AO496" s="15"/>
      <c r="AP496" s="15"/>
      <c r="AQ496" s="15"/>
      <c r="AR496" s="15"/>
      <c r="AS496" s="15"/>
      <c r="AT496" s="15"/>
      <c r="AU496" s="15"/>
      <c r="AV496" s="15"/>
      <c r="AW496" s="15"/>
    </row>
    <row r="497" spans="1:49" s="17" customFormat="1" ht="51" x14ac:dyDescent="0.2">
      <c r="A497" s="50">
        <v>94310</v>
      </c>
      <c r="B497" s="29" t="s">
        <v>56</v>
      </c>
      <c r="C497" s="96"/>
      <c r="D497" s="168">
        <v>1</v>
      </c>
      <c r="E497" s="97"/>
      <c r="F497" s="51"/>
      <c r="G497" s="98">
        <v>4483</v>
      </c>
      <c r="H497" s="98">
        <v>8206</v>
      </c>
      <c r="I497" s="98">
        <v>19725</v>
      </c>
      <c r="J497" s="98">
        <v>7900</v>
      </c>
      <c r="K497" s="99">
        <v>8000</v>
      </c>
      <c r="L497" s="100">
        <f t="shared" si="30"/>
        <v>100</v>
      </c>
      <c r="M497" s="522">
        <f t="shared" si="31"/>
        <v>1.2658227848101266E-2</v>
      </c>
      <c r="N497" s="99">
        <v>8000</v>
      </c>
      <c r="O497" s="99">
        <v>5000</v>
      </c>
      <c r="P497" s="99"/>
      <c r="Q497" s="99"/>
      <c r="R497" s="99">
        <v>3000</v>
      </c>
      <c r="S497" s="99"/>
      <c r="T497" s="545" t="s">
        <v>2729</v>
      </c>
      <c r="U497" s="118">
        <v>3</v>
      </c>
      <c r="V497" s="101" t="s">
        <v>276</v>
      </c>
      <c r="W497" s="199" t="s">
        <v>277</v>
      </c>
      <c r="X497" s="130"/>
      <c r="Y497" s="130"/>
      <c r="Z497" s="130" t="s">
        <v>278</v>
      </c>
      <c r="AA497" s="133" t="s">
        <v>279</v>
      </c>
      <c r="AB497" s="130"/>
      <c r="AC497" s="133" t="s">
        <v>215</v>
      </c>
      <c r="AD497" s="195">
        <v>275040</v>
      </c>
      <c r="AE497" s="172">
        <v>30</v>
      </c>
      <c r="AF497" s="15"/>
      <c r="AG497" s="15"/>
      <c r="AH497" s="15"/>
      <c r="AI497" s="15"/>
      <c r="AJ497" s="15"/>
      <c r="AK497" s="15"/>
      <c r="AL497" s="15"/>
      <c r="AM497" s="15"/>
      <c r="AN497" s="15"/>
      <c r="AO497" s="15"/>
      <c r="AP497" s="15"/>
      <c r="AQ497" s="15"/>
      <c r="AR497" s="15"/>
      <c r="AS497" s="15"/>
      <c r="AT497" s="15"/>
      <c r="AU497" s="15"/>
      <c r="AV497" s="15"/>
      <c r="AW497" s="15"/>
    </row>
    <row r="498" spans="1:49" s="12" customFormat="1" ht="76.5" x14ac:dyDescent="0.2">
      <c r="A498" s="49">
        <v>96512</v>
      </c>
      <c r="B498" s="29" t="s">
        <v>127</v>
      </c>
      <c r="C498" s="157"/>
      <c r="D498" s="168">
        <v>2</v>
      </c>
      <c r="E498" s="158" t="s">
        <v>92</v>
      </c>
      <c r="F498" s="67"/>
      <c r="G498" s="159"/>
      <c r="H498" s="159"/>
      <c r="I498" s="159"/>
      <c r="J498" s="159"/>
      <c r="K498" s="130">
        <v>15000</v>
      </c>
      <c r="L498" s="100">
        <f t="shared" si="30"/>
        <v>15000</v>
      </c>
      <c r="M498" s="522" t="e">
        <f t="shared" si="31"/>
        <v>#DIV/0!</v>
      </c>
      <c r="N498" s="526">
        <v>15000</v>
      </c>
      <c r="O498" s="130"/>
      <c r="P498" s="130"/>
      <c r="Q498" s="130"/>
      <c r="R498" s="130"/>
      <c r="S498" s="526">
        <v>15000</v>
      </c>
      <c r="T498" s="405"/>
      <c r="U498" s="118">
        <v>3</v>
      </c>
      <c r="V498" s="100" t="s">
        <v>284</v>
      </c>
      <c r="W498" s="36" t="s">
        <v>289</v>
      </c>
      <c r="X498" s="81"/>
      <c r="Y498" s="81"/>
      <c r="Z498" s="81"/>
      <c r="AA498" s="81"/>
      <c r="AB498" s="81"/>
      <c r="AC498" s="81" t="s">
        <v>290</v>
      </c>
      <c r="AD498" s="195">
        <v>275040</v>
      </c>
      <c r="AE498" s="172">
        <v>30</v>
      </c>
    </row>
    <row r="499" spans="1:49" s="13" customFormat="1" ht="38.25" x14ac:dyDescent="0.2">
      <c r="A499" s="49">
        <v>96512</v>
      </c>
      <c r="B499" s="29" t="s">
        <v>127</v>
      </c>
      <c r="C499" s="131"/>
      <c r="D499" s="168">
        <v>2</v>
      </c>
      <c r="E499" s="132" t="s">
        <v>121</v>
      </c>
      <c r="F499" s="67"/>
      <c r="G499" s="135"/>
      <c r="H499" s="135">
        <v>5871</v>
      </c>
      <c r="I499" s="135">
        <v>25916</v>
      </c>
      <c r="J499" s="135">
        <v>20200</v>
      </c>
      <c r="K499" s="81">
        <v>142500</v>
      </c>
      <c r="L499" s="100">
        <f t="shared" si="30"/>
        <v>122300</v>
      </c>
      <c r="M499" s="522">
        <f t="shared" si="31"/>
        <v>6.0544554455445541</v>
      </c>
      <c r="N499" s="81">
        <v>0</v>
      </c>
      <c r="O499" s="81"/>
      <c r="P499" s="81"/>
      <c r="Q499" s="81"/>
      <c r="R499" s="81"/>
      <c r="S499" s="81"/>
      <c r="T499" s="257" t="s">
        <v>2652</v>
      </c>
      <c r="U499" s="118">
        <v>3</v>
      </c>
      <c r="V499" s="100" t="s">
        <v>284</v>
      </c>
      <c r="W499" s="36" t="s">
        <v>287</v>
      </c>
      <c r="X499" s="211"/>
      <c r="Y499" s="211"/>
      <c r="Z499" s="211"/>
      <c r="AA499" s="211"/>
      <c r="AB499" s="211"/>
      <c r="AC499" s="211" t="s">
        <v>288</v>
      </c>
      <c r="AD499" s="195">
        <v>275040</v>
      </c>
      <c r="AE499" s="172">
        <v>30</v>
      </c>
    </row>
    <row r="500" spans="1:49" s="13" customFormat="1" ht="63.75" x14ac:dyDescent="0.2">
      <c r="A500" s="49">
        <v>94515</v>
      </c>
      <c r="B500" s="67" t="s">
        <v>1864</v>
      </c>
      <c r="C500" s="157"/>
      <c r="D500" s="168">
        <v>1</v>
      </c>
      <c r="E500" s="158"/>
      <c r="F500" s="67"/>
      <c r="G500" s="159"/>
      <c r="H500" s="159"/>
      <c r="I500" s="159"/>
      <c r="J500" s="159"/>
      <c r="K500" s="130">
        <v>500</v>
      </c>
      <c r="L500" s="100">
        <f t="shared" si="30"/>
        <v>500</v>
      </c>
      <c r="M500" s="522" t="e">
        <f t="shared" si="31"/>
        <v>#DIV/0!</v>
      </c>
      <c r="N500" s="130">
        <v>0</v>
      </c>
      <c r="O500" s="130"/>
      <c r="P500" s="130"/>
      <c r="Q500" s="130"/>
      <c r="R500" s="130"/>
      <c r="S500" s="130"/>
      <c r="T500" s="206" t="s">
        <v>2747</v>
      </c>
      <c r="U500" s="130">
        <v>7</v>
      </c>
      <c r="V500" s="133" t="s">
        <v>1366</v>
      </c>
      <c r="W500" s="36" t="s">
        <v>1865</v>
      </c>
      <c r="X500" s="130"/>
      <c r="Y500" s="130"/>
      <c r="Z500" s="130"/>
      <c r="AA500" s="133"/>
      <c r="AB500" s="130"/>
      <c r="AC500" s="130" t="s">
        <v>114</v>
      </c>
      <c r="AD500" s="192">
        <v>275055</v>
      </c>
      <c r="AE500" s="192">
        <v>30</v>
      </c>
    </row>
    <row r="501" spans="1:49" s="13" customFormat="1" ht="25.5" x14ac:dyDescent="0.2">
      <c r="A501" s="49">
        <v>95510</v>
      </c>
      <c r="B501" s="67" t="s">
        <v>760</v>
      </c>
      <c r="C501" s="131"/>
      <c r="D501" s="168">
        <v>1</v>
      </c>
      <c r="E501" s="132"/>
      <c r="F501" s="67"/>
      <c r="G501" s="75"/>
      <c r="H501" s="75"/>
      <c r="I501" s="75"/>
      <c r="J501" s="75"/>
      <c r="K501" s="130">
        <v>6000</v>
      </c>
      <c r="L501" s="100">
        <f t="shared" si="30"/>
        <v>6000</v>
      </c>
      <c r="M501" s="522" t="e">
        <f t="shared" si="31"/>
        <v>#DIV/0!</v>
      </c>
      <c r="N501" s="130">
        <v>0</v>
      </c>
      <c r="O501" s="130"/>
      <c r="P501" s="130"/>
      <c r="Q501" s="130"/>
      <c r="R501" s="130"/>
      <c r="S501" s="130"/>
      <c r="T501" s="405" t="s">
        <v>2594</v>
      </c>
      <c r="U501" s="130">
        <v>7</v>
      </c>
      <c r="V501" s="133" t="s">
        <v>1366</v>
      </c>
      <c r="W501" s="36" t="s">
        <v>1880</v>
      </c>
      <c r="X501" s="134"/>
      <c r="Y501" s="134"/>
      <c r="Z501" s="134"/>
      <c r="AA501" s="198"/>
      <c r="AB501" s="134"/>
      <c r="AC501" s="134" t="s">
        <v>81</v>
      </c>
      <c r="AD501" s="192">
        <v>275055</v>
      </c>
      <c r="AE501" s="192">
        <v>30</v>
      </c>
      <c r="AF501" s="14"/>
      <c r="AG501" s="14"/>
      <c r="AH501" s="14"/>
      <c r="AI501" s="14"/>
      <c r="AJ501" s="14"/>
      <c r="AK501" s="14"/>
      <c r="AL501" s="14"/>
      <c r="AM501" s="14"/>
      <c r="AN501" s="14"/>
      <c r="AO501" s="14"/>
      <c r="AP501" s="14"/>
      <c r="AQ501" s="14"/>
      <c r="AR501" s="14"/>
      <c r="AS501" s="14"/>
      <c r="AT501" s="14"/>
      <c r="AU501" s="14"/>
      <c r="AV501" s="14"/>
      <c r="AW501" s="14"/>
    </row>
    <row r="502" spans="1:49" s="17" customFormat="1" ht="25.5" x14ac:dyDescent="0.2">
      <c r="A502" s="49">
        <v>95720</v>
      </c>
      <c r="B502" s="67" t="s">
        <v>316</v>
      </c>
      <c r="C502" s="131"/>
      <c r="D502" s="168">
        <v>1</v>
      </c>
      <c r="E502" s="132"/>
      <c r="F502" s="67"/>
      <c r="G502" s="75"/>
      <c r="H502" s="75">
        <v>23</v>
      </c>
      <c r="I502" s="75">
        <v>20</v>
      </c>
      <c r="J502" s="75">
        <v>500</v>
      </c>
      <c r="K502" s="130">
        <v>500</v>
      </c>
      <c r="L502" s="100">
        <f t="shared" si="30"/>
        <v>0</v>
      </c>
      <c r="M502" s="522">
        <f t="shared" si="31"/>
        <v>0</v>
      </c>
      <c r="N502" s="130">
        <v>0</v>
      </c>
      <c r="O502" s="130"/>
      <c r="P502" s="130"/>
      <c r="Q502" s="130"/>
      <c r="R502" s="130"/>
      <c r="S502" s="130"/>
      <c r="T502" s="547" t="s">
        <v>2595</v>
      </c>
      <c r="U502" s="130">
        <v>6</v>
      </c>
      <c r="V502" s="133">
        <v>4.0999999999999996</v>
      </c>
      <c r="W502" s="36" t="s">
        <v>1881</v>
      </c>
      <c r="X502" s="130"/>
      <c r="Y502" s="130"/>
      <c r="Z502" s="130"/>
      <c r="AA502" s="133"/>
      <c r="AB502" s="130"/>
      <c r="AC502" s="130" t="s">
        <v>81</v>
      </c>
      <c r="AD502" s="192">
        <v>275055</v>
      </c>
      <c r="AE502" s="192">
        <v>30</v>
      </c>
      <c r="AF502" s="15"/>
      <c r="AG502" s="15"/>
      <c r="AH502" s="15"/>
      <c r="AI502" s="15"/>
      <c r="AJ502" s="15"/>
      <c r="AK502" s="15"/>
      <c r="AL502" s="15"/>
      <c r="AM502" s="15"/>
      <c r="AN502" s="15"/>
      <c r="AO502" s="15"/>
      <c r="AP502" s="15"/>
      <c r="AQ502" s="15"/>
      <c r="AR502" s="15"/>
      <c r="AS502" s="15"/>
      <c r="AT502" s="15"/>
      <c r="AU502" s="15"/>
      <c r="AV502" s="15"/>
      <c r="AW502" s="15"/>
    </row>
    <row r="503" spans="1:49" s="17" customFormat="1" ht="140.25" x14ac:dyDescent="0.2">
      <c r="A503" s="49">
        <v>94410</v>
      </c>
      <c r="B503" s="67" t="s">
        <v>27</v>
      </c>
      <c r="C503" s="157"/>
      <c r="D503" s="168">
        <v>1</v>
      </c>
      <c r="E503" s="158"/>
      <c r="F503" s="67"/>
      <c r="G503" s="159"/>
      <c r="H503" s="159"/>
      <c r="I503" s="159">
        <v>289</v>
      </c>
      <c r="J503" s="159"/>
      <c r="K503" s="130">
        <v>500</v>
      </c>
      <c r="L503" s="100">
        <f t="shared" si="30"/>
        <v>500</v>
      </c>
      <c r="M503" s="522" t="e">
        <f t="shared" si="31"/>
        <v>#DIV/0!</v>
      </c>
      <c r="N503" s="130">
        <v>400</v>
      </c>
      <c r="O503" s="130">
        <v>400</v>
      </c>
      <c r="P503" s="130"/>
      <c r="Q503" s="130"/>
      <c r="R503" s="130"/>
      <c r="S503" s="130"/>
      <c r="T503" s="545" t="s">
        <v>2743</v>
      </c>
      <c r="U503" s="130">
        <v>7</v>
      </c>
      <c r="V503" s="133" t="s">
        <v>1366</v>
      </c>
      <c r="W503" s="36" t="s">
        <v>2843</v>
      </c>
      <c r="X503" s="130"/>
      <c r="Y503" s="130"/>
      <c r="Z503" s="130"/>
      <c r="AA503" s="133"/>
      <c r="AB503" s="130"/>
      <c r="AC503" s="130" t="s">
        <v>81</v>
      </c>
      <c r="AD503" s="192">
        <v>275055</v>
      </c>
      <c r="AE503" s="192">
        <v>30</v>
      </c>
      <c r="AF503" s="15"/>
      <c r="AG503" s="15"/>
      <c r="AH503" s="15"/>
      <c r="AI503" s="15"/>
      <c r="AJ503" s="15"/>
      <c r="AK503" s="15"/>
      <c r="AL503" s="15"/>
      <c r="AM503" s="15"/>
      <c r="AN503" s="15"/>
      <c r="AO503" s="15"/>
      <c r="AP503" s="15"/>
      <c r="AQ503" s="15"/>
      <c r="AR503" s="15"/>
      <c r="AS503" s="15"/>
      <c r="AT503" s="15"/>
      <c r="AU503" s="15"/>
      <c r="AV503" s="15"/>
      <c r="AW503" s="15"/>
    </row>
    <row r="504" spans="1:49" s="17" customFormat="1" x14ac:dyDescent="0.2">
      <c r="A504" s="49">
        <v>95330</v>
      </c>
      <c r="B504" s="67" t="s">
        <v>1870</v>
      </c>
      <c r="C504" s="131"/>
      <c r="D504" s="168">
        <v>2</v>
      </c>
      <c r="E504" s="132" t="s">
        <v>97</v>
      </c>
      <c r="F504" s="67"/>
      <c r="G504" s="75">
        <v>515</v>
      </c>
      <c r="H504" s="75">
        <v>123</v>
      </c>
      <c r="I504" s="75">
        <v>158</v>
      </c>
      <c r="J504" s="75">
        <v>400</v>
      </c>
      <c r="K504" s="130">
        <v>400</v>
      </c>
      <c r="L504" s="100">
        <f t="shared" si="30"/>
        <v>0</v>
      </c>
      <c r="M504" s="522">
        <f t="shared" si="31"/>
        <v>0</v>
      </c>
      <c r="N504" s="526">
        <v>400</v>
      </c>
      <c r="O504" s="130"/>
      <c r="P504" s="130"/>
      <c r="Q504" s="130"/>
      <c r="R504" s="130"/>
      <c r="S504" s="526">
        <v>400</v>
      </c>
      <c r="T504" s="405"/>
      <c r="U504" s="130">
        <v>6</v>
      </c>
      <c r="V504" s="133">
        <v>7.1</v>
      </c>
      <c r="W504" s="36" t="s">
        <v>1871</v>
      </c>
      <c r="X504" s="130"/>
      <c r="Y504" s="130"/>
      <c r="Z504" s="130"/>
      <c r="AA504" s="133"/>
      <c r="AB504" s="130"/>
      <c r="AC504" s="130" t="s">
        <v>1872</v>
      </c>
      <c r="AD504" s="192">
        <v>275055</v>
      </c>
      <c r="AE504" s="192">
        <v>30</v>
      </c>
      <c r="AF504" s="15"/>
      <c r="AG504" s="15"/>
      <c r="AH504" s="15"/>
      <c r="AI504" s="15"/>
      <c r="AJ504" s="15"/>
      <c r="AK504" s="15"/>
      <c r="AL504" s="15"/>
      <c r="AM504" s="15"/>
      <c r="AN504" s="15"/>
      <c r="AO504" s="15"/>
      <c r="AP504" s="15"/>
      <c r="AQ504" s="15"/>
      <c r="AR504" s="15"/>
      <c r="AS504" s="15"/>
      <c r="AT504" s="15"/>
      <c r="AU504" s="15"/>
      <c r="AV504" s="15"/>
      <c r="AW504" s="15"/>
    </row>
    <row r="505" spans="1:49" s="13" customFormat="1" x14ac:dyDescent="0.2">
      <c r="A505" s="49">
        <v>96510</v>
      </c>
      <c r="B505" s="67" t="s">
        <v>760</v>
      </c>
      <c r="C505" s="131"/>
      <c r="D505" s="168">
        <v>2</v>
      </c>
      <c r="E505" s="132" t="s">
        <v>92</v>
      </c>
      <c r="F505" s="67"/>
      <c r="G505" s="75"/>
      <c r="H505" s="75"/>
      <c r="I505" s="75"/>
      <c r="J505" s="75"/>
      <c r="K505" s="130">
        <v>900</v>
      </c>
      <c r="L505" s="100">
        <f t="shared" si="30"/>
        <v>900</v>
      </c>
      <c r="M505" s="522" t="e">
        <f t="shared" si="31"/>
        <v>#DIV/0!</v>
      </c>
      <c r="N505" s="526">
        <v>900</v>
      </c>
      <c r="O505" s="130"/>
      <c r="P505" s="130"/>
      <c r="Q505" s="130"/>
      <c r="R505" s="130"/>
      <c r="S505" s="526">
        <v>900</v>
      </c>
      <c r="T505" s="405"/>
      <c r="U505" s="130">
        <v>7</v>
      </c>
      <c r="V505" s="133" t="s">
        <v>1366</v>
      </c>
      <c r="W505" s="36" t="s">
        <v>1875</v>
      </c>
      <c r="X505" s="134"/>
      <c r="Y505" s="134"/>
      <c r="Z505" s="134"/>
      <c r="AA505" s="198"/>
      <c r="AB505" s="134"/>
      <c r="AC505" s="134" t="s">
        <v>114</v>
      </c>
      <c r="AD505" s="192">
        <v>275055</v>
      </c>
      <c r="AE505" s="192">
        <v>30</v>
      </c>
    </row>
    <row r="506" spans="1:49" s="12" customFormat="1" ht="63.75" x14ac:dyDescent="0.2">
      <c r="A506" s="10">
        <v>95225</v>
      </c>
      <c r="B506" s="8" t="s">
        <v>35</v>
      </c>
      <c r="C506" s="196"/>
      <c r="D506" s="168">
        <v>1</v>
      </c>
      <c r="E506" s="197"/>
      <c r="F506" s="8"/>
      <c r="G506" s="46">
        <v>0</v>
      </c>
      <c r="H506" s="46">
        <v>593</v>
      </c>
      <c r="I506" s="46"/>
      <c r="J506" s="46"/>
      <c r="K506" s="68">
        <v>2000</v>
      </c>
      <c r="L506" s="100">
        <f t="shared" si="30"/>
        <v>2000</v>
      </c>
      <c r="M506" s="522" t="e">
        <f t="shared" si="31"/>
        <v>#DIV/0!</v>
      </c>
      <c r="N506" s="68">
        <v>1000</v>
      </c>
      <c r="O506" s="68">
        <v>1000</v>
      </c>
      <c r="P506" s="68"/>
      <c r="Q506" s="68"/>
      <c r="R506" s="68"/>
      <c r="S506" s="68"/>
      <c r="T506" s="621" t="s">
        <v>2845</v>
      </c>
      <c r="U506" s="46">
        <v>4</v>
      </c>
      <c r="V506" s="241">
        <v>7.2</v>
      </c>
      <c r="W506" s="38" t="s">
        <v>2844</v>
      </c>
      <c r="X506" s="171"/>
      <c r="Y506" s="171"/>
      <c r="Z506" s="171"/>
      <c r="AA506" s="171"/>
      <c r="AB506" s="171"/>
      <c r="AC506" s="171"/>
      <c r="AD506" s="192">
        <v>275055</v>
      </c>
      <c r="AE506" s="192">
        <v>30</v>
      </c>
      <c r="AF506" s="15"/>
      <c r="AG506" s="15"/>
      <c r="AH506" s="15"/>
      <c r="AI506" s="15"/>
      <c r="AJ506" s="15"/>
      <c r="AK506" s="15"/>
      <c r="AL506" s="15"/>
      <c r="AM506" s="15"/>
      <c r="AN506" s="15"/>
      <c r="AO506" s="15"/>
      <c r="AP506" s="15"/>
      <c r="AQ506" s="15"/>
      <c r="AR506" s="15"/>
      <c r="AS506" s="15"/>
      <c r="AT506" s="15"/>
      <c r="AU506" s="15"/>
      <c r="AV506" s="15"/>
      <c r="AW506" s="15"/>
    </row>
    <row r="507" spans="1:49" s="12" customFormat="1" ht="51" customHeight="1" x14ac:dyDescent="0.2">
      <c r="A507" s="49">
        <v>96510</v>
      </c>
      <c r="B507" s="67" t="s">
        <v>760</v>
      </c>
      <c r="C507" s="131"/>
      <c r="D507" s="168">
        <v>2</v>
      </c>
      <c r="E507" s="132" t="s">
        <v>107</v>
      </c>
      <c r="F507" s="67"/>
      <c r="G507" s="75"/>
      <c r="H507" s="75"/>
      <c r="I507" s="75"/>
      <c r="J507" s="75"/>
      <c r="K507" s="130">
        <v>1000</v>
      </c>
      <c r="L507" s="100">
        <f t="shared" si="30"/>
        <v>1000</v>
      </c>
      <c r="M507" s="522" t="e">
        <f t="shared" si="31"/>
        <v>#DIV/0!</v>
      </c>
      <c r="N507" s="526">
        <v>1000</v>
      </c>
      <c r="O507" s="130"/>
      <c r="P507" s="130"/>
      <c r="Q507" s="130"/>
      <c r="R507" s="130"/>
      <c r="S507" s="526">
        <v>1000</v>
      </c>
      <c r="T507" s="405"/>
      <c r="U507" s="130">
        <v>2</v>
      </c>
      <c r="V507" s="133" t="s">
        <v>1366</v>
      </c>
      <c r="W507" s="36" t="s">
        <v>1873</v>
      </c>
      <c r="X507" s="134"/>
      <c r="Y507" s="134"/>
      <c r="Z507" s="134"/>
      <c r="AA507" s="198"/>
      <c r="AB507" s="134"/>
      <c r="AC507" s="134" t="s">
        <v>1874</v>
      </c>
      <c r="AD507" s="192">
        <v>275055</v>
      </c>
      <c r="AE507" s="192">
        <v>30</v>
      </c>
      <c r="AF507" s="15"/>
      <c r="AG507" s="15"/>
      <c r="AH507" s="15"/>
      <c r="AI507" s="15"/>
      <c r="AJ507" s="15"/>
      <c r="AK507" s="15"/>
      <c r="AL507" s="15"/>
      <c r="AM507" s="15"/>
      <c r="AN507" s="15"/>
      <c r="AO507" s="15"/>
      <c r="AP507" s="15"/>
      <c r="AQ507" s="15"/>
      <c r="AR507" s="15"/>
      <c r="AS507" s="15"/>
      <c r="AT507" s="15"/>
      <c r="AU507" s="15"/>
      <c r="AV507" s="15"/>
      <c r="AW507" s="15"/>
    </row>
    <row r="508" spans="1:49" s="12" customFormat="1" ht="25.5" x14ac:dyDescent="0.2">
      <c r="A508" s="49">
        <v>96510</v>
      </c>
      <c r="B508" s="67" t="s">
        <v>760</v>
      </c>
      <c r="C508" s="131"/>
      <c r="D508" s="168">
        <v>2</v>
      </c>
      <c r="E508" s="132" t="s">
        <v>121</v>
      </c>
      <c r="F508" s="67"/>
      <c r="G508" s="75"/>
      <c r="H508" s="75"/>
      <c r="I508" s="75"/>
      <c r="J508" s="75"/>
      <c r="K508" s="130">
        <v>1200</v>
      </c>
      <c r="L508" s="100">
        <f t="shared" si="30"/>
        <v>1200</v>
      </c>
      <c r="M508" s="522" t="e">
        <f t="shared" si="31"/>
        <v>#DIV/0!</v>
      </c>
      <c r="N508" s="526">
        <v>1200</v>
      </c>
      <c r="O508" s="130"/>
      <c r="P508" s="130"/>
      <c r="Q508" s="130"/>
      <c r="R508" s="130"/>
      <c r="S508" s="526">
        <v>1200</v>
      </c>
      <c r="T508" s="405"/>
      <c r="U508" s="130">
        <v>4</v>
      </c>
      <c r="V508" s="133" t="s">
        <v>1366</v>
      </c>
      <c r="W508" s="36" t="s">
        <v>1876</v>
      </c>
      <c r="X508" s="134"/>
      <c r="Y508" s="134"/>
      <c r="Z508" s="134"/>
      <c r="AA508" s="198"/>
      <c r="AB508" s="134"/>
      <c r="AC508" s="134" t="s">
        <v>114</v>
      </c>
      <c r="AD508" s="192">
        <v>275055</v>
      </c>
      <c r="AE508" s="192">
        <v>30</v>
      </c>
    </row>
    <row r="509" spans="1:49" s="12" customFormat="1" ht="25.5" x14ac:dyDescent="0.2">
      <c r="A509" s="49">
        <v>96510</v>
      </c>
      <c r="B509" s="67" t="s">
        <v>760</v>
      </c>
      <c r="C509" s="131"/>
      <c r="D509" s="168">
        <v>1</v>
      </c>
      <c r="E509" s="132"/>
      <c r="F509" s="67"/>
      <c r="G509" s="75"/>
      <c r="H509" s="75"/>
      <c r="I509" s="75"/>
      <c r="J509" s="75"/>
      <c r="K509" s="130">
        <v>4000</v>
      </c>
      <c r="L509" s="100">
        <f t="shared" si="30"/>
        <v>4000</v>
      </c>
      <c r="M509" s="522" t="e">
        <f t="shared" si="31"/>
        <v>#DIV/0!</v>
      </c>
      <c r="N509" s="130">
        <v>4000</v>
      </c>
      <c r="O509" s="130"/>
      <c r="P509" s="130"/>
      <c r="Q509" s="130"/>
      <c r="R509" s="130">
        <v>4000</v>
      </c>
      <c r="S509" s="130"/>
      <c r="T509" s="405" t="s">
        <v>2802</v>
      </c>
      <c r="U509" s="130">
        <v>7</v>
      </c>
      <c r="V509" s="133" t="s">
        <v>1877</v>
      </c>
      <c r="W509" s="36" t="s">
        <v>1878</v>
      </c>
      <c r="X509" s="134"/>
      <c r="Y509" s="134"/>
      <c r="Z509" s="134"/>
      <c r="AA509" s="198"/>
      <c r="AB509" s="134"/>
      <c r="AC509" s="134" t="s">
        <v>1879</v>
      </c>
      <c r="AD509" s="192">
        <v>275055</v>
      </c>
      <c r="AE509" s="192">
        <v>30</v>
      </c>
    </row>
    <row r="510" spans="1:49" s="13" customFormat="1" ht="51" x14ac:dyDescent="0.2">
      <c r="A510" s="49">
        <v>95310</v>
      </c>
      <c r="B510" s="67" t="s">
        <v>38</v>
      </c>
      <c r="C510" s="131"/>
      <c r="D510" s="168">
        <v>1</v>
      </c>
      <c r="E510" s="132" t="s">
        <v>77</v>
      </c>
      <c r="F510" s="67"/>
      <c r="G510" s="75">
        <v>3817</v>
      </c>
      <c r="H510" s="75">
        <v>986</v>
      </c>
      <c r="I510" s="75">
        <v>4182</v>
      </c>
      <c r="J510" s="75">
        <v>3000</v>
      </c>
      <c r="K510" s="130">
        <v>5000</v>
      </c>
      <c r="L510" s="100">
        <f t="shared" si="30"/>
        <v>2000</v>
      </c>
      <c r="M510" s="522">
        <f t="shared" si="31"/>
        <v>0.66666666666666663</v>
      </c>
      <c r="N510" s="526">
        <v>5000</v>
      </c>
      <c r="O510" s="130"/>
      <c r="P510" s="130"/>
      <c r="Q510" s="130"/>
      <c r="R510" s="130"/>
      <c r="S510" s="526">
        <v>5000</v>
      </c>
      <c r="T510" s="405"/>
      <c r="U510" s="130">
        <v>6</v>
      </c>
      <c r="V510" s="133" t="s">
        <v>1867</v>
      </c>
      <c r="W510" s="36" t="s">
        <v>1868</v>
      </c>
      <c r="X510" s="130"/>
      <c r="Y510" s="130"/>
      <c r="Z510" s="130"/>
      <c r="AA510" s="133"/>
      <c r="AB510" s="130"/>
      <c r="AC510" s="133" t="s">
        <v>1869</v>
      </c>
      <c r="AD510" s="192">
        <v>275055</v>
      </c>
      <c r="AE510" s="192">
        <v>30</v>
      </c>
    </row>
    <row r="511" spans="1:49" s="13" customFormat="1" ht="127.5" x14ac:dyDescent="0.2">
      <c r="A511" s="49">
        <v>94310</v>
      </c>
      <c r="B511" s="67" t="s">
        <v>56</v>
      </c>
      <c r="C511" s="157"/>
      <c r="D511" s="168">
        <v>1</v>
      </c>
      <c r="E511" s="158"/>
      <c r="F511" s="67"/>
      <c r="G511" s="159">
        <v>7984</v>
      </c>
      <c r="H511" s="159">
        <v>6669</v>
      </c>
      <c r="I511" s="159">
        <v>8202</v>
      </c>
      <c r="J511" s="159">
        <v>8000</v>
      </c>
      <c r="K511" s="130">
        <v>9050</v>
      </c>
      <c r="L511" s="100">
        <f t="shared" si="30"/>
        <v>1050</v>
      </c>
      <c r="M511" s="522">
        <f t="shared" si="31"/>
        <v>0.13125000000000001</v>
      </c>
      <c r="N511" s="130">
        <v>8000</v>
      </c>
      <c r="O511" s="130">
        <v>4000</v>
      </c>
      <c r="P511" s="130"/>
      <c r="Q511" s="130">
        <v>4000</v>
      </c>
      <c r="R511" s="130"/>
      <c r="S511" s="130"/>
      <c r="T511" s="545" t="s">
        <v>2740</v>
      </c>
      <c r="U511" s="130">
        <v>7</v>
      </c>
      <c r="V511" s="133" t="s">
        <v>1861</v>
      </c>
      <c r="W511" s="36" t="s">
        <v>1862</v>
      </c>
      <c r="X511" s="130"/>
      <c r="Y511" s="130"/>
      <c r="Z511" s="130"/>
      <c r="AA511" s="133"/>
      <c r="AB511" s="130"/>
      <c r="AC511" s="130" t="s">
        <v>1863</v>
      </c>
      <c r="AD511" s="192">
        <v>275055</v>
      </c>
      <c r="AE511" s="192">
        <v>30</v>
      </c>
      <c r="AF511" s="14"/>
      <c r="AG511" s="14"/>
      <c r="AH511" s="14"/>
      <c r="AI511" s="14"/>
      <c r="AJ511" s="14"/>
      <c r="AK511" s="14"/>
      <c r="AL511" s="14"/>
      <c r="AM511" s="14"/>
      <c r="AN511" s="14"/>
      <c r="AO511" s="14"/>
      <c r="AP511" s="14"/>
      <c r="AQ511" s="14"/>
      <c r="AR511" s="14"/>
      <c r="AS511" s="14"/>
      <c r="AT511" s="14"/>
      <c r="AU511" s="14"/>
      <c r="AV511" s="14"/>
      <c r="AW511" s="14"/>
    </row>
    <row r="512" spans="1:49" s="12" customFormat="1" ht="51" x14ac:dyDescent="0.2">
      <c r="A512" s="49">
        <v>96512</v>
      </c>
      <c r="B512" s="67" t="s">
        <v>1885</v>
      </c>
      <c r="C512" s="131"/>
      <c r="D512" s="168">
        <v>2</v>
      </c>
      <c r="E512" s="132" t="s">
        <v>46</v>
      </c>
      <c r="F512" s="67"/>
      <c r="G512" s="135"/>
      <c r="H512" s="135"/>
      <c r="I512" s="135"/>
      <c r="J512" s="135"/>
      <c r="K512" s="81">
        <v>33000</v>
      </c>
      <c r="L512" s="100">
        <f t="shared" si="30"/>
        <v>33000</v>
      </c>
      <c r="M512" s="522" t="e">
        <f t="shared" si="31"/>
        <v>#DIV/0!</v>
      </c>
      <c r="N512" s="81">
        <v>0</v>
      </c>
      <c r="O512" s="81"/>
      <c r="P512" s="81"/>
      <c r="Q512" s="81"/>
      <c r="R512" s="81"/>
      <c r="S512" s="81"/>
      <c r="T512" s="257" t="s">
        <v>2657</v>
      </c>
      <c r="U512" s="81">
        <v>3</v>
      </c>
      <c r="V512" s="81" t="s">
        <v>735</v>
      </c>
      <c r="W512" s="36" t="s">
        <v>1886</v>
      </c>
      <c r="X512" s="81"/>
      <c r="Y512" s="81"/>
      <c r="Z512" s="81"/>
      <c r="AA512" s="81"/>
      <c r="AB512" s="81"/>
      <c r="AC512" s="81" t="s">
        <v>1887</v>
      </c>
      <c r="AD512" s="192">
        <v>275055</v>
      </c>
      <c r="AE512" s="192">
        <v>30</v>
      </c>
      <c r="AF512" s="15"/>
      <c r="AG512" s="15"/>
      <c r="AH512" s="15"/>
      <c r="AI512" s="15"/>
      <c r="AJ512" s="15"/>
      <c r="AK512" s="15"/>
      <c r="AL512" s="15"/>
      <c r="AM512" s="15"/>
      <c r="AN512" s="15"/>
      <c r="AO512" s="15"/>
      <c r="AP512" s="15"/>
      <c r="AQ512" s="15"/>
      <c r="AR512" s="15"/>
      <c r="AS512" s="15"/>
      <c r="AT512" s="15"/>
      <c r="AU512" s="15"/>
      <c r="AV512" s="15"/>
      <c r="AW512" s="15"/>
    </row>
    <row r="513" spans="1:49" s="16" customFormat="1" ht="25.5" x14ac:dyDescent="0.2">
      <c r="A513" s="10">
        <v>95235</v>
      </c>
      <c r="B513" s="8" t="s">
        <v>733</v>
      </c>
      <c r="C513" s="196"/>
      <c r="D513" s="168">
        <v>1</v>
      </c>
      <c r="E513" s="197"/>
      <c r="F513" s="8"/>
      <c r="G513" s="46"/>
      <c r="H513" s="46"/>
      <c r="I513" s="46"/>
      <c r="J513" s="46"/>
      <c r="K513" s="46">
        <v>2000</v>
      </c>
      <c r="L513" s="100">
        <f t="shared" si="30"/>
        <v>2000</v>
      </c>
      <c r="M513" s="522" t="e">
        <f t="shared" si="31"/>
        <v>#DIV/0!</v>
      </c>
      <c r="N513" s="46"/>
      <c r="O513" s="46"/>
      <c r="P513" s="46"/>
      <c r="Q513" s="46"/>
      <c r="R513" s="46"/>
      <c r="S513" s="46"/>
      <c r="T513" s="418" t="s">
        <v>2593</v>
      </c>
      <c r="U513" s="46">
        <v>7</v>
      </c>
      <c r="V513" s="241">
        <v>7.2</v>
      </c>
      <c r="W513" s="38" t="s">
        <v>1866</v>
      </c>
      <c r="X513" s="130"/>
      <c r="Y513" s="130"/>
      <c r="Z513" s="130"/>
      <c r="AA513" s="133"/>
      <c r="AB513" s="130"/>
      <c r="AC513" s="130"/>
      <c r="AD513" s="192">
        <v>275055</v>
      </c>
      <c r="AE513" s="192">
        <v>30</v>
      </c>
      <c r="AF513" s="14"/>
      <c r="AG513" s="14"/>
      <c r="AH513" s="14"/>
      <c r="AI513" s="14"/>
      <c r="AJ513" s="14"/>
      <c r="AK513" s="14"/>
      <c r="AL513" s="14"/>
      <c r="AM513" s="14"/>
      <c r="AN513" s="14"/>
      <c r="AO513" s="14"/>
      <c r="AP513" s="14"/>
      <c r="AQ513" s="14"/>
      <c r="AR513" s="14"/>
      <c r="AS513" s="14"/>
      <c r="AT513" s="14"/>
      <c r="AU513" s="14"/>
      <c r="AV513" s="14"/>
      <c r="AW513" s="14"/>
    </row>
    <row r="514" spans="1:49" s="16" customFormat="1" ht="38.25" x14ac:dyDescent="0.2">
      <c r="A514" s="49">
        <v>95320</v>
      </c>
      <c r="B514" s="67" t="s">
        <v>467</v>
      </c>
      <c r="C514" s="131"/>
      <c r="D514" s="168">
        <v>1</v>
      </c>
      <c r="E514" s="132"/>
      <c r="F514" s="67"/>
      <c r="G514" s="75">
        <v>323</v>
      </c>
      <c r="H514" s="75"/>
      <c r="I514" s="75">
        <v>334</v>
      </c>
      <c r="J514" s="75"/>
      <c r="K514" s="130">
        <v>4000</v>
      </c>
      <c r="L514" s="100">
        <f t="shared" si="30"/>
        <v>4000</v>
      </c>
      <c r="M514" s="522" t="e">
        <f t="shared" si="31"/>
        <v>#DIV/0!</v>
      </c>
      <c r="N514" s="130"/>
      <c r="O514" s="130"/>
      <c r="P514" s="130"/>
      <c r="Q514" s="130"/>
      <c r="R514" s="130"/>
      <c r="S514" s="130"/>
      <c r="T514" s="405" t="s">
        <v>2596</v>
      </c>
      <c r="U514" s="130">
        <v>6</v>
      </c>
      <c r="V514" s="133" t="s">
        <v>1882</v>
      </c>
      <c r="W514" s="36" t="s">
        <v>1883</v>
      </c>
      <c r="X514" s="130"/>
      <c r="Y514" s="130"/>
      <c r="Z514" s="130"/>
      <c r="AA514" s="133"/>
      <c r="AB514" s="130"/>
      <c r="AC514" s="130" t="s">
        <v>1884</v>
      </c>
      <c r="AD514" s="192">
        <v>275055</v>
      </c>
      <c r="AE514" s="192">
        <v>30</v>
      </c>
      <c r="AF514" s="14"/>
      <c r="AG514" s="14"/>
      <c r="AH514" s="14"/>
      <c r="AI514" s="14"/>
      <c r="AJ514" s="14"/>
      <c r="AK514" s="14"/>
      <c r="AL514" s="14"/>
      <c r="AM514" s="14"/>
      <c r="AN514" s="14"/>
      <c r="AO514" s="14"/>
      <c r="AP514" s="14"/>
      <c r="AQ514" s="14"/>
      <c r="AR514" s="14"/>
      <c r="AS514" s="14"/>
      <c r="AT514" s="14"/>
      <c r="AU514" s="14"/>
      <c r="AV514" s="14"/>
      <c r="AW514" s="14"/>
    </row>
    <row r="515" spans="1:49" s="16" customFormat="1" ht="76.5" x14ac:dyDescent="0.2">
      <c r="A515" s="49">
        <v>95720</v>
      </c>
      <c r="B515" s="29" t="s">
        <v>316</v>
      </c>
      <c r="C515" s="131"/>
      <c r="D515" s="168">
        <v>1</v>
      </c>
      <c r="E515" s="132"/>
      <c r="F515" s="67" t="s">
        <v>317</v>
      </c>
      <c r="G515" s="75"/>
      <c r="H515" s="75"/>
      <c r="I515" s="75"/>
      <c r="J515" s="75"/>
      <c r="K515" s="130">
        <v>500</v>
      </c>
      <c r="L515" s="100">
        <f t="shared" si="30"/>
        <v>500</v>
      </c>
      <c r="M515" s="522" t="e">
        <f t="shared" si="31"/>
        <v>#DIV/0!</v>
      </c>
      <c r="N515" s="130">
        <v>0</v>
      </c>
      <c r="O515" s="130"/>
      <c r="P515" s="130"/>
      <c r="Q515" s="130"/>
      <c r="R515" s="130"/>
      <c r="S515" s="130"/>
      <c r="T515" s="206" t="s">
        <v>2751</v>
      </c>
      <c r="U515" s="130" t="s">
        <v>301</v>
      </c>
      <c r="V515" s="133" t="s">
        <v>318</v>
      </c>
      <c r="W515" s="6" t="s">
        <v>2838</v>
      </c>
      <c r="X515" s="130"/>
      <c r="Y515" s="130"/>
      <c r="Z515" s="130"/>
      <c r="AA515" s="133"/>
      <c r="AB515" s="130"/>
      <c r="AC515" s="133" t="s">
        <v>312</v>
      </c>
      <c r="AD515" s="192">
        <v>275060</v>
      </c>
      <c r="AE515" s="192">
        <v>30</v>
      </c>
      <c r="AF515" s="14"/>
      <c r="AG515" s="14"/>
      <c r="AH515" s="14"/>
      <c r="AI515" s="14"/>
      <c r="AJ515" s="14"/>
      <c r="AK515" s="14"/>
      <c r="AL515" s="14"/>
      <c r="AM515" s="14"/>
      <c r="AN515" s="14"/>
      <c r="AO515" s="14"/>
      <c r="AP515" s="14"/>
      <c r="AQ515" s="14"/>
      <c r="AR515" s="14"/>
      <c r="AS515" s="14"/>
      <c r="AT515" s="14"/>
      <c r="AU515" s="14"/>
      <c r="AV515" s="14"/>
      <c r="AW515" s="14"/>
    </row>
    <row r="516" spans="1:49" s="13" customFormat="1" ht="76.5" x14ac:dyDescent="0.2">
      <c r="A516" s="49">
        <v>96510</v>
      </c>
      <c r="B516" s="29" t="s">
        <v>82</v>
      </c>
      <c r="C516" s="131" t="s">
        <v>251</v>
      </c>
      <c r="D516" s="168">
        <v>1</v>
      </c>
      <c r="E516" s="132"/>
      <c r="F516" s="67" t="s">
        <v>330</v>
      </c>
      <c r="G516" s="135"/>
      <c r="H516" s="135">
        <v>2767</v>
      </c>
      <c r="I516" s="135">
        <v>5225</v>
      </c>
      <c r="J516" s="135">
        <v>24000</v>
      </c>
      <c r="K516" s="81">
        <v>10000</v>
      </c>
      <c r="L516" s="100">
        <f t="shared" si="30"/>
        <v>-14000</v>
      </c>
      <c r="M516" s="522">
        <f t="shared" si="31"/>
        <v>-0.58333333333333337</v>
      </c>
      <c r="N516" s="81">
        <v>0</v>
      </c>
      <c r="O516" s="81"/>
      <c r="P516" s="81"/>
      <c r="Q516" s="81"/>
      <c r="R516" s="81"/>
      <c r="S516" s="81"/>
      <c r="T516" s="206" t="s">
        <v>2751</v>
      </c>
      <c r="U516" s="81" t="s">
        <v>322</v>
      </c>
      <c r="V516" s="81" t="s">
        <v>323</v>
      </c>
      <c r="W516" s="21" t="s">
        <v>2839</v>
      </c>
      <c r="X516" s="81"/>
      <c r="Y516" s="81"/>
      <c r="Z516" s="81"/>
      <c r="AA516" s="81"/>
      <c r="AB516" s="81"/>
      <c r="AC516" s="81" t="s">
        <v>324</v>
      </c>
      <c r="AD516" s="192">
        <v>275060</v>
      </c>
      <c r="AE516" s="192">
        <v>30</v>
      </c>
      <c r="AF516" s="14"/>
      <c r="AG516" s="14"/>
      <c r="AH516" s="14"/>
      <c r="AI516" s="14"/>
      <c r="AJ516" s="14"/>
      <c r="AK516" s="14"/>
      <c r="AL516" s="14"/>
      <c r="AM516" s="14"/>
      <c r="AN516" s="14"/>
      <c r="AO516" s="14"/>
      <c r="AP516" s="14"/>
      <c r="AQ516" s="14"/>
      <c r="AR516" s="14"/>
      <c r="AS516" s="14"/>
      <c r="AT516" s="14"/>
      <c r="AU516" s="14"/>
      <c r="AV516" s="14"/>
      <c r="AW516" s="14"/>
    </row>
    <row r="517" spans="1:49" s="13" customFormat="1" ht="76.5" x14ac:dyDescent="0.2">
      <c r="A517" s="49">
        <v>95725</v>
      </c>
      <c r="B517" s="29" t="s">
        <v>44</v>
      </c>
      <c r="C517" s="131"/>
      <c r="D517" s="168">
        <v>1</v>
      </c>
      <c r="E517" s="132"/>
      <c r="F517" s="67" t="s">
        <v>313</v>
      </c>
      <c r="G517" s="75"/>
      <c r="H517" s="75"/>
      <c r="I517" s="75"/>
      <c r="J517" s="75"/>
      <c r="K517" s="130">
        <v>100</v>
      </c>
      <c r="L517" s="100">
        <f t="shared" si="30"/>
        <v>100</v>
      </c>
      <c r="M517" s="522" t="e">
        <f t="shared" si="31"/>
        <v>#DIV/0!</v>
      </c>
      <c r="N517" s="130">
        <v>100</v>
      </c>
      <c r="O517" s="130">
        <v>100</v>
      </c>
      <c r="P517" s="130"/>
      <c r="Q517" s="130"/>
      <c r="R517" s="130"/>
      <c r="S517" s="130"/>
      <c r="T517" s="206" t="s">
        <v>2751</v>
      </c>
      <c r="U517" s="130" t="s">
        <v>306</v>
      </c>
      <c r="V517" s="133" t="s">
        <v>314</v>
      </c>
      <c r="W517" s="6" t="s">
        <v>2837</v>
      </c>
      <c r="X517" s="130"/>
      <c r="Y517" s="130"/>
      <c r="Z517" s="130"/>
      <c r="AA517" s="133"/>
      <c r="AB517" s="130"/>
      <c r="AC517" s="133" t="s">
        <v>315</v>
      </c>
      <c r="AD517" s="192">
        <v>275060</v>
      </c>
      <c r="AE517" s="192">
        <v>30</v>
      </c>
      <c r="AF517" s="14"/>
      <c r="AG517" s="14"/>
      <c r="AH517" s="14"/>
      <c r="AI517" s="14"/>
      <c r="AJ517" s="14"/>
      <c r="AK517" s="14"/>
      <c r="AL517" s="14"/>
      <c r="AM517" s="14"/>
      <c r="AN517" s="14"/>
      <c r="AO517" s="14"/>
      <c r="AP517" s="14"/>
      <c r="AQ517" s="14"/>
      <c r="AR517" s="14"/>
      <c r="AS517" s="14"/>
      <c r="AT517" s="14"/>
      <c r="AU517" s="14"/>
      <c r="AV517" s="14"/>
      <c r="AW517" s="14"/>
    </row>
    <row r="518" spans="1:49" s="13" customFormat="1" ht="76.5" x14ac:dyDescent="0.2">
      <c r="A518" s="49">
        <v>95315</v>
      </c>
      <c r="B518" s="29" t="s">
        <v>41</v>
      </c>
      <c r="C518" s="131"/>
      <c r="D518" s="168">
        <v>1</v>
      </c>
      <c r="E518" s="132"/>
      <c r="F518" s="67" t="s">
        <v>300</v>
      </c>
      <c r="G518" s="75"/>
      <c r="H518" s="75"/>
      <c r="I518" s="75"/>
      <c r="J518" s="75"/>
      <c r="K518" s="130">
        <v>600</v>
      </c>
      <c r="L518" s="100">
        <f t="shared" si="30"/>
        <v>600</v>
      </c>
      <c r="M518" s="522" t="e">
        <f t="shared" si="31"/>
        <v>#DIV/0!</v>
      </c>
      <c r="N518" s="130">
        <v>200</v>
      </c>
      <c r="O518" s="130">
        <v>200</v>
      </c>
      <c r="P518" s="130"/>
      <c r="Q518" s="130"/>
      <c r="R518" s="130"/>
      <c r="S518" s="130"/>
      <c r="T518" s="206" t="s">
        <v>2751</v>
      </c>
      <c r="U518" s="130" t="s">
        <v>301</v>
      </c>
      <c r="V518" s="133" t="s">
        <v>302</v>
      </c>
      <c r="W518" s="620" t="s">
        <v>2834</v>
      </c>
      <c r="X518" s="134"/>
      <c r="Y518" s="134"/>
      <c r="Z518" s="134"/>
      <c r="AA518" s="198"/>
      <c r="AB518" s="134">
        <v>1250</v>
      </c>
      <c r="AC518" s="198" t="s">
        <v>303</v>
      </c>
      <c r="AD518" s="192">
        <v>275060</v>
      </c>
      <c r="AE518" s="192">
        <v>30</v>
      </c>
      <c r="AF518" s="14"/>
      <c r="AG518" s="14"/>
      <c r="AH518" s="14"/>
      <c r="AI518" s="14"/>
      <c r="AJ518" s="14"/>
      <c r="AK518" s="14"/>
      <c r="AL518" s="14"/>
      <c r="AM518" s="14"/>
      <c r="AN518" s="14"/>
      <c r="AO518" s="14"/>
      <c r="AP518" s="14"/>
      <c r="AQ518" s="14"/>
      <c r="AR518" s="14"/>
      <c r="AS518" s="14"/>
      <c r="AT518" s="14"/>
      <c r="AU518" s="14"/>
      <c r="AV518" s="14"/>
      <c r="AW518" s="14"/>
    </row>
    <row r="519" spans="1:49" s="13" customFormat="1" ht="76.5" x14ac:dyDescent="0.2">
      <c r="A519" s="49">
        <v>95715</v>
      </c>
      <c r="B519" s="29" t="s">
        <v>319</v>
      </c>
      <c r="C519" s="131"/>
      <c r="D519" s="168">
        <v>1</v>
      </c>
      <c r="E519" s="132"/>
      <c r="F519" s="67" t="s">
        <v>320</v>
      </c>
      <c r="G519" s="75"/>
      <c r="H519" s="75"/>
      <c r="I519" s="75"/>
      <c r="J519" s="75"/>
      <c r="K519" s="130">
        <v>600</v>
      </c>
      <c r="L519" s="100">
        <f t="shared" si="30"/>
        <v>600</v>
      </c>
      <c r="M519" s="522" t="e">
        <f t="shared" si="31"/>
        <v>#DIV/0!</v>
      </c>
      <c r="N519" s="130">
        <v>300</v>
      </c>
      <c r="O519" s="130">
        <v>300</v>
      </c>
      <c r="P519" s="130"/>
      <c r="Q519" s="130"/>
      <c r="R519" s="130"/>
      <c r="S519" s="130"/>
      <c r="T519" s="206" t="s">
        <v>2751</v>
      </c>
      <c r="U519" s="130" t="s">
        <v>306</v>
      </c>
      <c r="V519" s="133" t="s">
        <v>321</v>
      </c>
      <c r="W519" s="6" t="s">
        <v>2836</v>
      </c>
      <c r="X519" s="130"/>
      <c r="Y519" s="130"/>
      <c r="Z519" s="130"/>
      <c r="AA519" s="133"/>
      <c r="AB519" s="130"/>
      <c r="AC519" s="133" t="s">
        <v>312</v>
      </c>
      <c r="AD519" s="192">
        <v>275060</v>
      </c>
      <c r="AE519" s="192">
        <v>30</v>
      </c>
      <c r="AF519" s="14"/>
      <c r="AG519" s="14"/>
      <c r="AH519" s="14"/>
      <c r="AI519" s="14"/>
      <c r="AJ519" s="14"/>
      <c r="AK519" s="14"/>
      <c r="AL519" s="14"/>
      <c r="AM519" s="14"/>
      <c r="AN519" s="14"/>
      <c r="AO519" s="14"/>
      <c r="AP519" s="14"/>
      <c r="AQ519" s="14"/>
      <c r="AR519" s="14"/>
      <c r="AS519" s="14"/>
      <c r="AT519" s="14"/>
      <c r="AU519" s="14"/>
      <c r="AV519" s="14"/>
      <c r="AW519" s="14"/>
    </row>
    <row r="520" spans="1:49" s="13" customFormat="1" x14ac:dyDescent="0.2">
      <c r="A520" s="49">
        <v>95330</v>
      </c>
      <c r="B520" s="29" t="s">
        <v>76</v>
      </c>
      <c r="C520" s="131"/>
      <c r="D520" s="168">
        <v>1</v>
      </c>
      <c r="E520" s="132"/>
      <c r="F520" s="67" t="s">
        <v>309</v>
      </c>
      <c r="G520" s="75"/>
      <c r="H520" s="75">
        <v>108</v>
      </c>
      <c r="I520" s="75"/>
      <c r="J520" s="75">
        <v>400</v>
      </c>
      <c r="K520" s="130">
        <v>400</v>
      </c>
      <c r="L520" s="100">
        <f t="shared" si="30"/>
        <v>0</v>
      </c>
      <c r="M520" s="522">
        <f t="shared" si="31"/>
        <v>0</v>
      </c>
      <c r="N520" s="526">
        <v>400</v>
      </c>
      <c r="O520" s="130"/>
      <c r="P520" s="130"/>
      <c r="Q520" s="130"/>
      <c r="R520" s="130"/>
      <c r="S520" s="526">
        <v>400</v>
      </c>
      <c r="T520" s="405" t="s">
        <v>170</v>
      </c>
      <c r="U520" s="130" t="s">
        <v>306</v>
      </c>
      <c r="V520" s="133" t="s">
        <v>310</v>
      </c>
      <c r="W520" s="6" t="s">
        <v>311</v>
      </c>
      <c r="X520" s="134"/>
      <c r="Y520" s="134"/>
      <c r="Z520" s="134"/>
      <c r="AA520" s="198"/>
      <c r="AB520" s="134">
        <v>500</v>
      </c>
      <c r="AC520" s="198" t="s">
        <v>312</v>
      </c>
      <c r="AD520" s="192">
        <v>275060</v>
      </c>
      <c r="AE520" s="192">
        <v>30</v>
      </c>
      <c r="AF520" s="14"/>
      <c r="AG520" s="14"/>
      <c r="AH520" s="14"/>
      <c r="AI520" s="14"/>
      <c r="AJ520" s="14"/>
      <c r="AK520" s="14"/>
      <c r="AL520" s="14"/>
      <c r="AM520" s="14"/>
      <c r="AN520" s="14"/>
      <c r="AO520" s="14"/>
      <c r="AP520" s="14"/>
      <c r="AQ520" s="14"/>
      <c r="AR520" s="14"/>
      <c r="AS520" s="14"/>
      <c r="AT520" s="14"/>
      <c r="AU520" s="14"/>
      <c r="AV520" s="14"/>
      <c r="AW520" s="14"/>
    </row>
    <row r="521" spans="1:49" s="17" customFormat="1" ht="76.5" x14ac:dyDescent="0.2">
      <c r="A521" s="50">
        <v>94310</v>
      </c>
      <c r="B521" s="29" t="s">
        <v>56</v>
      </c>
      <c r="C521" s="96"/>
      <c r="D521" s="168">
        <v>1</v>
      </c>
      <c r="E521" s="97"/>
      <c r="F521" s="51"/>
      <c r="G521" s="98"/>
      <c r="H521" s="98"/>
      <c r="I521" s="98"/>
      <c r="J521" s="98"/>
      <c r="K521" s="99">
        <v>1000</v>
      </c>
      <c r="L521" s="100">
        <f t="shared" si="30"/>
        <v>1000</v>
      </c>
      <c r="M521" s="522" t="e">
        <f t="shared" si="31"/>
        <v>#DIV/0!</v>
      </c>
      <c r="N521" s="99">
        <v>500</v>
      </c>
      <c r="O521" s="99">
        <v>500</v>
      </c>
      <c r="P521" s="99"/>
      <c r="Q521" s="99"/>
      <c r="R521" s="99"/>
      <c r="S521" s="99"/>
      <c r="T521" s="206" t="s">
        <v>2751</v>
      </c>
      <c r="U521" s="102" t="s">
        <v>295</v>
      </c>
      <c r="V521" s="101" t="s">
        <v>292</v>
      </c>
      <c r="W521" s="7" t="s">
        <v>2831</v>
      </c>
      <c r="X521" s="130"/>
      <c r="Y521" s="130"/>
      <c r="Z521" s="130"/>
      <c r="AA521" s="133"/>
      <c r="AB521" s="130">
        <v>700</v>
      </c>
      <c r="AC521" s="133" t="s">
        <v>294</v>
      </c>
      <c r="AD521" s="192">
        <v>275060</v>
      </c>
      <c r="AE521" s="192">
        <v>30</v>
      </c>
      <c r="AF521" s="15"/>
      <c r="AG521" s="15"/>
      <c r="AH521" s="15"/>
      <c r="AI521" s="15"/>
      <c r="AJ521" s="15"/>
      <c r="AK521" s="15"/>
      <c r="AL521" s="15"/>
      <c r="AM521" s="15"/>
      <c r="AN521" s="15"/>
      <c r="AO521" s="15"/>
      <c r="AP521" s="15"/>
      <c r="AQ521" s="15"/>
      <c r="AR521" s="15"/>
      <c r="AS521" s="15"/>
      <c r="AT521" s="15"/>
      <c r="AU521" s="15"/>
      <c r="AV521" s="15"/>
      <c r="AW521" s="15"/>
    </row>
    <row r="522" spans="1:49" s="17" customFormat="1" ht="76.5" x14ac:dyDescent="0.2">
      <c r="A522" s="50">
        <v>94410</v>
      </c>
      <c r="B522" s="29" t="s">
        <v>27</v>
      </c>
      <c r="C522" s="96"/>
      <c r="D522" s="168">
        <v>1</v>
      </c>
      <c r="E522" s="97"/>
      <c r="F522" s="51"/>
      <c r="G522" s="98"/>
      <c r="H522" s="98"/>
      <c r="I522" s="98"/>
      <c r="J522" s="98"/>
      <c r="K522" s="99">
        <v>1000</v>
      </c>
      <c r="L522" s="100">
        <f t="shared" si="30"/>
        <v>1000</v>
      </c>
      <c r="M522" s="522" t="e">
        <f t="shared" si="31"/>
        <v>#DIV/0!</v>
      </c>
      <c r="N522" s="99">
        <v>500</v>
      </c>
      <c r="O522" s="99">
        <v>500</v>
      </c>
      <c r="P522" s="99"/>
      <c r="Q522" s="99"/>
      <c r="R522" s="99"/>
      <c r="S522" s="99"/>
      <c r="T522" s="206" t="s">
        <v>2751</v>
      </c>
      <c r="U522" s="102" t="s">
        <v>296</v>
      </c>
      <c r="V522" s="101" t="s">
        <v>297</v>
      </c>
      <c r="W522" s="7" t="s">
        <v>2832</v>
      </c>
      <c r="X522" s="134"/>
      <c r="Y522" s="134"/>
      <c r="Z522" s="134"/>
      <c r="AA522" s="198" t="s">
        <v>298</v>
      </c>
      <c r="AB522" s="134">
        <v>700</v>
      </c>
      <c r="AC522" s="198" t="s">
        <v>294</v>
      </c>
      <c r="AD522" s="192">
        <v>275060</v>
      </c>
      <c r="AE522" s="192">
        <v>30</v>
      </c>
      <c r="AF522" s="15"/>
      <c r="AG522" s="15"/>
      <c r="AH522" s="15"/>
      <c r="AI522" s="15"/>
      <c r="AJ522" s="15"/>
      <c r="AK522" s="15"/>
      <c r="AL522" s="15"/>
      <c r="AM522" s="15"/>
      <c r="AN522" s="15"/>
      <c r="AO522" s="15"/>
      <c r="AP522" s="15"/>
      <c r="AQ522" s="15"/>
      <c r="AR522" s="15"/>
      <c r="AS522" s="15"/>
      <c r="AT522" s="15"/>
      <c r="AU522" s="15"/>
      <c r="AV522" s="15"/>
      <c r="AW522" s="15"/>
    </row>
    <row r="523" spans="1:49" s="12" customFormat="1" ht="76.5" x14ac:dyDescent="0.2">
      <c r="A523" s="49">
        <v>95320</v>
      </c>
      <c r="B523" s="29" t="s">
        <v>304</v>
      </c>
      <c r="C523" s="131"/>
      <c r="D523" s="168">
        <v>1</v>
      </c>
      <c r="E523" s="132"/>
      <c r="F523" s="67" t="s">
        <v>305</v>
      </c>
      <c r="G523" s="75"/>
      <c r="H523" s="75"/>
      <c r="I523" s="75"/>
      <c r="J523" s="75"/>
      <c r="K523" s="130">
        <v>500</v>
      </c>
      <c r="L523" s="100">
        <f t="shared" si="30"/>
        <v>500</v>
      </c>
      <c r="M523" s="522" t="e">
        <f t="shared" si="31"/>
        <v>#DIV/0!</v>
      </c>
      <c r="N523" s="130">
        <v>500</v>
      </c>
      <c r="O523" s="130">
        <v>500</v>
      </c>
      <c r="P523" s="130"/>
      <c r="Q523" s="130"/>
      <c r="R523" s="130"/>
      <c r="S523" s="130"/>
      <c r="T523" s="206" t="s">
        <v>2751</v>
      </c>
      <c r="U523" s="130" t="s">
        <v>306</v>
      </c>
      <c r="V523" s="133" t="s">
        <v>307</v>
      </c>
      <c r="W523" s="21" t="s">
        <v>2835</v>
      </c>
      <c r="X523" s="134"/>
      <c r="Y523" s="134"/>
      <c r="Z523" s="134"/>
      <c r="AA523" s="198"/>
      <c r="AB523" s="134">
        <v>500</v>
      </c>
      <c r="AC523" s="198" t="s">
        <v>308</v>
      </c>
      <c r="AD523" s="192">
        <v>275060</v>
      </c>
      <c r="AE523" s="192">
        <v>30</v>
      </c>
      <c r="AF523" s="15"/>
      <c r="AG523" s="15"/>
      <c r="AH523" s="15"/>
      <c r="AI523" s="15"/>
      <c r="AJ523" s="15"/>
      <c r="AK523" s="15"/>
      <c r="AL523" s="15"/>
      <c r="AM523" s="15"/>
      <c r="AN523" s="15"/>
      <c r="AO523" s="15"/>
      <c r="AP523" s="15"/>
      <c r="AQ523" s="15"/>
      <c r="AR523" s="15"/>
      <c r="AS523" s="15"/>
      <c r="AT523" s="15"/>
      <c r="AU523" s="15"/>
      <c r="AV523" s="15"/>
      <c r="AW523" s="15"/>
    </row>
    <row r="524" spans="1:49" s="12" customFormat="1" ht="102" x14ac:dyDescent="0.2">
      <c r="A524" s="49">
        <v>95310</v>
      </c>
      <c r="B524" s="29" t="s">
        <v>38</v>
      </c>
      <c r="C524" s="131"/>
      <c r="D524" s="168">
        <v>1</v>
      </c>
      <c r="E524" s="132"/>
      <c r="F524" s="67"/>
      <c r="G524" s="75">
        <v>621</v>
      </c>
      <c r="H524" s="75">
        <v>1341</v>
      </c>
      <c r="I524" s="75">
        <v>75</v>
      </c>
      <c r="J524" s="75">
        <v>1000</v>
      </c>
      <c r="K524" s="130">
        <v>2000</v>
      </c>
      <c r="L524" s="100">
        <f t="shared" si="30"/>
        <v>1000</v>
      </c>
      <c r="M524" s="522">
        <f t="shared" si="31"/>
        <v>1</v>
      </c>
      <c r="N524" s="130">
        <v>1000</v>
      </c>
      <c r="O524" s="130">
        <v>1000</v>
      </c>
      <c r="P524" s="130"/>
      <c r="Q524" s="130"/>
      <c r="R524" s="130"/>
      <c r="S524" s="130"/>
      <c r="T524" s="206" t="s">
        <v>2809</v>
      </c>
      <c r="U524" s="130"/>
      <c r="V524" s="133" t="s">
        <v>299</v>
      </c>
      <c r="W524" s="21" t="s">
        <v>2833</v>
      </c>
      <c r="X524" s="130"/>
      <c r="Y524" s="130"/>
      <c r="Z524" s="130"/>
      <c r="AA524" s="133"/>
      <c r="AB524" s="130"/>
      <c r="AC524" s="133"/>
      <c r="AD524" s="192">
        <v>275060</v>
      </c>
      <c r="AE524" s="192">
        <v>30</v>
      </c>
      <c r="AF524" s="15"/>
      <c r="AG524" s="15"/>
      <c r="AH524" s="15"/>
      <c r="AI524" s="15"/>
      <c r="AJ524" s="15"/>
      <c r="AK524" s="15"/>
      <c r="AL524" s="15"/>
      <c r="AM524" s="15"/>
      <c r="AN524" s="15"/>
      <c r="AO524" s="15"/>
      <c r="AP524" s="15"/>
      <c r="AQ524" s="15"/>
      <c r="AR524" s="15"/>
      <c r="AS524" s="15"/>
      <c r="AT524" s="15"/>
      <c r="AU524" s="15"/>
      <c r="AV524" s="15"/>
      <c r="AW524" s="15"/>
    </row>
    <row r="525" spans="1:49" s="13" customFormat="1" ht="63.75" x14ac:dyDescent="0.2">
      <c r="A525" s="50">
        <v>94310</v>
      </c>
      <c r="B525" s="29" t="s">
        <v>56</v>
      </c>
      <c r="C525" s="96"/>
      <c r="D525" s="168">
        <v>1</v>
      </c>
      <c r="E525" s="97"/>
      <c r="F525" s="51"/>
      <c r="G525" s="98">
        <v>867</v>
      </c>
      <c r="H525" s="98">
        <v>2028</v>
      </c>
      <c r="I525" s="98">
        <v>769</v>
      </c>
      <c r="J525" s="98">
        <v>11600</v>
      </c>
      <c r="K525" s="99">
        <v>2000</v>
      </c>
      <c r="L525" s="100">
        <f t="shared" si="30"/>
        <v>-9600</v>
      </c>
      <c r="M525" s="522">
        <f t="shared" si="31"/>
        <v>-0.82758620689655171</v>
      </c>
      <c r="N525" s="99">
        <v>1500</v>
      </c>
      <c r="O525" s="99">
        <v>1000</v>
      </c>
      <c r="P525" s="99"/>
      <c r="Q525" s="99">
        <v>500</v>
      </c>
      <c r="R525" s="99"/>
      <c r="S525" s="99"/>
      <c r="T525" s="206" t="s">
        <v>2747</v>
      </c>
      <c r="U525" s="102" t="s">
        <v>291</v>
      </c>
      <c r="V525" s="101" t="s">
        <v>292</v>
      </c>
      <c r="W525" s="7" t="s">
        <v>293</v>
      </c>
      <c r="X525" s="130"/>
      <c r="Y525" s="130"/>
      <c r="Z525" s="130"/>
      <c r="AA525" s="133"/>
      <c r="AB525" s="130">
        <v>1500</v>
      </c>
      <c r="AC525" s="133" t="s">
        <v>294</v>
      </c>
      <c r="AD525" s="192">
        <v>275060</v>
      </c>
      <c r="AE525" s="192">
        <v>30</v>
      </c>
    </row>
    <row r="526" spans="1:49" s="17" customFormat="1" ht="25.5" x14ac:dyDescent="0.2">
      <c r="A526" s="49">
        <v>96510</v>
      </c>
      <c r="B526" s="29" t="s">
        <v>82</v>
      </c>
      <c r="C526" s="131" t="s">
        <v>251</v>
      </c>
      <c r="D526" s="168">
        <v>1</v>
      </c>
      <c r="E526" s="158"/>
      <c r="F526" s="206" t="s">
        <v>329</v>
      </c>
      <c r="G526" s="159"/>
      <c r="H526" s="159"/>
      <c r="I526" s="159"/>
      <c r="J526" s="159"/>
      <c r="K526" s="130">
        <v>1400</v>
      </c>
      <c r="L526" s="100">
        <f t="shared" si="30"/>
        <v>1400</v>
      </c>
      <c r="M526" s="522" t="e">
        <f t="shared" si="31"/>
        <v>#DIV/0!</v>
      </c>
      <c r="N526" s="130">
        <v>0</v>
      </c>
      <c r="O526" s="130"/>
      <c r="P526" s="130"/>
      <c r="Q526" s="130"/>
      <c r="R526" s="130"/>
      <c r="S526" s="130"/>
      <c r="T526" s="405" t="s">
        <v>2534</v>
      </c>
      <c r="U526" s="130" t="s">
        <v>325</v>
      </c>
      <c r="V526" s="133" t="s">
        <v>326</v>
      </c>
      <c r="W526" s="6" t="s">
        <v>331</v>
      </c>
      <c r="X526" s="81"/>
      <c r="Y526" s="81"/>
      <c r="Z526" s="81"/>
      <c r="AA526" s="81" t="s">
        <v>327</v>
      </c>
      <c r="AB526" s="81"/>
      <c r="AC526" s="81" t="s">
        <v>328</v>
      </c>
      <c r="AD526" s="192">
        <v>275060</v>
      </c>
      <c r="AE526" s="192">
        <v>30</v>
      </c>
      <c r="AF526" s="15"/>
      <c r="AG526" s="15"/>
      <c r="AH526" s="15"/>
      <c r="AI526" s="15"/>
      <c r="AJ526" s="15"/>
      <c r="AK526" s="15"/>
      <c r="AL526" s="15"/>
      <c r="AM526" s="15"/>
      <c r="AN526" s="15"/>
      <c r="AO526" s="15"/>
      <c r="AP526" s="15"/>
      <c r="AQ526" s="15"/>
      <c r="AR526" s="15"/>
      <c r="AS526" s="15"/>
      <c r="AT526" s="15"/>
      <c r="AU526" s="15"/>
      <c r="AV526" s="15"/>
      <c r="AW526" s="15"/>
    </row>
    <row r="527" spans="1:49" s="17" customFormat="1" ht="63.75" x14ac:dyDescent="0.2">
      <c r="A527" s="49">
        <v>95315</v>
      </c>
      <c r="B527" s="29" t="s">
        <v>41</v>
      </c>
      <c r="C527" s="131"/>
      <c r="D527" s="168">
        <v>1</v>
      </c>
      <c r="E527" s="132"/>
      <c r="F527" s="67" t="s">
        <v>1896</v>
      </c>
      <c r="G527" s="75"/>
      <c r="H527" s="75"/>
      <c r="I527" s="75"/>
      <c r="J527" s="75"/>
      <c r="K527" s="130">
        <v>100</v>
      </c>
      <c r="L527" s="100">
        <f t="shared" si="30"/>
        <v>100</v>
      </c>
      <c r="M527" s="522" t="e">
        <f t="shared" si="31"/>
        <v>#DIV/0!</v>
      </c>
      <c r="N527" s="130">
        <v>100</v>
      </c>
      <c r="O527" s="130">
        <v>100</v>
      </c>
      <c r="P527" s="130"/>
      <c r="Q527" s="130"/>
      <c r="R527" s="130"/>
      <c r="S527" s="130"/>
      <c r="T527" s="405" t="s">
        <v>2597</v>
      </c>
      <c r="U527" s="133" t="s">
        <v>1897</v>
      </c>
      <c r="V527" s="133" t="s">
        <v>1804</v>
      </c>
      <c r="W527" s="6" t="s">
        <v>1898</v>
      </c>
      <c r="X527" s="134"/>
      <c r="Y527" s="130" t="s">
        <v>1806</v>
      </c>
      <c r="Z527" s="134"/>
      <c r="AA527" s="133" t="s">
        <v>1810</v>
      </c>
      <c r="AB527" s="198" t="s">
        <v>1899</v>
      </c>
      <c r="AC527" s="198" t="s">
        <v>1900</v>
      </c>
      <c r="AD527" s="172">
        <v>281510</v>
      </c>
      <c r="AE527" s="172">
        <v>30</v>
      </c>
      <c r="AF527" s="15"/>
      <c r="AG527" s="15"/>
      <c r="AH527" s="15"/>
      <c r="AI527" s="15"/>
      <c r="AJ527" s="15"/>
      <c r="AK527" s="15"/>
      <c r="AL527" s="15"/>
      <c r="AM527" s="15"/>
      <c r="AN527" s="15"/>
      <c r="AO527" s="15"/>
      <c r="AP527" s="15"/>
      <c r="AQ527" s="15"/>
      <c r="AR527" s="15"/>
      <c r="AS527" s="15"/>
      <c r="AT527" s="15"/>
      <c r="AU527" s="15"/>
      <c r="AV527" s="15"/>
      <c r="AW527" s="15"/>
    </row>
    <row r="528" spans="1:49" s="86" customFormat="1" ht="102" x14ac:dyDescent="0.2">
      <c r="A528" s="50">
        <v>94410</v>
      </c>
      <c r="B528" s="29" t="s">
        <v>27</v>
      </c>
      <c r="C528" s="96"/>
      <c r="D528" s="168">
        <v>1</v>
      </c>
      <c r="E528" s="97"/>
      <c r="F528" s="51" t="s">
        <v>1893</v>
      </c>
      <c r="G528" s="98"/>
      <c r="H528" s="98"/>
      <c r="I528" s="98"/>
      <c r="J528" s="98"/>
      <c r="K528" s="99">
        <v>200</v>
      </c>
      <c r="L528" s="100">
        <f t="shared" si="30"/>
        <v>200</v>
      </c>
      <c r="M528" s="522" t="e">
        <f t="shared" si="31"/>
        <v>#DIV/0!</v>
      </c>
      <c r="N528" s="99">
        <v>200</v>
      </c>
      <c r="O528" s="99">
        <v>200</v>
      </c>
      <c r="P528" s="99"/>
      <c r="Q528" s="99"/>
      <c r="R528" s="99"/>
      <c r="S528" s="99"/>
      <c r="T528" s="540" t="s">
        <v>170</v>
      </c>
      <c r="U528" s="102" t="s">
        <v>1889</v>
      </c>
      <c r="V528" s="133" t="s">
        <v>1804</v>
      </c>
      <c r="W528" s="7" t="s">
        <v>1894</v>
      </c>
      <c r="X528" s="130" t="s">
        <v>1806</v>
      </c>
      <c r="Y528" s="130"/>
      <c r="Z528" s="130"/>
      <c r="AA528" s="133" t="s">
        <v>1810</v>
      </c>
      <c r="AB528" s="134"/>
      <c r="AC528" s="134" t="s">
        <v>1895</v>
      </c>
      <c r="AD528" s="172">
        <v>281510</v>
      </c>
      <c r="AE528" s="172">
        <v>30</v>
      </c>
    </row>
    <row r="529" spans="1:49" s="89" customFormat="1" ht="102" x14ac:dyDescent="0.2">
      <c r="A529" s="50">
        <v>94310</v>
      </c>
      <c r="B529" s="29" t="s">
        <v>56</v>
      </c>
      <c r="C529" s="96"/>
      <c r="D529" s="168">
        <v>1</v>
      </c>
      <c r="E529" s="97"/>
      <c r="F529" s="51" t="s">
        <v>1888</v>
      </c>
      <c r="G529" s="98">
        <v>78</v>
      </c>
      <c r="H529" s="98"/>
      <c r="I529" s="98">
        <v>44</v>
      </c>
      <c r="J529" s="98">
        <v>300</v>
      </c>
      <c r="K529" s="99">
        <v>500</v>
      </c>
      <c r="L529" s="100">
        <f t="shared" si="30"/>
        <v>200</v>
      </c>
      <c r="M529" s="522">
        <f t="shared" si="31"/>
        <v>0.66666666666666663</v>
      </c>
      <c r="N529" s="592">
        <v>300</v>
      </c>
      <c r="O529" s="99"/>
      <c r="P529" s="99"/>
      <c r="Q529" s="99">
        <v>300</v>
      </c>
      <c r="R529" s="99"/>
      <c r="S529" s="99"/>
      <c r="T529" s="545" t="s">
        <v>2732</v>
      </c>
      <c r="U529" s="102" t="s">
        <v>1889</v>
      </c>
      <c r="V529" s="133" t="s">
        <v>1804</v>
      </c>
      <c r="W529" s="7" t="s">
        <v>1890</v>
      </c>
      <c r="X529" s="130"/>
      <c r="Y529" s="130" t="s">
        <v>1824</v>
      </c>
      <c r="Z529" s="130"/>
      <c r="AA529" s="133" t="s">
        <v>1891</v>
      </c>
      <c r="AB529" s="130"/>
      <c r="AC529" s="130" t="s">
        <v>1892</v>
      </c>
      <c r="AD529" s="172">
        <v>281510</v>
      </c>
      <c r="AE529" s="172">
        <v>30</v>
      </c>
      <c r="AF529" s="87"/>
      <c r="AG529" s="87"/>
      <c r="AH529" s="87"/>
      <c r="AI529" s="87"/>
      <c r="AJ529" s="87"/>
      <c r="AK529" s="87"/>
      <c r="AL529" s="87"/>
      <c r="AM529" s="87"/>
      <c r="AN529" s="87"/>
      <c r="AO529" s="87"/>
      <c r="AP529" s="87"/>
      <c r="AQ529" s="87"/>
      <c r="AR529" s="87"/>
      <c r="AS529" s="87"/>
      <c r="AT529" s="87"/>
      <c r="AU529" s="87"/>
      <c r="AV529" s="87"/>
      <c r="AW529" s="87"/>
    </row>
    <row r="530" spans="1:49" s="88" customFormat="1" ht="25.5" x14ac:dyDescent="0.2">
      <c r="A530" s="49">
        <v>95640</v>
      </c>
      <c r="B530" s="29" t="s">
        <v>1240</v>
      </c>
      <c r="C530" s="131"/>
      <c r="D530" s="168">
        <v>1</v>
      </c>
      <c r="E530" s="132"/>
      <c r="F530" s="67" t="s">
        <v>1241</v>
      </c>
      <c r="G530" s="75"/>
      <c r="H530" s="75"/>
      <c r="I530" s="75"/>
      <c r="J530" s="75"/>
      <c r="K530" s="130">
        <v>544</v>
      </c>
      <c r="L530" s="100">
        <f t="shared" si="30"/>
        <v>544</v>
      </c>
      <c r="M530" s="522" t="e">
        <f t="shared" si="31"/>
        <v>#DIV/0!</v>
      </c>
      <c r="N530" s="130">
        <v>0</v>
      </c>
      <c r="O530" s="130"/>
      <c r="P530" s="130"/>
      <c r="Q530" s="130"/>
      <c r="R530" s="130"/>
      <c r="S530" s="130"/>
      <c r="T530" s="405" t="s">
        <v>2574</v>
      </c>
      <c r="U530" s="130" t="s">
        <v>1224</v>
      </c>
      <c r="V530" s="133" t="s">
        <v>1238</v>
      </c>
      <c r="W530" s="36" t="s">
        <v>1242</v>
      </c>
      <c r="X530" s="134"/>
      <c r="Y530" s="134"/>
      <c r="Z530" s="134"/>
      <c r="AA530" s="198"/>
      <c r="AB530" s="134"/>
      <c r="AC530" s="134"/>
      <c r="AD530" s="172">
        <v>281515</v>
      </c>
      <c r="AE530" s="172">
        <v>40</v>
      </c>
      <c r="AF530" s="87"/>
      <c r="AG530" s="87"/>
      <c r="AH530" s="87"/>
      <c r="AI530" s="87"/>
      <c r="AJ530" s="87"/>
      <c r="AK530" s="87"/>
      <c r="AL530" s="87"/>
      <c r="AM530" s="87"/>
      <c r="AN530" s="87"/>
      <c r="AO530" s="87"/>
      <c r="AP530" s="87"/>
      <c r="AQ530" s="87"/>
      <c r="AR530" s="87"/>
      <c r="AS530" s="87"/>
      <c r="AT530" s="87"/>
      <c r="AU530" s="87"/>
      <c r="AV530" s="87"/>
      <c r="AW530" s="87"/>
    </row>
    <row r="531" spans="1:49" s="88" customFormat="1" ht="76.5" x14ac:dyDescent="0.2">
      <c r="A531" s="49">
        <v>95315</v>
      </c>
      <c r="B531" s="29" t="s">
        <v>41</v>
      </c>
      <c r="C531" s="131"/>
      <c r="D531" s="168">
        <v>1</v>
      </c>
      <c r="E531" s="132"/>
      <c r="F531" s="67" t="s">
        <v>1237</v>
      </c>
      <c r="G531" s="75"/>
      <c r="H531" s="75"/>
      <c r="I531" s="75"/>
      <c r="J531" s="75">
        <v>200</v>
      </c>
      <c r="K531" s="130">
        <v>1000</v>
      </c>
      <c r="L531" s="100">
        <f t="shared" si="30"/>
        <v>800</v>
      </c>
      <c r="M531" s="522">
        <f t="shared" si="31"/>
        <v>4</v>
      </c>
      <c r="N531" s="130">
        <v>100</v>
      </c>
      <c r="O531" s="130">
        <v>100</v>
      </c>
      <c r="P531" s="130"/>
      <c r="Q531" s="130"/>
      <c r="R531" s="130"/>
      <c r="S531" s="130"/>
      <c r="T531" s="255" t="s">
        <v>2800</v>
      </c>
      <c r="U531" s="130" t="s">
        <v>1233</v>
      </c>
      <c r="V531" s="133" t="s">
        <v>1238</v>
      </c>
      <c r="W531" s="36"/>
      <c r="X531" s="134"/>
      <c r="Y531" s="134"/>
      <c r="Z531" s="134"/>
      <c r="AA531" s="133" t="s">
        <v>1239</v>
      </c>
      <c r="AB531" s="134"/>
      <c r="AC531" s="134"/>
      <c r="AD531" s="172">
        <v>281515</v>
      </c>
      <c r="AE531" s="172">
        <v>40</v>
      </c>
      <c r="AF531" s="87"/>
      <c r="AG531" s="87"/>
      <c r="AH531" s="87"/>
      <c r="AI531" s="87"/>
      <c r="AJ531" s="87"/>
      <c r="AK531" s="87"/>
      <c r="AL531" s="87"/>
      <c r="AM531" s="87"/>
      <c r="AN531" s="87"/>
      <c r="AO531" s="87"/>
      <c r="AP531" s="87"/>
      <c r="AQ531" s="87"/>
      <c r="AR531" s="87"/>
      <c r="AS531" s="87"/>
      <c r="AT531" s="87"/>
      <c r="AU531" s="87"/>
      <c r="AV531" s="87"/>
      <c r="AW531" s="87"/>
    </row>
    <row r="532" spans="1:49" s="86" customFormat="1" x14ac:dyDescent="0.2">
      <c r="A532" s="50">
        <v>94310</v>
      </c>
      <c r="B532" s="29" t="s">
        <v>56</v>
      </c>
      <c r="C532" s="96"/>
      <c r="D532" s="168">
        <v>1</v>
      </c>
      <c r="E532" s="97"/>
      <c r="F532" s="51" t="s">
        <v>1223</v>
      </c>
      <c r="G532" s="98">
        <v>5752</v>
      </c>
      <c r="H532" s="98">
        <v>5992</v>
      </c>
      <c r="I532" s="98">
        <v>7824</v>
      </c>
      <c r="J532" s="98"/>
      <c r="K532" s="99">
        <v>600</v>
      </c>
      <c r="L532" s="100">
        <f t="shared" si="30"/>
        <v>600</v>
      </c>
      <c r="M532" s="522" t="e">
        <f t="shared" si="31"/>
        <v>#DIV/0!</v>
      </c>
      <c r="N532" s="592">
        <v>600</v>
      </c>
      <c r="O532" s="99"/>
      <c r="P532" s="99"/>
      <c r="Q532" s="592">
        <v>600</v>
      </c>
      <c r="R532" s="99"/>
      <c r="S532" s="99"/>
      <c r="T532" s="545" t="s">
        <v>2572</v>
      </c>
      <c r="U532" s="102" t="s">
        <v>1224</v>
      </c>
      <c r="V532" s="101" t="s">
        <v>1225</v>
      </c>
      <c r="W532" s="7" t="s">
        <v>1226</v>
      </c>
      <c r="X532" s="130"/>
      <c r="Y532" s="130"/>
      <c r="Z532" s="130"/>
      <c r="AA532" s="133"/>
      <c r="AB532" s="130"/>
      <c r="AC532" s="130"/>
      <c r="AD532" s="172">
        <v>281515</v>
      </c>
      <c r="AE532" s="172">
        <v>40</v>
      </c>
    </row>
    <row r="533" spans="1:49" s="86" customFormat="1" x14ac:dyDescent="0.2">
      <c r="A533" s="49">
        <v>94490</v>
      </c>
      <c r="B533" s="29" t="s">
        <v>1247</v>
      </c>
      <c r="C533" s="157"/>
      <c r="D533" s="168">
        <v>1</v>
      </c>
      <c r="E533" s="158"/>
      <c r="F533" s="67" t="s">
        <v>1248</v>
      </c>
      <c r="G533" s="159"/>
      <c r="H533" s="159"/>
      <c r="I533" s="159"/>
      <c r="J533" s="159"/>
      <c r="K533" s="130">
        <v>1000</v>
      </c>
      <c r="L533" s="100">
        <f t="shared" si="30"/>
        <v>1000</v>
      </c>
      <c r="M533" s="522" t="e">
        <f t="shared" si="31"/>
        <v>#DIV/0!</v>
      </c>
      <c r="N533" s="526">
        <v>1000</v>
      </c>
      <c r="O533" s="130"/>
      <c r="P533" s="130"/>
      <c r="Q533" s="130"/>
      <c r="R533" s="130"/>
      <c r="S533" s="526">
        <v>1000</v>
      </c>
      <c r="T533" s="405"/>
      <c r="U533" s="130"/>
      <c r="V533" s="133" t="s">
        <v>1244</v>
      </c>
      <c r="W533" s="36" t="s">
        <v>1249</v>
      </c>
      <c r="X533" s="81"/>
      <c r="Y533" s="81"/>
      <c r="Z533" s="81"/>
      <c r="AA533" s="81"/>
      <c r="AB533" s="81"/>
      <c r="AC533" s="81"/>
      <c r="AD533" s="172">
        <v>281515</v>
      </c>
      <c r="AE533" s="172">
        <v>40</v>
      </c>
      <c r="AF533" s="85"/>
      <c r="AG533" s="85"/>
      <c r="AH533" s="85"/>
      <c r="AI533" s="85"/>
      <c r="AJ533" s="85"/>
      <c r="AK533" s="85"/>
      <c r="AL533" s="85"/>
      <c r="AM533" s="85"/>
      <c r="AN533" s="85"/>
      <c r="AO533" s="85"/>
      <c r="AP533" s="85"/>
      <c r="AQ533" s="85"/>
      <c r="AR533" s="85"/>
      <c r="AS533" s="85"/>
      <c r="AT533" s="85"/>
      <c r="AU533" s="85"/>
      <c r="AV533" s="85"/>
      <c r="AW533" s="85"/>
    </row>
    <row r="534" spans="1:49" s="88" customFormat="1" ht="25.5" x14ac:dyDescent="0.2">
      <c r="A534" s="10">
        <v>95225</v>
      </c>
      <c r="B534" s="8" t="s">
        <v>35</v>
      </c>
      <c r="C534" s="196"/>
      <c r="D534" s="168">
        <v>1</v>
      </c>
      <c r="E534" s="338"/>
      <c r="F534" s="8" t="s">
        <v>1229</v>
      </c>
      <c r="G534" s="46"/>
      <c r="H534" s="46"/>
      <c r="I534" s="46"/>
      <c r="J534" s="192"/>
      <c r="K534" s="68">
        <v>2500</v>
      </c>
      <c r="L534" s="100">
        <f t="shared" si="30"/>
        <v>2500</v>
      </c>
      <c r="M534" s="522" t="e">
        <f t="shared" si="31"/>
        <v>#DIV/0!</v>
      </c>
      <c r="N534" s="68">
        <v>2500</v>
      </c>
      <c r="O534" s="68">
        <v>2500</v>
      </c>
      <c r="P534" s="68"/>
      <c r="Q534" s="68"/>
      <c r="R534" s="68"/>
      <c r="S534" s="68"/>
      <c r="T534" s="255" t="s">
        <v>2573</v>
      </c>
      <c r="U534" s="46" t="s">
        <v>1224</v>
      </c>
      <c r="V534" s="241" t="s">
        <v>1230</v>
      </c>
      <c r="W534" s="38" t="s">
        <v>1231</v>
      </c>
      <c r="X534" s="171"/>
      <c r="Y534" s="171"/>
      <c r="Z534" s="171"/>
      <c r="AA534" s="171"/>
      <c r="AB534" s="171"/>
      <c r="AC534" s="171"/>
      <c r="AD534" s="172">
        <v>281515</v>
      </c>
      <c r="AE534" s="172">
        <v>40</v>
      </c>
      <c r="AF534" s="87"/>
      <c r="AG534" s="87"/>
      <c r="AH534" s="87"/>
      <c r="AI534" s="87"/>
      <c r="AJ534" s="87"/>
      <c r="AK534" s="87"/>
      <c r="AL534" s="87"/>
      <c r="AM534" s="87"/>
      <c r="AN534" s="87"/>
      <c r="AO534" s="87"/>
      <c r="AP534" s="87"/>
      <c r="AQ534" s="87"/>
      <c r="AR534" s="87"/>
      <c r="AS534" s="87"/>
      <c r="AT534" s="87"/>
      <c r="AU534" s="87"/>
      <c r="AV534" s="87"/>
      <c r="AW534" s="87"/>
    </row>
    <row r="535" spans="1:49" s="88" customFormat="1" ht="25.5" x14ac:dyDescent="0.2">
      <c r="A535" s="49">
        <v>96510</v>
      </c>
      <c r="B535" s="29" t="s">
        <v>82</v>
      </c>
      <c r="C535" s="131"/>
      <c r="D535" s="168">
        <v>1</v>
      </c>
      <c r="E535" s="132"/>
      <c r="F535" s="67" t="s">
        <v>1243</v>
      </c>
      <c r="G535" s="135">
        <v>3980</v>
      </c>
      <c r="H535" s="135"/>
      <c r="I535" s="135">
        <v>6604</v>
      </c>
      <c r="J535" s="135">
        <v>10000</v>
      </c>
      <c r="K535" s="81">
        <v>53000</v>
      </c>
      <c r="L535" s="100">
        <f t="shared" si="30"/>
        <v>43000</v>
      </c>
      <c r="M535" s="522">
        <f t="shared" si="31"/>
        <v>4.3</v>
      </c>
      <c r="N535" s="81">
        <v>0</v>
      </c>
      <c r="O535" s="81"/>
      <c r="P535" s="81"/>
      <c r="Q535" s="81"/>
      <c r="R535" s="81"/>
      <c r="S535" s="81"/>
      <c r="T535" s="257" t="s">
        <v>2575</v>
      </c>
      <c r="U535" s="81" t="s">
        <v>1224</v>
      </c>
      <c r="V535" s="81" t="s">
        <v>1244</v>
      </c>
      <c r="W535" s="36" t="s">
        <v>1245</v>
      </c>
      <c r="X535" s="81"/>
      <c r="Y535" s="81"/>
      <c r="Z535" s="81"/>
      <c r="AA535" s="81"/>
      <c r="AB535" s="81"/>
      <c r="AC535" s="81" t="s">
        <v>1246</v>
      </c>
      <c r="AD535" s="172">
        <v>281515</v>
      </c>
      <c r="AE535" s="172">
        <v>40</v>
      </c>
      <c r="AF535" s="87"/>
      <c r="AG535" s="87"/>
      <c r="AH535" s="87"/>
      <c r="AI535" s="87"/>
      <c r="AJ535" s="87"/>
      <c r="AK535" s="87"/>
      <c r="AL535" s="87"/>
      <c r="AM535" s="87"/>
      <c r="AN535" s="87"/>
      <c r="AO535" s="87"/>
      <c r="AP535" s="87"/>
      <c r="AQ535" s="87"/>
      <c r="AR535" s="87"/>
      <c r="AS535" s="87"/>
      <c r="AT535" s="87"/>
      <c r="AU535" s="87"/>
      <c r="AV535" s="87"/>
      <c r="AW535" s="87"/>
    </row>
    <row r="536" spans="1:49" s="88" customFormat="1" ht="63.75" x14ac:dyDescent="0.2">
      <c r="A536" s="49">
        <v>95310</v>
      </c>
      <c r="B536" s="29" t="s">
        <v>38</v>
      </c>
      <c r="C536" s="131"/>
      <c r="D536" s="168">
        <v>1</v>
      </c>
      <c r="E536" s="132"/>
      <c r="F536" s="67" t="s">
        <v>1232</v>
      </c>
      <c r="G536" s="75"/>
      <c r="H536" s="75">
        <v>428</v>
      </c>
      <c r="I536" s="75">
        <v>2102</v>
      </c>
      <c r="J536" s="75">
        <v>3000</v>
      </c>
      <c r="K536" s="130">
        <v>8000</v>
      </c>
      <c r="L536" s="100">
        <f t="shared" si="30"/>
        <v>5000</v>
      </c>
      <c r="M536" s="522">
        <f t="shared" si="31"/>
        <v>1.6666666666666667</v>
      </c>
      <c r="N536" s="130">
        <v>6000</v>
      </c>
      <c r="O536" s="130">
        <v>6000</v>
      </c>
      <c r="P536" s="130"/>
      <c r="Q536" s="130"/>
      <c r="R536" s="130"/>
      <c r="S536" s="130"/>
      <c r="T536" s="168" t="s">
        <v>2766</v>
      </c>
      <c r="U536" s="130" t="s">
        <v>1233</v>
      </c>
      <c r="V536" s="133" t="s">
        <v>1234</v>
      </c>
      <c r="W536" s="36" t="s">
        <v>1235</v>
      </c>
      <c r="X536" s="130"/>
      <c r="Y536" s="130"/>
      <c r="Z536" s="130"/>
      <c r="AA536" s="133" t="s">
        <v>1236</v>
      </c>
      <c r="AB536" s="130"/>
      <c r="AC536" s="130"/>
      <c r="AD536" s="172">
        <v>281515</v>
      </c>
      <c r="AE536" s="172">
        <v>40</v>
      </c>
      <c r="AF536" s="87"/>
      <c r="AG536" s="87"/>
      <c r="AH536" s="87"/>
      <c r="AI536" s="87"/>
      <c r="AJ536" s="87"/>
      <c r="AK536" s="87"/>
      <c r="AL536" s="87"/>
      <c r="AM536" s="87"/>
      <c r="AN536" s="87"/>
      <c r="AO536" s="87"/>
      <c r="AP536" s="87"/>
      <c r="AQ536" s="87"/>
      <c r="AR536" s="87"/>
      <c r="AS536" s="87"/>
      <c r="AT536" s="87"/>
      <c r="AU536" s="87"/>
      <c r="AV536" s="87"/>
      <c r="AW536" s="87"/>
    </row>
    <row r="537" spans="1:49" s="88" customFormat="1" x14ac:dyDescent="0.2">
      <c r="A537" s="50">
        <v>94310</v>
      </c>
      <c r="B537" s="29" t="s">
        <v>56</v>
      </c>
      <c r="C537" s="96"/>
      <c r="D537" s="168">
        <v>1</v>
      </c>
      <c r="E537" s="97" t="s">
        <v>77</v>
      </c>
      <c r="F537" s="51" t="s">
        <v>1227</v>
      </c>
      <c r="G537" s="98"/>
      <c r="H537" s="98"/>
      <c r="I537" s="98"/>
      <c r="J537" s="98"/>
      <c r="K537" s="99">
        <v>7800</v>
      </c>
      <c r="L537" s="100">
        <f t="shared" si="30"/>
        <v>7800</v>
      </c>
      <c r="M537" s="522" t="e">
        <f t="shared" si="31"/>
        <v>#DIV/0!</v>
      </c>
      <c r="N537" s="539">
        <v>7800</v>
      </c>
      <c r="O537" s="99"/>
      <c r="P537" s="99"/>
      <c r="Q537" s="99"/>
      <c r="R537" s="99"/>
      <c r="S537" s="539">
        <v>7800</v>
      </c>
      <c r="T537" s="547"/>
      <c r="U537" s="102" t="s">
        <v>1224</v>
      </c>
      <c r="V537" s="101" t="s">
        <v>1225</v>
      </c>
      <c r="W537" s="7" t="s">
        <v>1228</v>
      </c>
      <c r="X537" s="130"/>
      <c r="Y537" s="130"/>
      <c r="Z537" s="130"/>
      <c r="AA537" s="133"/>
      <c r="AB537" s="130"/>
      <c r="AC537" s="130"/>
      <c r="AD537" s="172">
        <v>281515</v>
      </c>
      <c r="AE537" s="172">
        <v>40</v>
      </c>
      <c r="AF537" s="87"/>
      <c r="AG537" s="87"/>
      <c r="AH537" s="87"/>
      <c r="AI537" s="87"/>
      <c r="AJ537" s="87"/>
      <c r="AK537" s="87"/>
      <c r="AL537" s="87"/>
      <c r="AM537" s="87"/>
      <c r="AN537" s="87"/>
      <c r="AO537" s="87"/>
      <c r="AP537" s="87"/>
      <c r="AQ537" s="87"/>
      <c r="AR537" s="87"/>
      <c r="AS537" s="87"/>
      <c r="AT537" s="87"/>
      <c r="AU537" s="87"/>
      <c r="AV537" s="87"/>
      <c r="AW537" s="87"/>
    </row>
    <row r="538" spans="1:49" s="88" customFormat="1" ht="25.5" x14ac:dyDescent="0.2">
      <c r="A538" s="49">
        <v>95640</v>
      </c>
      <c r="B538" s="29" t="s">
        <v>1240</v>
      </c>
      <c r="C538" s="131"/>
      <c r="D538" s="168">
        <v>1</v>
      </c>
      <c r="E538" s="132"/>
      <c r="F538" s="67" t="s">
        <v>1259</v>
      </c>
      <c r="G538" s="75">
        <v>585</v>
      </c>
      <c r="H538" s="75">
        <v>544</v>
      </c>
      <c r="I538" s="75">
        <v>489</v>
      </c>
      <c r="J538" s="75"/>
      <c r="K538" s="130">
        <v>544</v>
      </c>
      <c r="L538" s="100">
        <f t="shared" si="30"/>
        <v>544</v>
      </c>
      <c r="M538" s="522" t="e">
        <f t="shared" si="31"/>
        <v>#DIV/0!</v>
      </c>
      <c r="N538" s="130">
        <v>0</v>
      </c>
      <c r="O538" s="130"/>
      <c r="P538" s="130"/>
      <c r="Q538" s="130"/>
      <c r="R538" s="130"/>
      <c r="S538" s="130"/>
      <c r="T538" s="405" t="s">
        <v>2574</v>
      </c>
      <c r="U538" s="339" t="s">
        <v>1251</v>
      </c>
      <c r="V538" s="334" t="s">
        <v>1089</v>
      </c>
      <c r="W538" s="30" t="s">
        <v>1260</v>
      </c>
      <c r="X538" s="134"/>
      <c r="Y538" s="134"/>
      <c r="Z538" s="134"/>
      <c r="AA538" s="198"/>
      <c r="AB538" s="134"/>
      <c r="AC538" s="134"/>
      <c r="AD538" s="172">
        <v>281520</v>
      </c>
      <c r="AE538" s="172">
        <v>40</v>
      </c>
      <c r="AF538" s="87"/>
      <c r="AG538" s="87"/>
      <c r="AH538" s="87"/>
      <c r="AI538" s="87"/>
      <c r="AJ538" s="87"/>
      <c r="AK538" s="87"/>
      <c r="AL538" s="87"/>
      <c r="AM538" s="87"/>
      <c r="AN538" s="87"/>
      <c r="AO538" s="87"/>
      <c r="AP538" s="87"/>
      <c r="AQ538" s="87"/>
      <c r="AR538" s="87"/>
      <c r="AS538" s="87"/>
      <c r="AT538" s="87"/>
      <c r="AU538" s="87"/>
      <c r="AV538" s="87"/>
      <c r="AW538" s="87"/>
    </row>
    <row r="539" spans="1:49" s="86" customFormat="1" ht="25.5" x14ac:dyDescent="0.2">
      <c r="A539" s="49">
        <v>95330</v>
      </c>
      <c r="B539" s="29" t="s">
        <v>76</v>
      </c>
      <c r="C539" s="131"/>
      <c r="D539" s="168">
        <v>2</v>
      </c>
      <c r="E539" s="132" t="s">
        <v>77</v>
      </c>
      <c r="F539" s="67" t="s">
        <v>1257</v>
      </c>
      <c r="G539" s="75"/>
      <c r="H539" s="75"/>
      <c r="I539" s="75"/>
      <c r="J539" s="75">
        <v>400</v>
      </c>
      <c r="K539" s="130">
        <v>400</v>
      </c>
      <c r="L539" s="100">
        <f t="shared" ref="L539:L602" si="32">+K539-J539</f>
        <v>0</v>
      </c>
      <c r="M539" s="522">
        <f t="shared" ref="M539:M602" si="33">+L539/J539</f>
        <v>0</v>
      </c>
      <c r="N539" s="526">
        <v>400</v>
      </c>
      <c r="O539" s="130"/>
      <c r="P539" s="130"/>
      <c r="Q539" s="130"/>
      <c r="R539" s="130"/>
      <c r="S539" s="526">
        <v>400</v>
      </c>
      <c r="T539" s="405"/>
      <c r="U539" s="339" t="s">
        <v>1251</v>
      </c>
      <c r="V539" s="334" t="s">
        <v>1184</v>
      </c>
      <c r="W539" s="30" t="s">
        <v>1258</v>
      </c>
      <c r="X539" s="134"/>
      <c r="Y539" s="134"/>
      <c r="Z539" s="134"/>
      <c r="AA539" s="198"/>
      <c r="AB539" s="134"/>
      <c r="AC539" s="134"/>
      <c r="AD539" s="172">
        <v>281520</v>
      </c>
      <c r="AE539" s="172">
        <v>40</v>
      </c>
      <c r="AF539" s="85"/>
      <c r="AG539" s="85"/>
      <c r="AH539" s="85"/>
      <c r="AI539" s="85"/>
      <c r="AJ539" s="85"/>
      <c r="AK539" s="85"/>
      <c r="AL539" s="85"/>
      <c r="AM539" s="85"/>
      <c r="AN539" s="85"/>
      <c r="AO539" s="85"/>
      <c r="AP539" s="85"/>
      <c r="AQ539" s="85"/>
      <c r="AR539" s="85"/>
      <c r="AS539" s="85"/>
      <c r="AT539" s="85"/>
      <c r="AU539" s="85"/>
      <c r="AV539" s="85"/>
      <c r="AW539" s="85"/>
    </row>
    <row r="540" spans="1:49" s="86" customFormat="1" ht="76.5" x14ac:dyDescent="0.2">
      <c r="A540" s="50">
        <v>94315</v>
      </c>
      <c r="B540" s="29" t="s">
        <v>1253</v>
      </c>
      <c r="C540" s="96"/>
      <c r="D540" s="168">
        <v>1</v>
      </c>
      <c r="E540" s="97"/>
      <c r="F540" s="51" t="s">
        <v>1254</v>
      </c>
      <c r="G540" s="98">
        <v>540</v>
      </c>
      <c r="H540" s="98">
        <v>5315</v>
      </c>
      <c r="I540" s="98">
        <v>540</v>
      </c>
      <c r="J540" s="98">
        <v>500</v>
      </c>
      <c r="K540" s="99">
        <v>500</v>
      </c>
      <c r="L540" s="100">
        <f t="shared" si="32"/>
        <v>0</v>
      </c>
      <c r="M540" s="522">
        <f t="shared" si="33"/>
        <v>0</v>
      </c>
      <c r="N540" s="99">
        <v>500</v>
      </c>
      <c r="O540" s="99">
        <v>500</v>
      </c>
      <c r="P540" s="99"/>
      <c r="Q540" s="99"/>
      <c r="R540" s="99"/>
      <c r="S540" s="99"/>
      <c r="T540" s="206" t="s">
        <v>2765</v>
      </c>
      <c r="U540" s="339" t="s">
        <v>1251</v>
      </c>
      <c r="V540" s="334" t="s">
        <v>1089</v>
      </c>
      <c r="W540" s="30" t="s">
        <v>1252</v>
      </c>
      <c r="X540" s="130"/>
      <c r="Y540" s="130"/>
      <c r="Z540" s="130"/>
      <c r="AA540" s="623" t="s">
        <v>2864</v>
      </c>
      <c r="AB540" s="130"/>
      <c r="AC540" s="130"/>
      <c r="AD540" s="172">
        <v>281520</v>
      </c>
      <c r="AE540" s="172">
        <v>40</v>
      </c>
      <c r="AF540" s="85"/>
      <c r="AG540" s="85"/>
      <c r="AH540" s="85"/>
      <c r="AI540" s="85"/>
      <c r="AJ540" s="85"/>
      <c r="AK540" s="85"/>
      <c r="AL540" s="85"/>
      <c r="AM540" s="85"/>
      <c r="AN540" s="85"/>
      <c r="AO540" s="85"/>
      <c r="AP540" s="85"/>
      <c r="AQ540" s="85"/>
      <c r="AR540" s="85"/>
      <c r="AS540" s="85"/>
      <c r="AT540" s="85"/>
      <c r="AU540" s="85"/>
      <c r="AV540" s="85"/>
      <c r="AW540" s="85"/>
    </row>
    <row r="541" spans="1:49" s="88" customFormat="1" ht="76.5" x14ac:dyDescent="0.2">
      <c r="A541" s="49">
        <v>95240</v>
      </c>
      <c r="B541" s="8" t="s">
        <v>350</v>
      </c>
      <c r="C541" s="131"/>
      <c r="D541" s="168">
        <v>1</v>
      </c>
      <c r="E541" s="132"/>
      <c r="F541" s="67" t="s">
        <v>1255</v>
      </c>
      <c r="G541" s="75"/>
      <c r="H541" s="75">
        <v>2387</v>
      </c>
      <c r="I541" s="75">
        <v>12176</v>
      </c>
      <c r="J541" s="75">
        <v>5500</v>
      </c>
      <c r="K541" s="130">
        <v>5500</v>
      </c>
      <c r="L541" s="100">
        <f t="shared" si="32"/>
        <v>0</v>
      </c>
      <c r="M541" s="522">
        <f t="shared" si="33"/>
        <v>0</v>
      </c>
      <c r="N541" s="600">
        <v>5500</v>
      </c>
      <c r="O541" s="130"/>
      <c r="P541" s="130"/>
      <c r="Q541" s="600">
        <v>5500</v>
      </c>
      <c r="R541" s="130"/>
      <c r="S541" s="130"/>
      <c r="T541" s="206" t="s">
        <v>2765</v>
      </c>
      <c r="U541" s="339" t="s">
        <v>1251</v>
      </c>
      <c r="V541" s="334" t="s">
        <v>1089</v>
      </c>
      <c r="W541" s="30" t="s">
        <v>1256</v>
      </c>
      <c r="X541" s="130"/>
      <c r="Y541" s="130"/>
      <c r="Z541" s="130"/>
      <c r="AA541" s="623" t="s">
        <v>2864</v>
      </c>
      <c r="AB541" s="130"/>
      <c r="AC541" s="130"/>
      <c r="AD541" s="172">
        <v>281520</v>
      </c>
      <c r="AE541" s="172">
        <v>40</v>
      </c>
      <c r="AF541" s="87"/>
      <c r="AG541" s="87"/>
      <c r="AH541" s="87"/>
      <c r="AI541" s="87"/>
      <c r="AJ541" s="87"/>
      <c r="AK541" s="87"/>
      <c r="AL541" s="87"/>
      <c r="AM541" s="87"/>
      <c r="AN541" s="87"/>
      <c r="AO541" s="87"/>
      <c r="AP541" s="87"/>
      <c r="AQ541" s="87"/>
      <c r="AR541" s="87"/>
      <c r="AS541" s="87"/>
      <c r="AT541" s="87"/>
      <c r="AU541" s="87"/>
      <c r="AV541" s="87"/>
      <c r="AW541" s="87"/>
    </row>
    <row r="542" spans="1:49" s="88" customFormat="1" ht="25.5" x14ac:dyDescent="0.2">
      <c r="A542" s="49">
        <v>96510</v>
      </c>
      <c r="B542" s="29" t="s">
        <v>82</v>
      </c>
      <c r="C542" s="131"/>
      <c r="D542" s="168">
        <v>1</v>
      </c>
      <c r="E542" s="132" t="s">
        <v>77</v>
      </c>
      <c r="F542" s="67" t="s">
        <v>1261</v>
      </c>
      <c r="G542" s="135">
        <v>1668</v>
      </c>
      <c r="H542" s="135">
        <v>855</v>
      </c>
      <c r="I542" s="135">
        <v>6461</v>
      </c>
      <c r="J542" s="135">
        <v>12000</v>
      </c>
      <c r="K542" s="81">
        <v>11000</v>
      </c>
      <c r="L542" s="100">
        <f t="shared" si="32"/>
        <v>-1000</v>
      </c>
      <c r="M542" s="522">
        <f t="shared" si="33"/>
        <v>-8.3333333333333329E-2</v>
      </c>
      <c r="N542" s="579">
        <v>11000</v>
      </c>
      <c r="O542" s="81"/>
      <c r="P542" s="81"/>
      <c r="Q542" s="81"/>
      <c r="R542" s="81"/>
      <c r="S542" s="579">
        <v>11000</v>
      </c>
      <c r="T542" s="257"/>
      <c r="U542" s="339" t="s">
        <v>1251</v>
      </c>
      <c r="V542" s="334" t="s">
        <v>1089</v>
      </c>
      <c r="W542" s="30" t="s">
        <v>1262</v>
      </c>
      <c r="X542" s="81"/>
      <c r="Y542" s="81"/>
      <c r="Z542" s="81"/>
      <c r="AA542" s="81"/>
      <c r="AB542" s="81"/>
      <c r="AC542" s="81"/>
      <c r="AD542" s="172">
        <v>281520</v>
      </c>
      <c r="AE542" s="172">
        <v>40</v>
      </c>
      <c r="AF542" s="87"/>
      <c r="AG542" s="87"/>
      <c r="AH542" s="87"/>
      <c r="AI542" s="87"/>
      <c r="AJ542" s="87"/>
      <c r="AK542" s="87"/>
      <c r="AL542" s="87"/>
      <c r="AM542" s="87"/>
      <c r="AN542" s="87"/>
      <c r="AO542" s="87"/>
      <c r="AP542" s="87"/>
      <c r="AQ542" s="87"/>
      <c r="AR542" s="87"/>
      <c r="AS542" s="87"/>
      <c r="AT542" s="87"/>
      <c r="AU542" s="87"/>
      <c r="AV542" s="87"/>
      <c r="AW542" s="87"/>
    </row>
    <row r="543" spans="1:49" s="88" customFormat="1" ht="76.5" x14ac:dyDescent="0.2">
      <c r="A543" s="50">
        <v>94310</v>
      </c>
      <c r="B543" s="29" t="s">
        <v>56</v>
      </c>
      <c r="C543" s="96"/>
      <c r="D543" s="168">
        <v>1</v>
      </c>
      <c r="E543" s="97"/>
      <c r="F543" s="51" t="s">
        <v>1250</v>
      </c>
      <c r="G543" s="98">
        <v>3591</v>
      </c>
      <c r="H543" s="98">
        <v>2522</v>
      </c>
      <c r="I543" s="98"/>
      <c r="J543" s="98">
        <v>4000</v>
      </c>
      <c r="K543" s="99">
        <v>5000</v>
      </c>
      <c r="L543" s="100">
        <f t="shared" si="32"/>
        <v>1000</v>
      </c>
      <c r="M543" s="522">
        <f t="shared" si="33"/>
        <v>0.25</v>
      </c>
      <c r="N543" s="99">
        <v>4000</v>
      </c>
      <c r="O543" s="99">
        <v>4000</v>
      </c>
      <c r="P543" s="99"/>
      <c r="Q543" s="99"/>
      <c r="R543" s="99"/>
      <c r="S543" s="99"/>
      <c r="T543" s="206" t="s">
        <v>2765</v>
      </c>
      <c r="U543" s="339" t="s">
        <v>1251</v>
      </c>
      <c r="V543" s="334" t="s">
        <v>1089</v>
      </c>
      <c r="W543" s="30" t="s">
        <v>1252</v>
      </c>
      <c r="X543" s="130"/>
      <c r="Y543" s="130"/>
      <c r="Z543" s="130">
        <v>-1000</v>
      </c>
      <c r="AA543" s="623" t="s">
        <v>2863</v>
      </c>
      <c r="AB543" s="130"/>
      <c r="AC543" s="130"/>
      <c r="AD543" s="172">
        <v>281520</v>
      </c>
      <c r="AE543" s="172">
        <v>40</v>
      </c>
      <c r="AF543" s="87"/>
      <c r="AG543" s="87"/>
      <c r="AH543" s="87"/>
      <c r="AI543" s="87"/>
      <c r="AJ543" s="87"/>
      <c r="AK543" s="87"/>
      <c r="AL543" s="87"/>
      <c r="AM543" s="87"/>
      <c r="AN543" s="87"/>
      <c r="AO543" s="87"/>
      <c r="AP543" s="87"/>
      <c r="AQ543" s="87"/>
      <c r="AR543" s="87"/>
      <c r="AS543" s="87"/>
      <c r="AT543" s="87"/>
      <c r="AU543" s="87"/>
      <c r="AV543" s="87"/>
      <c r="AW543" s="87"/>
    </row>
    <row r="544" spans="1:49" s="86" customFormat="1" ht="38.25" x14ac:dyDescent="0.2">
      <c r="A544" s="49">
        <v>94410</v>
      </c>
      <c r="B544" s="67" t="s">
        <v>27</v>
      </c>
      <c r="C544" s="157"/>
      <c r="D544" s="168">
        <v>1</v>
      </c>
      <c r="E544" s="158"/>
      <c r="F544" s="399" t="s">
        <v>1901</v>
      </c>
      <c r="G544" s="159">
        <v>264</v>
      </c>
      <c r="H544" s="159"/>
      <c r="I544" s="159">
        <v>160</v>
      </c>
      <c r="J544" s="159">
        <v>300</v>
      </c>
      <c r="K544" s="130">
        <v>300</v>
      </c>
      <c r="L544" s="100">
        <f t="shared" si="32"/>
        <v>0</v>
      </c>
      <c r="M544" s="522">
        <f t="shared" si="33"/>
        <v>0</v>
      </c>
      <c r="N544" s="130">
        <v>300</v>
      </c>
      <c r="O544" s="130">
        <v>300</v>
      </c>
      <c r="P544" s="130"/>
      <c r="Q544" s="130"/>
      <c r="R544" s="130"/>
      <c r="S544" s="130"/>
      <c r="T544" s="206" t="s">
        <v>2766</v>
      </c>
      <c r="U544" s="130" t="s">
        <v>1902</v>
      </c>
      <c r="V544" s="133"/>
      <c r="W544" s="6" t="s">
        <v>1903</v>
      </c>
      <c r="X544" s="130"/>
      <c r="Y544" s="130" t="s">
        <v>1824</v>
      </c>
      <c r="Z544" s="130"/>
      <c r="AA544" s="133" t="s">
        <v>1904</v>
      </c>
      <c r="AB544" s="130"/>
      <c r="AC544" s="133" t="s">
        <v>1905</v>
      </c>
      <c r="AD544" s="172">
        <v>282500</v>
      </c>
      <c r="AE544" s="172">
        <v>30</v>
      </c>
      <c r="AF544" s="85"/>
      <c r="AG544" s="85"/>
      <c r="AH544" s="85"/>
      <c r="AI544" s="85"/>
      <c r="AJ544" s="85"/>
      <c r="AK544" s="85"/>
      <c r="AL544" s="85"/>
      <c r="AM544" s="85"/>
      <c r="AN544" s="85"/>
      <c r="AO544" s="85"/>
      <c r="AP544" s="85"/>
      <c r="AQ544" s="85"/>
      <c r="AR544" s="85"/>
      <c r="AS544" s="85"/>
      <c r="AT544" s="85"/>
      <c r="AU544" s="85"/>
      <c r="AV544" s="85"/>
      <c r="AW544" s="85"/>
    </row>
    <row r="545" spans="1:49" s="88" customFormat="1" ht="25.5" x14ac:dyDescent="0.2">
      <c r="A545" s="49">
        <v>95240</v>
      </c>
      <c r="B545" s="8" t="s">
        <v>350</v>
      </c>
      <c r="C545" s="131"/>
      <c r="D545" s="168">
        <v>1</v>
      </c>
      <c r="E545" s="132"/>
      <c r="F545" s="67" t="s">
        <v>1922</v>
      </c>
      <c r="G545" s="75"/>
      <c r="H545" s="75"/>
      <c r="I545" s="75"/>
      <c r="J545" s="75">
        <v>150</v>
      </c>
      <c r="K545" s="130">
        <v>150</v>
      </c>
      <c r="L545" s="100">
        <f t="shared" si="32"/>
        <v>0</v>
      </c>
      <c r="M545" s="522">
        <f t="shared" si="33"/>
        <v>0</v>
      </c>
      <c r="N545" s="130">
        <v>150</v>
      </c>
      <c r="O545" s="130">
        <v>150</v>
      </c>
      <c r="P545" s="130"/>
      <c r="Q545" s="130"/>
      <c r="R545" s="130"/>
      <c r="S545" s="130"/>
      <c r="T545" s="405" t="s">
        <v>170</v>
      </c>
      <c r="U545" s="130" t="s">
        <v>1639</v>
      </c>
      <c r="V545" s="133">
        <v>5.2</v>
      </c>
      <c r="W545" s="36" t="s">
        <v>1923</v>
      </c>
      <c r="X545" s="130"/>
      <c r="Y545" s="130"/>
      <c r="Z545" s="130"/>
      <c r="AA545" s="133"/>
      <c r="AB545" s="130"/>
      <c r="AC545" s="130" t="s">
        <v>81</v>
      </c>
      <c r="AD545" s="172">
        <v>282510</v>
      </c>
      <c r="AE545" s="172">
        <v>30</v>
      </c>
      <c r="AF545" s="87"/>
      <c r="AG545" s="87"/>
      <c r="AH545" s="87"/>
      <c r="AI545" s="87"/>
      <c r="AJ545" s="87"/>
      <c r="AK545" s="87"/>
      <c r="AL545" s="87"/>
      <c r="AM545" s="87"/>
      <c r="AN545" s="87"/>
      <c r="AO545" s="87"/>
      <c r="AP545" s="87"/>
      <c r="AQ545" s="87"/>
      <c r="AR545" s="87"/>
      <c r="AS545" s="87"/>
      <c r="AT545" s="87"/>
      <c r="AU545" s="87"/>
      <c r="AV545" s="87"/>
      <c r="AW545" s="87"/>
    </row>
    <row r="546" spans="1:49" s="300" customFormat="1" x14ac:dyDescent="0.2">
      <c r="A546" s="50">
        <v>94410</v>
      </c>
      <c r="B546" s="29" t="s">
        <v>27</v>
      </c>
      <c r="C546" s="96"/>
      <c r="D546" s="168">
        <v>1</v>
      </c>
      <c r="E546" s="97"/>
      <c r="F546" s="102" t="s">
        <v>1917</v>
      </c>
      <c r="G546" s="98">
        <v>648</v>
      </c>
      <c r="H546" s="98"/>
      <c r="I546" s="98"/>
      <c r="J546" s="98">
        <v>500</v>
      </c>
      <c r="K546" s="99">
        <v>500</v>
      </c>
      <c r="L546" s="100">
        <f t="shared" si="32"/>
        <v>0</v>
      </c>
      <c r="M546" s="522">
        <f t="shared" si="33"/>
        <v>0</v>
      </c>
      <c r="N546" s="99">
        <v>500</v>
      </c>
      <c r="O546" s="99">
        <v>500</v>
      </c>
      <c r="P546" s="99"/>
      <c r="Q546" s="99"/>
      <c r="R546" s="99"/>
      <c r="S546" s="99"/>
      <c r="T546" s="540" t="s">
        <v>170</v>
      </c>
      <c r="U546" s="102"/>
      <c r="V546" s="101"/>
      <c r="W546" s="99" t="s">
        <v>1918</v>
      </c>
      <c r="X546" s="134"/>
      <c r="Y546" s="130" t="s">
        <v>1824</v>
      </c>
      <c r="Z546" s="130"/>
      <c r="AA546" s="133" t="s">
        <v>1856</v>
      </c>
      <c r="AB546" s="134"/>
      <c r="AC546" s="134" t="s">
        <v>81</v>
      </c>
      <c r="AD546" s="172">
        <v>282510</v>
      </c>
      <c r="AE546" s="172">
        <v>30</v>
      </c>
      <c r="AF546" s="299"/>
      <c r="AG546" s="299"/>
      <c r="AH546" s="299"/>
      <c r="AI546" s="299"/>
      <c r="AJ546" s="299"/>
      <c r="AK546" s="299"/>
      <c r="AL546" s="299"/>
      <c r="AM546" s="299"/>
      <c r="AN546" s="299"/>
      <c r="AO546" s="299"/>
      <c r="AP546" s="299"/>
      <c r="AQ546" s="299"/>
      <c r="AR546" s="299"/>
      <c r="AS546" s="299"/>
      <c r="AT546" s="299"/>
      <c r="AU546" s="299"/>
      <c r="AV546" s="299"/>
      <c r="AW546" s="299"/>
    </row>
    <row r="547" spans="1:49" s="298" customFormat="1" ht="25.5" x14ac:dyDescent="0.2">
      <c r="A547" s="10">
        <v>95225</v>
      </c>
      <c r="B547" s="8" t="s">
        <v>35</v>
      </c>
      <c r="C547" s="196"/>
      <c r="D547" s="168">
        <v>1</v>
      </c>
      <c r="E547" s="197"/>
      <c r="F547" s="8" t="s">
        <v>1263</v>
      </c>
      <c r="G547" s="46"/>
      <c r="H547" s="46"/>
      <c r="I547" s="46"/>
      <c r="J547" s="46">
        <v>1000</v>
      </c>
      <c r="K547" s="68">
        <v>1250</v>
      </c>
      <c r="L547" s="100">
        <f t="shared" si="32"/>
        <v>250</v>
      </c>
      <c r="M547" s="522">
        <f t="shared" si="33"/>
        <v>0.25</v>
      </c>
      <c r="N547" s="68">
        <v>1250</v>
      </c>
      <c r="O547" s="68">
        <v>1250</v>
      </c>
      <c r="P547" s="68"/>
      <c r="Q547" s="68"/>
      <c r="R547" s="68"/>
      <c r="S547" s="68"/>
      <c r="T547" s="206" t="s">
        <v>2766</v>
      </c>
      <c r="U547" s="46"/>
      <c r="V547" s="241"/>
      <c r="W547" s="38" t="s">
        <v>1264</v>
      </c>
      <c r="X547" s="171"/>
      <c r="Y547" s="171"/>
      <c r="Z547" s="171"/>
      <c r="AA547" s="171"/>
      <c r="AB547" s="171"/>
      <c r="AC547" s="171"/>
      <c r="AD547" s="172">
        <v>282510</v>
      </c>
      <c r="AE547" s="172">
        <v>40</v>
      </c>
      <c r="AF547" s="301"/>
      <c r="AG547" s="301"/>
      <c r="AH547" s="301"/>
      <c r="AI547" s="301"/>
      <c r="AJ547" s="301"/>
      <c r="AK547" s="301"/>
      <c r="AL547" s="301"/>
      <c r="AM547" s="301"/>
      <c r="AN547" s="301"/>
      <c r="AO547" s="301"/>
      <c r="AP547" s="301"/>
      <c r="AQ547" s="301"/>
      <c r="AR547" s="301"/>
      <c r="AS547" s="301"/>
      <c r="AT547" s="301"/>
      <c r="AU547" s="301"/>
      <c r="AV547" s="301"/>
      <c r="AW547" s="301"/>
    </row>
    <row r="548" spans="1:49" s="300" customFormat="1" ht="51" x14ac:dyDescent="0.2">
      <c r="A548" s="10">
        <v>95225</v>
      </c>
      <c r="B548" s="8" t="s">
        <v>35</v>
      </c>
      <c r="C548" s="196"/>
      <c r="D548" s="168">
        <v>1</v>
      </c>
      <c r="E548" s="197"/>
      <c r="F548" s="8"/>
      <c r="G548" s="46">
        <v>682</v>
      </c>
      <c r="H548" s="46">
        <v>246</v>
      </c>
      <c r="I548" s="46">
        <v>900</v>
      </c>
      <c r="J548" s="46">
        <v>1370</v>
      </c>
      <c r="K548" s="68">
        <v>2000</v>
      </c>
      <c r="L548" s="100">
        <f t="shared" si="32"/>
        <v>630</v>
      </c>
      <c r="M548" s="522">
        <f t="shared" si="33"/>
        <v>0.45985401459854014</v>
      </c>
      <c r="N548" s="68">
        <v>1370</v>
      </c>
      <c r="O548" s="68">
        <v>1370</v>
      </c>
      <c r="P548" s="68"/>
      <c r="Q548" s="68"/>
      <c r="R548" s="68"/>
      <c r="S548" s="68"/>
      <c r="T548" s="206" t="s">
        <v>2771</v>
      </c>
      <c r="U548" s="46" t="s">
        <v>370</v>
      </c>
      <c r="V548" s="241"/>
      <c r="W548" s="38" t="s">
        <v>1919</v>
      </c>
      <c r="X548" s="171"/>
      <c r="Y548" s="68" t="s">
        <v>1824</v>
      </c>
      <c r="Z548" s="68"/>
      <c r="AA548" s="68" t="s">
        <v>1920</v>
      </c>
      <c r="AB548" s="171"/>
      <c r="AC548" s="171" t="s">
        <v>1921</v>
      </c>
      <c r="AD548" s="172">
        <v>282510</v>
      </c>
      <c r="AE548" s="172">
        <v>30</v>
      </c>
      <c r="AF548" s="299"/>
      <c r="AG548" s="299"/>
      <c r="AH548" s="299"/>
      <c r="AI548" s="299"/>
      <c r="AJ548" s="299"/>
      <c r="AK548" s="299"/>
      <c r="AL548" s="299"/>
      <c r="AM548" s="299"/>
      <c r="AN548" s="299"/>
      <c r="AO548" s="299"/>
      <c r="AP548" s="299"/>
      <c r="AQ548" s="299"/>
      <c r="AR548" s="299"/>
      <c r="AS548" s="299"/>
      <c r="AT548" s="299"/>
      <c r="AU548" s="299"/>
      <c r="AV548" s="299"/>
      <c r="AW548" s="299"/>
    </row>
    <row r="549" spans="1:49" s="300" customFormat="1" ht="51" x14ac:dyDescent="0.2">
      <c r="A549" s="50">
        <v>94310</v>
      </c>
      <c r="B549" s="29" t="s">
        <v>1906</v>
      </c>
      <c r="C549" s="96"/>
      <c r="D549" s="168">
        <v>1</v>
      </c>
      <c r="E549" s="97"/>
      <c r="F549" s="102" t="s">
        <v>1907</v>
      </c>
      <c r="G549" s="98">
        <v>1852</v>
      </c>
      <c r="H549" s="98">
        <v>2502</v>
      </c>
      <c r="I549" s="98">
        <v>559</v>
      </c>
      <c r="J549" s="98">
        <v>2000</v>
      </c>
      <c r="K549" s="99">
        <v>925</v>
      </c>
      <c r="L549" s="100">
        <f t="shared" si="32"/>
        <v>-1075</v>
      </c>
      <c r="M549" s="522">
        <f t="shared" si="33"/>
        <v>-0.53749999999999998</v>
      </c>
      <c r="N549" s="99">
        <v>2000</v>
      </c>
      <c r="O549" s="99">
        <v>1000</v>
      </c>
      <c r="P549" s="99"/>
      <c r="Q549" s="99">
        <v>1000</v>
      </c>
      <c r="R549" s="99"/>
      <c r="S549" s="99"/>
      <c r="T549" s="206" t="s">
        <v>2735</v>
      </c>
      <c r="U549" s="102" t="s">
        <v>1908</v>
      </c>
      <c r="V549" s="101" t="s">
        <v>1909</v>
      </c>
      <c r="W549" s="99" t="s">
        <v>1910</v>
      </c>
      <c r="X549" s="130"/>
      <c r="Y549" s="130" t="s">
        <v>1824</v>
      </c>
      <c r="Z549" s="130"/>
      <c r="AA549" s="133" t="s">
        <v>1824</v>
      </c>
      <c r="AB549" s="130"/>
      <c r="AC549" s="130" t="s">
        <v>1911</v>
      </c>
      <c r="AD549" s="172">
        <v>282510</v>
      </c>
      <c r="AE549" s="172">
        <v>30</v>
      </c>
    </row>
    <row r="550" spans="1:49" s="300" customFormat="1" ht="25.5" x14ac:dyDescent="0.2">
      <c r="A550" s="50">
        <v>94310</v>
      </c>
      <c r="B550" s="29" t="s">
        <v>1912</v>
      </c>
      <c r="C550" s="96"/>
      <c r="D550" s="168">
        <v>1</v>
      </c>
      <c r="E550" s="97"/>
      <c r="F550" s="51" t="s">
        <v>1913</v>
      </c>
      <c r="G550" s="98"/>
      <c r="H550" s="98"/>
      <c r="I550" s="98"/>
      <c r="J550" s="98"/>
      <c r="K550" s="99">
        <v>600</v>
      </c>
      <c r="L550" s="100">
        <f t="shared" si="32"/>
        <v>600</v>
      </c>
      <c r="M550" s="522" t="e">
        <f t="shared" si="33"/>
        <v>#DIV/0!</v>
      </c>
      <c r="N550" s="99"/>
      <c r="O550" s="99"/>
      <c r="P550" s="99"/>
      <c r="Q550" s="99"/>
      <c r="R550" s="99"/>
      <c r="S550" s="99"/>
      <c r="T550" s="547" t="s">
        <v>2598</v>
      </c>
      <c r="U550" s="102" t="s">
        <v>1908</v>
      </c>
      <c r="V550" s="101" t="s">
        <v>1909</v>
      </c>
      <c r="W550" s="7" t="s">
        <v>1914</v>
      </c>
      <c r="X550" s="130"/>
      <c r="Y550" s="130" t="s">
        <v>1824</v>
      </c>
      <c r="Z550" s="130"/>
      <c r="AA550" s="133" t="s">
        <v>1824</v>
      </c>
      <c r="AB550" s="130"/>
      <c r="AC550" s="130" t="s">
        <v>81</v>
      </c>
      <c r="AD550" s="172">
        <v>282510</v>
      </c>
      <c r="AE550" s="172">
        <v>30</v>
      </c>
    </row>
    <row r="551" spans="1:49" s="298" customFormat="1" ht="25.5" x14ac:dyDescent="0.2">
      <c r="A551" s="50">
        <v>94310</v>
      </c>
      <c r="B551" s="29" t="s">
        <v>56</v>
      </c>
      <c r="C551" s="96"/>
      <c r="D551" s="168">
        <v>1</v>
      </c>
      <c r="E551" s="97"/>
      <c r="F551" s="51" t="s">
        <v>1915</v>
      </c>
      <c r="G551" s="98"/>
      <c r="H551" s="98"/>
      <c r="I551" s="98"/>
      <c r="J551" s="98"/>
      <c r="K551" s="99">
        <v>1000</v>
      </c>
      <c r="L551" s="100">
        <f t="shared" si="32"/>
        <v>1000</v>
      </c>
      <c r="M551" s="522" t="e">
        <f t="shared" si="33"/>
        <v>#DIV/0!</v>
      </c>
      <c r="N551" s="99"/>
      <c r="O551" s="99"/>
      <c r="P551" s="99"/>
      <c r="Q551" s="99"/>
      <c r="R551" s="99"/>
      <c r="S551" s="99"/>
      <c r="T551" s="540" t="s">
        <v>2598</v>
      </c>
      <c r="U551" s="102" t="s">
        <v>1908</v>
      </c>
      <c r="V551" s="101" t="s">
        <v>1909</v>
      </c>
      <c r="W551" s="7" t="s">
        <v>1916</v>
      </c>
      <c r="X551" s="130"/>
      <c r="Y551" s="130" t="s">
        <v>1824</v>
      </c>
      <c r="Z551" s="130"/>
      <c r="AA551" s="133" t="s">
        <v>1824</v>
      </c>
      <c r="AB551" s="130"/>
      <c r="AC551" s="130" t="s">
        <v>114</v>
      </c>
      <c r="AD551" s="172">
        <v>282510</v>
      </c>
      <c r="AE551" s="172">
        <v>30</v>
      </c>
    </row>
    <row r="552" spans="1:49" s="298" customFormat="1" ht="25.5" x14ac:dyDescent="0.2">
      <c r="A552" s="49">
        <v>96510</v>
      </c>
      <c r="B552" s="29" t="s">
        <v>82</v>
      </c>
      <c r="C552" s="131" t="s">
        <v>251</v>
      </c>
      <c r="D552" s="168">
        <v>2</v>
      </c>
      <c r="E552" s="132"/>
      <c r="F552" s="67" t="s">
        <v>1100</v>
      </c>
      <c r="G552" s="135"/>
      <c r="H552" s="135"/>
      <c r="I552" s="135"/>
      <c r="J552" s="135"/>
      <c r="K552" s="81">
        <v>500</v>
      </c>
      <c r="L552" s="100">
        <f t="shared" si="32"/>
        <v>500</v>
      </c>
      <c r="M552" s="522" t="e">
        <f t="shared" si="33"/>
        <v>#DIV/0!</v>
      </c>
      <c r="N552" s="81">
        <v>0</v>
      </c>
      <c r="O552" s="81"/>
      <c r="P552" s="81"/>
      <c r="Q552" s="81"/>
      <c r="R552" s="81"/>
      <c r="S552" s="81"/>
      <c r="T552" s="257"/>
      <c r="U552" s="81"/>
      <c r="V552" s="81"/>
      <c r="W552" s="6" t="s">
        <v>1101</v>
      </c>
      <c r="X552" s="81"/>
      <c r="Y552" s="81"/>
      <c r="Z552" s="81"/>
      <c r="AA552" s="81"/>
      <c r="AB552" s="81">
        <v>500</v>
      </c>
      <c r="AC552" s="81" t="s">
        <v>1102</v>
      </c>
      <c r="AD552" s="192">
        <v>282510</v>
      </c>
      <c r="AE552" s="192">
        <v>46</v>
      </c>
    </row>
    <row r="553" spans="1:49" s="298" customFormat="1" ht="38.25" x14ac:dyDescent="0.2">
      <c r="A553" s="49">
        <v>94410</v>
      </c>
      <c r="B553" s="67" t="s">
        <v>27</v>
      </c>
      <c r="C553" s="157"/>
      <c r="D553" s="168">
        <v>1</v>
      </c>
      <c r="E553" s="158"/>
      <c r="F553" s="29" t="s">
        <v>1929</v>
      </c>
      <c r="G553" s="159"/>
      <c r="H553" s="159">
        <v>475</v>
      </c>
      <c r="I553" s="159"/>
      <c r="J553" s="159">
        <v>100</v>
      </c>
      <c r="K553" s="130">
        <v>100</v>
      </c>
      <c r="L553" s="100">
        <f t="shared" si="32"/>
        <v>0</v>
      </c>
      <c r="M553" s="522">
        <f t="shared" si="33"/>
        <v>0</v>
      </c>
      <c r="N553" s="130">
        <v>100</v>
      </c>
      <c r="O553" s="130">
        <v>100</v>
      </c>
      <c r="P553" s="130"/>
      <c r="Q553" s="130"/>
      <c r="R553" s="130"/>
      <c r="S553" s="130"/>
      <c r="T553" s="206" t="s">
        <v>2766</v>
      </c>
      <c r="U553" s="130"/>
      <c r="V553" s="193">
        <v>5.2</v>
      </c>
      <c r="W553" s="36" t="s">
        <v>1930</v>
      </c>
      <c r="X553" s="130"/>
      <c r="Y553" s="130"/>
      <c r="Z553" s="130"/>
      <c r="AA553" s="133"/>
      <c r="AB553" s="130"/>
      <c r="AC553" s="133" t="s">
        <v>1931</v>
      </c>
      <c r="AD553" s="172">
        <v>282530</v>
      </c>
      <c r="AE553" s="172">
        <v>30</v>
      </c>
      <c r="AF553" s="301"/>
      <c r="AG553" s="301"/>
      <c r="AH553" s="301"/>
      <c r="AI553" s="301"/>
      <c r="AJ553" s="301"/>
      <c r="AK553" s="301"/>
      <c r="AL553" s="301"/>
      <c r="AM553" s="301"/>
      <c r="AN553" s="301"/>
      <c r="AO553" s="301"/>
      <c r="AP553" s="301"/>
      <c r="AQ553" s="301"/>
      <c r="AR553" s="301"/>
      <c r="AS553" s="301"/>
      <c r="AT553" s="301"/>
      <c r="AU553" s="301"/>
      <c r="AV553" s="301"/>
      <c r="AW553" s="301"/>
    </row>
    <row r="554" spans="1:49" s="300" customFormat="1" ht="51" x14ac:dyDescent="0.2">
      <c r="A554" s="49">
        <v>94310</v>
      </c>
      <c r="B554" s="67" t="s">
        <v>56</v>
      </c>
      <c r="C554" s="157"/>
      <c r="D554" s="168">
        <v>1</v>
      </c>
      <c r="E554" s="158"/>
      <c r="F554" s="29" t="s">
        <v>1924</v>
      </c>
      <c r="G554" s="159">
        <v>105</v>
      </c>
      <c r="H554" s="159">
        <v>202</v>
      </c>
      <c r="I554" s="159">
        <v>374</v>
      </c>
      <c r="J554" s="159">
        <v>200</v>
      </c>
      <c r="K554" s="130">
        <v>800</v>
      </c>
      <c r="L554" s="100">
        <f t="shared" si="32"/>
        <v>600</v>
      </c>
      <c r="M554" s="522">
        <f t="shared" si="33"/>
        <v>3</v>
      </c>
      <c r="N554" s="600">
        <v>200</v>
      </c>
      <c r="O554" s="130"/>
      <c r="P554" s="130"/>
      <c r="Q554" s="130">
        <v>200</v>
      </c>
      <c r="R554" s="130"/>
      <c r="S554" s="130"/>
      <c r="T554" s="405" t="s">
        <v>2599</v>
      </c>
      <c r="U554" s="133" t="s">
        <v>1925</v>
      </c>
      <c r="V554" s="133" t="s">
        <v>1926</v>
      </c>
      <c r="W554" s="36" t="s">
        <v>2483</v>
      </c>
      <c r="X554" s="134"/>
      <c r="Y554" s="134"/>
      <c r="Z554" s="134"/>
      <c r="AA554" s="133" t="s">
        <v>1927</v>
      </c>
      <c r="AB554" s="134"/>
      <c r="AC554" s="198" t="s">
        <v>1928</v>
      </c>
      <c r="AD554" s="172">
        <v>282530</v>
      </c>
      <c r="AE554" s="172">
        <v>30</v>
      </c>
      <c r="AF554" s="299"/>
      <c r="AG554" s="299"/>
      <c r="AH554" s="299"/>
      <c r="AI554" s="299"/>
      <c r="AJ554" s="299"/>
      <c r="AK554" s="299"/>
      <c r="AL554" s="299"/>
      <c r="AM554" s="299"/>
      <c r="AN554" s="299"/>
      <c r="AO554" s="299"/>
      <c r="AP554" s="299"/>
      <c r="AQ554" s="299"/>
      <c r="AR554" s="299"/>
      <c r="AS554" s="299"/>
      <c r="AT554" s="299"/>
      <c r="AU554" s="299"/>
      <c r="AV554" s="299"/>
      <c r="AW554" s="299"/>
    </row>
    <row r="555" spans="1:49" s="300" customFormat="1" ht="51" x14ac:dyDescent="0.2">
      <c r="A555" s="49">
        <v>94310</v>
      </c>
      <c r="B555" s="67" t="s">
        <v>56</v>
      </c>
      <c r="C555" s="157"/>
      <c r="D555" s="168">
        <v>1</v>
      </c>
      <c r="E555" s="158"/>
      <c r="F555" s="67" t="s">
        <v>1932</v>
      </c>
      <c r="G555" s="159"/>
      <c r="H555" s="159"/>
      <c r="I555" s="159">
        <v>50</v>
      </c>
      <c r="J555" s="159"/>
      <c r="K555" s="130">
        <v>100</v>
      </c>
      <c r="L555" s="100">
        <f t="shared" si="32"/>
        <v>100</v>
      </c>
      <c r="M555" s="522" t="e">
        <f t="shared" si="33"/>
        <v>#DIV/0!</v>
      </c>
      <c r="N555" s="600">
        <v>100</v>
      </c>
      <c r="O555" s="130"/>
      <c r="P555" s="130"/>
      <c r="Q555" s="130">
        <v>100</v>
      </c>
      <c r="R555" s="130"/>
      <c r="S555" s="130"/>
      <c r="T555" s="405" t="s">
        <v>170</v>
      </c>
      <c r="U555" s="130" t="s">
        <v>1933</v>
      </c>
      <c r="V555" s="133" t="s">
        <v>1804</v>
      </c>
      <c r="W555" s="6" t="s">
        <v>1934</v>
      </c>
      <c r="X555" s="130"/>
      <c r="Y555" s="130" t="s">
        <v>1806</v>
      </c>
      <c r="Z555" s="130"/>
      <c r="AA555" s="133" t="s">
        <v>1806</v>
      </c>
      <c r="AB555" s="130"/>
      <c r="AC555" s="130" t="s">
        <v>81</v>
      </c>
      <c r="AD555" s="192">
        <v>282531</v>
      </c>
      <c r="AE555" s="192">
        <v>30</v>
      </c>
      <c r="AF555" s="299"/>
      <c r="AG555" s="299"/>
      <c r="AH555" s="299"/>
      <c r="AI555" s="299"/>
      <c r="AJ555" s="299"/>
      <c r="AK555" s="299"/>
      <c r="AL555" s="299"/>
      <c r="AM555" s="299"/>
      <c r="AN555" s="299"/>
      <c r="AO555" s="299"/>
      <c r="AP555" s="299"/>
      <c r="AQ555" s="299"/>
      <c r="AR555" s="299"/>
      <c r="AS555" s="299"/>
      <c r="AT555" s="299"/>
      <c r="AU555" s="299"/>
      <c r="AV555" s="299"/>
      <c r="AW555" s="299"/>
    </row>
    <row r="556" spans="1:49" s="167" customFormat="1" ht="51" x14ac:dyDescent="0.2">
      <c r="A556" s="49">
        <v>94410</v>
      </c>
      <c r="B556" s="67" t="s">
        <v>27</v>
      </c>
      <c r="C556" s="157"/>
      <c r="D556" s="168">
        <v>1</v>
      </c>
      <c r="E556" s="158"/>
      <c r="F556" s="67" t="s">
        <v>1935</v>
      </c>
      <c r="G556" s="159"/>
      <c r="H556" s="159"/>
      <c r="I556" s="159"/>
      <c r="J556" s="159">
        <v>100</v>
      </c>
      <c r="K556" s="130">
        <v>100</v>
      </c>
      <c r="L556" s="100">
        <f t="shared" si="32"/>
        <v>0</v>
      </c>
      <c r="M556" s="522">
        <f t="shared" si="33"/>
        <v>0</v>
      </c>
      <c r="N556" s="130">
        <v>100</v>
      </c>
      <c r="O556" s="130">
        <v>100</v>
      </c>
      <c r="P556" s="130"/>
      <c r="Q556" s="130"/>
      <c r="R556" s="130"/>
      <c r="S556" s="130"/>
      <c r="T556" s="405" t="s">
        <v>170</v>
      </c>
      <c r="U556" s="130" t="s">
        <v>1933</v>
      </c>
      <c r="V556" s="133" t="s">
        <v>1804</v>
      </c>
      <c r="W556" s="29" t="s">
        <v>1936</v>
      </c>
      <c r="X556" s="130"/>
      <c r="Y556" s="130" t="s">
        <v>1806</v>
      </c>
      <c r="Z556" s="130"/>
      <c r="AA556" s="133" t="s">
        <v>1810</v>
      </c>
      <c r="AB556" s="130"/>
      <c r="AC556" s="130" t="s">
        <v>81</v>
      </c>
      <c r="AD556" s="192">
        <v>282531</v>
      </c>
      <c r="AE556" s="192">
        <v>30</v>
      </c>
      <c r="AF556" s="299"/>
      <c r="AG556" s="299"/>
      <c r="AH556" s="299"/>
      <c r="AI556" s="299"/>
      <c r="AJ556" s="299"/>
      <c r="AK556" s="299"/>
      <c r="AL556" s="299"/>
      <c r="AM556" s="299"/>
      <c r="AN556" s="299"/>
      <c r="AO556" s="299"/>
      <c r="AP556" s="299"/>
      <c r="AQ556" s="299"/>
      <c r="AR556" s="299"/>
      <c r="AS556" s="299"/>
      <c r="AT556" s="299"/>
      <c r="AU556" s="299"/>
      <c r="AV556" s="299"/>
      <c r="AW556" s="299"/>
    </row>
    <row r="557" spans="1:49" s="167" customFormat="1" ht="63.75" x14ac:dyDescent="0.2">
      <c r="A557" s="49">
        <v>95310</v>
      </c>
      <c r="B557" s="67" t="s">
        <v>38</v>
      </c>
      <c r="C557" s="131"/>
      <c r="D557" s="168">
        <v>1</v>
      </c>
      <c r="E557" s="132"/>
      <c r="F557" s="67" t="s">
        <v>1937</v>
      </c>
      <c r="G557" s="75"/>
      <c r="H557" s="75"/>
      <c r="I557" s="75"/>
      <c r="J557" s="75"/>
      <c r="K557" s="130">
        <v>1800</v>
      </c>
      <c r="L557" s="100">
        <f t="shared" si="32"/>
        <v>1800</v>
      </c>
      <c r="M557" s="522" t="e">
        <f t="shared" si="33"/>
        <v>#DIV/0!</v>
      </c>
      <c r="N557" s="130">
        <v>900</v>
      </c>
      <c r="O557" s="130">
        <v>900</v>
      </c>
      <c r="P557" s="130"/>
      <c r="Q557" s="130"/>
      <c r="R557" s="130"/>
      <c r="S557" s="130"/>
      <c r="T557" s="547" t="s">
        <v>2637</v>
      </c>
      <c r="U557" s="479" t="s">
        <v>1938</v>
      </c>
      <c r="V557" s="133" t="s">
        <v>1804</v>
      </c>
      <c r="W557" s="6" t="s">
        <v>1939</v>
      </c>
      <c r="X557" s="130"/>
      <c r="Y557" s="130" t="s">
        <v>1806</v>
      </c>
      <c r="Z557" s="130"/>
      <c r="AA557" s="133" t="s">
        <v>1806</v>
      </c>
      <c r="AB557" s="130"/>
      <c r="AC557" s="133" t="s">
        <v>1940</v>
      </c>
      <c r="AD557" s="192">
        <v>282531</v>
      </c>
      <c r="AE557" s="192">
        <v>30</v>
      </c>
      <c r="AF557" s="299"/>
      <c r="AG557" s="299"/>
      <c r="AH557" s="299"/>
      <c r="AI557" s="299"/>
      <c r="AJ557" s="299"/>
      <c r="AK557" s="299"/>
      <c r="AL557" s="299"/>
      <c r="AM557" s="299"/>
      <c r="AN557" s="299"/>
      <c r="AO557" s="299"/>
      <c r="AP557" s="299"/>
      <c r="AQ557" s="299"/>
      <c r="AR557" s="299"/>
      <c r="AS557" s="299"/>
      <c r="AT557" s="299"/>
      <c r="AU557" s="299"/>
      <c r="AV557" s="299"/>
      <c r="AW557" s="299"/>
    </row>
    <row r="558" spans="1:49" s="298" customFormat="1" ht="38.25" x14ac:dyDescent="0.2">
      <c r="A558" s="49">
        <v>94515</v>
      </c>
      <c r="B558" s="67" t="s">
        <v>2514</v>
      </c>
      <c r="C558" s="157"/>
      <c r="D558" s="168">
        <v>1</v>
      </c>
      <c r="E558" s="158"/>
      <c r="F558" s="67"/>
      <c r="G558" s="159"/>
      <c r="H558" s="159">
        <v>177</v>
      </c>
      <c r="I558" s="159">
        <v>130</v>
      </c>
      <c r="J558" s="159">
        <v>170</v>
      </c>
      <c r="K558" s="19">
        <v>400</v>
      </c>
      <c r="L558" s="100">
        <f t="shared" si="32"/>
        <v>230</v>
      </c>
      <c r="M558" s="522">
        <f t="shared" si="33"/>
        <v>1.3529411764705883</v>
      </c>
      <c r="N558" s="613">
        <v>400</v>
      </c>
      <c r="O558" s="19"/>
      <c r="P558" s="19"/>
      <c r="Q558" s="613">
        <v>400</v>
      </c>
      <c r="R558" s="19"/>
      <c r="S558" s="19"/>
      <c r="T558" s="544" t="s">
        <v>2572</v>
      </c>
      <c r="U558" s="19" t="s">
        <v>383</v>
      </c>
      <c r="V558" s="124" t="s">
        <v>384</v>
      </c>
      <c r="W558" s="218" t="s">
        <v>385</v>
      </c>
      <c r="X558" s="130"/>
      <c r="Y558" s="130"/>
      <c r="Z558" s="130"/>
      <c r="AA558" s="2" t="s">
        <v>338</v>
      </c>
      <c r="AB558" s="130"/>
      <c r="AC558" s="1" t="s">
        <v>114</v>
      </c>
      <c r="AD558" s="243">
        <v>291010</v>
      </c>
      <c r="AE558" s="243">
        <v>30</v>
      </c>
    </row>
    <row r="559" spans="1:49" s="298" customFormat="1" ht="25.5" x14ac:dyDescent="0.2">
      <c r="A559" s="49">
        <v>94410</v>
      </c>
      <c r="B559" s="67" t="s">
        <v>27</v>
      </c>
      <c r="C559" s="157"/>
      <c r="D559" s="168">
        <v>1</v>
      </c>
      <c r="E559" s="158"/>
      <c r="F559" s="67" t="s">
        <v>386</v>
      </c>
      <c r="G559" s="159"/>
      <c r="H559" s="159">
        <v>162</v>
      </c>
      <c r="I559" s="159">
        <v>202</v>
      </c>
      <c r="J559" s="159">
        <v>659</v>
      </c>
      <c r="K559" s="130">
        <v>659</v>
      </c>
      <c r="L559" s="100">
        <f t="shared" si="32"/>
        <v>0</v>
      </c>
      <c r="M559" s="522">
        <f t="shared" si="33"/>
        <v>0</v>
      </c>
      <c r="N559" s="130">
        <v>659</v>
      </c>
      <c r="O559" s="130">
        <v>659</v>
      </c>
      <c r="P559" s="130"/>
      <c r="Q559" s="130"/>
      <c r="R559" s="130"/>
      <c r="S559" s="130"/>
      <c r="T559" s="405"/>
      <c r="U559" s="133">
        <v>17</v>
      </c>
      <c r="V559" s="503" t="s">
        <v>387</v>
      </c>
      <c r="W559" s="6" t="s">
        <v>388</v>
      </c>
      <c r="X559" s="130"/>
      <c r="Y559" s="130"/>
      <c r="Z559" s="130">
        <v>300</v>
      </c>
      <c r="AA559" s="133" t="s">
        <v>389</v>
      </c>
      <c r="AB559" s="130"/>
      <c r="AC559" s="130"/>
      <c r="AD559" s="204">
        <v>291020</v>
      </c>
      <c r="AE559" s="204">
        <v>30</v>
      </c>
      <c r="AF559" s="301"/>
      <c r="AG559" s="301"/>
      <c r="AH559" s="301"/>
      <c r="AI559" s="301"/>
      <c r="AJ559" s="301"/>
      <c r="AK559" s="301"/>
      <c r="AL559" s="301"/>
      <c r="AM559" s="301"/>
      <c r="AN559" s="301"/>
      <c r="AO559" s="301"/>
      <c r="AP559" s="301"/>
      <c r="AQ559" s="301"/>
      <c r="AR559" s="301"/>
      <c r="AS559" s="301"/>
      <c r="AT559" s="301"/>
      <c r="AU559" s="301"/>
      <c r="AV559" s="301"/>
      <c r="AW559" s="301"/>
    </row>
    <row r="560" spans="1:49" s="300" customFormat="1" ht="51" x14ac:dyDescent="0.2">
      <c r="A560" s="49">
        <v>94410</v>
      </c>
      <c r="B560" s="67" t="s">
        <v>27</v>
      </c>
      <c r="C560" s="157" t="s">
        <v>244</v>
      </c>
      <c r="D560" s="168">
        <v>1</v>
      </c>
      <c r="E560" s="158"/>
      <c r="F560" s="67" t="s">
        <v>390</v>
      </c>
      <c r="G560" s="159"/>
      <c r="H560" s="159"/>
      <c r="I560" s="159"/>
      <c r="J560" s="159"/>
      <c r="K560" s="130">
        <v>130</v>
      </c>
      <c r="L560" s="100">
        <f t="shared" si="32"/>
        <v>130</v>
      </c>
      <c r="M560" s="522" t="e">
        <f t="shared" si="33"/>
        <v>#DIV/0!</v>
      </c>
      <c r="N560" s="130"/>
      <c r="O560" s="130"/>
      <c r="P560" s="130"/>
      <c r="Q560" s="130"/>
      <c r="R560" s="130"/>
      <c r="S560" s="130"/>
      <c r="T560" s="405" t="s">
        <v>2537</v>
      </c>
      <c r="U560" s="130">
        <v>9</v>
      </c>
      <c r="V560" s="133" t="s">
        <v>391</v>
      </c>
      <c r="W560" s="6" t="s">
        <v>392</v>
      </c>
      <c r="X560" s="130"/>
      <c r="Y560" s="130"/>
      <c r="Z560" s="281">
        <v>0</v>
      </c>
      <c r="AA560" s="133" t="s">
        <v>393</v>
      </c>
      <c r="AB560" s="130"/>
      <c r="AC560" s="130"/>
      <c r="AD560" s="204">
        <v>291020</v>
      </c>
      <c r="AE560" s="204">
        <v>30</v>
      </c>
      <c r="AF560" s="299"/>
      <c r="AG560" s="299"/>
      <c r="AH560" s="299"/>
      <c r="AI560" s="299"/>
      <c r="AJ560" s="299"/>
      <c r="AK560" s="299"/>
      <c r="AL560" s="299"/>
      <c r="AM560" s="299"/>
      <c r="AN560" s="299"/>
      <c r="AO560" s="299"/>
      <c r="AP560" s="299"/>
      <c r="AQ560" s="299"/>
      <c r="AR560" s="299"/>
      <c r="AS560" s="299"/>
      <c r="AT560" s="299"/>
      <c r="AU560" s="299"/>
      <c r="AV560" s="299"/>
      <c r="AW560" s="299"/>
    </row>
    <row r="561" spans="1:49" s="300" customFormat="1" ht="63.75" x14ac:dyDescent="0.2">
      <c r="A561" s="49">
        <v>95530</v>
      </c>
      <c r="B561" s="67" t="s">
        <v>394</v>
      </c>
      <c r="C561" s="131"/>
      <c r="D561" s="168">
        <v>2</v>
      </c>
      <c r="E561" s="132"/>
      <c r="F561" s="67" t="s">
        <v>395</v>
      </c>
      <c r="G561" s="75"/>
      <c r="H561" s="75"/>
      <c r="I561" s="75"/>
      <c r="J561" s="75"/>
      <c r="K561" s="130">
        <v>2000</v>
      </c>
      <c r="L561" s="100">
        <f t="shared" si="32"/>
        <v>2000</v>
      </c>
      <c r="M561" s="522" t="e">
        <f t="shared" si="33"/>
        <v>#DIV/0!</v>
      </c>
      <c r="N561" s="130"/>
      <c r="O561" s="130"/>
      <c r="P561" s="130"/>
      <c r="Q561" s="130"/>
      <c r="R561" s="130"/>
      <c r="S561" s="130"/>
      <c r="T561" s="405"/>
      <c r="U561" s="133">
        <v>16</v>
      </c>
      <c r="V561" s="133" t="s">
        <v>396</v>
      </c>
      <c r="W561" s="36" t="s">
        <v>2489</v>
      </c>
      <c r="X561" s="134"/>
      <c r="Y561" s="134"/>
      <c r="Z561" s="130">
        <v>1000</v>
      </c>
      <c r="AA561" s="133" t="s">
        <v>397</v>
      </c>
      <c r="AB561" s="134"/>
      <c r="AC561" s="134" t="s">
        <v>398</v>
      </c>
      <c r="AD561" s="204">
        <v>291020</v>
      </c>
      <c r="AE561" s="204">
        <v>30</v>
      </c>
      <c r="AF561" s="299"/>
      <c r="AG561" s="299"/>
      <c r="AH561" s="299"/>
      <c r="AI561" s="299"/>
      <c r="AJ561" s="299"/>
      <c r="AK561" s="299"/>
      <c r="AL561" s="299"/>
      <c r="AM561" s="299"/>
      <c r="AN561" s="299"/>
      <c r="AO561" s="299"/>
      <c r="AP561" s="299"/>
      <c r="AQ561" s="299"/>
      <c r="AR561" s="299"/>
      <c r="AS561" s="299"/>
      <c r="AT561" s="299"/>
      <c r="AU561" s="299"/>
      <c r="AV561" s="299"/>
      <c r="AW561" s="299"/>
    </row>
    <row r="562" spans="1:49" s="167" customFormat="1" ht="25.5" x14ac:dyDescent="0.2">
      <c r="A562" s="49">
        <v>95530</v>
      </c>
      <c r="B562" s="67"/>
      <c r="C562" s="131"/>
      <c r="D562" s="168">
        <v>2</v>
      </c>
      <c r="E562" s="132"/>
      <c r="F562" s="67" t="s">
        <v>399</v>
      </c>
      <c r="G562" s="75"/>
      <c r="H562" s="75"/>
      <c r="I562" s="75"/>
      <c r="J562" s="75"/>
      <c r="K562" s="130">
        <v>200</v>
      </c>
      <c r="L562" s="100">
        <f t="shared" si="32"/>
        <v>200</v>
      </c>
      <c r="M562" s="522" t="e">
        <f t="shared" si="33"/>
        <v>#DIV/0!</v>
      </c>
      <c r="N562" s="130"/>
      <c r="O562" s="130"/>
      <c r="P562" s="130"/>
      <c r="Q562" s="130"/>
      <c r="R562" s="130"/>
      <c r="S562" s="130"/>
      <c r="T562" s="405"/>
      <c r="U562" s="133">
        <v>16</v>
      </c>
      <c r="V562" s="133" t="s">
        <v>400</v>
      </c>
      <c r="W562" s="6" t="s">
        <v>401</v>
      </c>
      <c r="X562" s="134"/>
      <c r="Y562" s="134"/>
      <c r="Z562" s="134"/>
      <c r="AA562" s="133" t="s">
        <v>338</v>
      </c>
      <c r="AB562" s="134"/>
      <c r="AC562" s="134" t="s">
        <v>402</v>
      </c>
      <c r="AD562" s="204">
        <v>291020</v>
      </c>
      <c r="AE562" s="204">
        <v>30</v>
      </c>
      <c r="AF562" s="299"/>
      <c r="AG562" s="299"/>
      <c r="AH562" s="299"/>
      <c r="AI562" s="299"/>
      <c r="AJ562" s="299"/>
      <c r="AK562" s="299"/>
      <c r="AL562" s="299"/>
      <c r="AM562" s="299"/>
      <c r="AN562" s="299"/>
      <c r="AO562" s="299"/>
      <c r="AP562" s="299"/>
      <c r="AQ562" s="299"/>
      <c r="AR562" s="299"/>
      <c r="AS562" s="299"/>
      <c r="AT562" s="299"/>
      <c r="AU562" s="299"/>
      <c r="AV562" s="299"/>
      <c r="AW562" s="299"/>
    </row>
    <row r="563" spans="1:49" s="167" customFormat="1" ht="51" x14ac:dyDescent="0.2">
      <c r="A563" s="49">
        <v>95720</v>
      </c>
      <c r="B563" s="67" t="s">
        <v>316</v>
      </c>
      <c r="C563" s="131"/>
      <c r="D563" s="168">
        <v>1</v>
      </c>
      <c r="E563" s="132"/>
      <c r="F563" s="67" t="s">
        <v>403</v>
      </c>
      <c r="G563" s="75"/>
      <c r="H563" s="75"/>
      <c r="I563" s="75"/>
      <c r="J563" s="75"/>
      <c r="K563" s="130"/>
      <c r="L563" s="100">
        <f t="shared" si="32"/>
        <v>0</v>
      </c>
      <c r="M563" s="522" t="e">
        <f t="shared" si="33"/>
        <v>#DIV/0!</v>
      </c>
      <c r="N563" s="130"/>
      <c r="O563" s="130"/>
      <c r="P563" s="130"/>
      <c r="Q563" s="130"/>
      <c r="R563" s="130"/>
      <c r="S563" s="130"/>
      <c r="T563" s="405" t="s">
        <v>2538</v>
      </c>
      <c r="U563" s="130">
        <v>14</v>
      </c>
      <c r="V563" s="133">
        <v>6.2</v>
      </c>
      <c r="W563" s="6" t="s">
        <v>404</v>
      </c>
      <c r="X563" s="130"/>
      <c r="Y563" s="130"/>
      <c r="Z563" s="281">
        <v>0</v>
      </c>
      <c r="AA563" s="133" t="s">
        <v>405</v>
      </c>
      <c r="AB563" s="130"/>
      <c r="AC563" s="130" t="s">
        <v>406</v>
      </c>
      <c r="AD563" s="204">
        <v>291020</v>
      </c>
      <c r="AE563" s="204">
        <v>30</v>
      </c>
      <c r="AF563" s="299"/>
      <c r="AG563" s="299"/>
      <c r="AH563" s="299"/>
      <c r="AI563" s="299"/>
      <c r="AJ563" s="299"/>
      <c r="AK563" s="299"/>
      <c r="AL563" s="299"/>
      <c r="AM563" s="299"/>
      <c r="AN563" s="299"/>
      <c r="AO563" s="299"/>
      <c r="AP563" s="299"/>
      <c r="AQ563" s="299"/>
      <c r="AR563" s="299"/>
      <c r="AS563" s="299"/>
      <c r="AT563" s="299"/>
      <c r="AU563" s="299"/>
      <c r="AV563" s="299"/>
      <c r="AW563" s="299"/>
    </row>
    <row r="564" spans="1:49" s="300" customFormat="1" ht="51" x14ac:dyDescent="0.2">
      <c r="A564" s="49">
        <v>95720</v>
      </c>
      <c r="B564" s="67"/>
      <c r="C564" s="131" t="s">
        <v>251</v>
      </c>
      <c r="D564" s="168">
        <v>3</v>
      </c>
      <c r="E564" s="132"/>
      <c r="F564" s="67" t="s">
        <v>407</v>
      </c>
      <c r="G564" s="75"/>
      <c r="H564" s="75"/>
      <c r="I564" s="75"/>
      <c r="J564" s="75"/>
      <c r="K564" s="130">
        <v>180</v>
      </c>
      <c r="L564" s="100">
        <f t="shared" si="32"/>
        <v>180</v>
      </c>
      <c r="M564" s="522" t="e">
        <f t="shared" si="33"/>
        <v>#DIV/0!</v>
      </c>
      <c r="N564" s="130"/>
      <c r="O564" s="130"/>
      <c r="P564" s="130"/>
      <c r="Q564" s="130"/>
      <c r="R564" s="130"/>
      <c r="S564" s="130"/>
      <c r="T564" s="405"/>
      <c r="U564" s="130">
        <v>14</v>
      </c>
      <c r="V564" s="133">
        <v>6.2</v>
      </c>
      <c r="W564" s="6" t="s">
        <v>408</v>
      </c>
      <c r="X564" s="130"/>
      <c r="Y564" s="130"/>
      <c r="Z564" s="281">
        <v>0</v>
      </c>
      <c r="AA564" s="133" t="s">
        <v>405</v>
      </c>
      <c r="AB564" s="130"/>
      <c r="AC564" s="130" t="s">
        <v>406</v>
      </c>
      <c r="AD564" s="204">
        <v>291020</v>
      </c>
      <c r="AE564" s="204">
        <v>30</v>
      </c>
      <c r="AF564" s="299"/>
      <c r="AG564" s="299"/>
      <c r="AH564" s="299"/>
      <c r="AI564" s="299"/>
      <c r="AJ564" s="299"/>
      <c r="AK564" s="299"/>
      <c r="AL564" s="299"/>
      <c r="AM564" s="299"/>
      <c r="AN564" s="299"/>
      <c r="AO564" s="299"/>
      <c r="AP564" s="299"/>
      <c r="AQ564" s="299"/>
      <c r="AR564" s="299"/>
      <c r="AS564" s="299"/>
      <c r="AT564" s="299"/>
      <c r="AU564" s="299"/>
      <c r="AV564" s="299"/>
      <c r="AW564" s="299"/>
    </row>
    <row r="565" spans="1:49" s="300" customFormat="1" ht="51" x14ac:dyDescent="0.2">
      <c r="A565" s="49">
        <v>96510</v>
      </c>
      <c r="B565" s="67" t="s">
        <v>82</v>
      </c>
      <c r="C565" s="131" t="s">
        <v>244</v>
      </c>
      <c r="D565" s="168">
        <v>2</v>
      </c>
      <c r="E565" s="132"/>
      <c r="F565" s="67" t="s">
        <v>409</v>
      </c>
      <c r="G565" s="135"/>
      <c r="H565" s="135"/>
      <c r="I565" s="135"/>
      <c r="J565" s="135"/>
      <c r="K565" s="81">
        <v>87.05</v>
      </c>
      <c r="L565" s="100">
        <f t="shared" si="32"/>
        <v>87.05</v>
      </c>
      <c r="M565" s="522" t="e">
        <f t="shared" si="33"/>
        <v>#DIV/0!</v>
      </c>
      <c r="N565" s="81">
        <v>0</v>
      </c>
      <c r="O565" s="81"/>
      <c r="P565" s="81"/>
      <c r="Q565" s="81"/>
      <c r="R565" s="81"/>
      <c r="S565" s="81"/>
      <c r="T565" s="257"/>
      <c r="U565" s="81">
        <v>15</v>
      </c>
      <c r="V565" s="81">
        <v>6.2</v>
      </c>
      <c r="W565" s="6" t="s">
        <v>410</v>
      </c>
      <c r="X565" s="81"/>
      <c r="Y565" s="81"/>
      <c r="Z565" s="81"/>
      <c r="AA565" s="81" t="s">
        <v>411</v>
      </c>
      <c r="AB565" s="81"/>
      <c r="AC565" s="81" t="s">
        <v>412</v>
      </c>
      <c r="AD565" s="204">
        <v>291020</v>
      </c>
      <c r="AE565" s="204">
        <v>30</v>
      </c>
      <c r="AF565" s="299"/>
      <c r="AG565" s="299"/>
      <c r="AH565" s="299"/>
      <c r="AI565" s="299"/>
      <c r="AJ565" s="299"/>
      <c r="AK565" s="299"/>
      <c r="AL565" s="299"/>
      <c r="AM565" s="299"/>
      <c r="AN565" s="299"/>
      <c r="AO565" s="299"/>
      <c r="AP565" s="299"/>
      <c r="AQ565" s="299"/>
      <c r="AR565" s="299"/>
      <c r="AS565" s="299"/>
      <c r="AT565" s="299"/>
      <c r="AU565" s="299"/>
      <c r="AV565" s="299"/>
      <c r="AW565" s="299"/>
    </row>
    <row r="566" spans="1:49" s="300" customFormat="1" ht="63.75" x14ac:dyDescent="0.2">
      <c r="A566" s="49">
        <v>96510</v>
      </c>
      <c r="B566" s="67"/>
      <c r="C566" s="131" t="s">
        <v>244</v>
      </c>
      <c r="D566" s="168">
        <v>2</v>
      </c>
      <c r="E566" s="132"/>
      <c r="F566" s="67" t="s">
        <v>413</v>
      </c>
      <c r="G566" s="135"/>
      <c r="H566" s="135"/>
      <c r="I566" s="135"/>
      <c r="J566" s="135"/>
      <c r="K566" s="81">
        <v>229</v>
      </c>
      <c r="L566" s="100">
        <f t="shared" si="32"/>
        <v>229</v>
      </c>
      <c r="M566" s="522" t="e">
        <f t="shared" si="33"/>
        <v>#DIV/0!</v>
      </c>
      <c r="N566" s="81">
        <v>0</v>
      </c>
      <c r="O566" s="81"/>
      <c r="P566" s="81"/>
      <c r="Q566" s="81"/>
      <c r="R566" s="81"/>
      <c r="S566" s="81"/>
      <c r="T566" s="257"/>
      <c r="U566" s="445">
        <v>15</v>
      </c>
      <c r="V566" s="445">
        <v>6</v>
      </c>
      <c r="W566" s="6" t="s">
        <v>414</v>
      </c>
      <c r="X566" s="81"/>
      <c r="Y566" s="81"/>
      <c r="Z566" s="81"/>
      <c r="AA566" s="81" t="s">
        <v>338</v>
      </c>
      <c r="AB566" s="81"/>
      <c r="AC566" s="81" t="s">
        <v>81</v>
      </c>
      <c r="AD566" s="204">
        <v>291020</v>
      </c>
      <c r="AE566" s="204">
        <v>30</v>
      </c>
      <c r="AF566" s="299"/>
      <c r="AG566" s="299"/>
      <c r="AH566" s="299"/>
      <c r="AI566" s="299"/>
      <c r="AJ566" s="299"/>
      <c r="AK566" s="299"/>
      <c r="AL566" s="299"/>
      <c r="AM566" s="299"/>
      <c r="AN566" s="299"/>
      <c r="AO566" s="299"/>
      <c r="AP566" s="299"/>
      <c r="AQ566" s="299"/>
      <c r="AR566" s="299"/>
      <c r="AS566" s="299"/>
      <c r="AT566" s="299"/>
      <c r="AU566" s="299"/>
      <c r="AV566" s="299"/>
      <c r="AW566" s="299"/>
    </row>
    <row r="567" spans="1:49" s="298" customFormat="1" ht="63.75" x14ac:dyDescent="0.2">
      <c r="A567" s="49">
        <v>96510</v>
      </c>
      <c r="B567" s="67"/>
      <c r="C567" s="131" t="s">
        <v>244</v>
      </c>
      <c r="D567" s="168">
        <v>3</v>
      </c>
      <c r="E567" s="132"/>
      <c r="F567" s="67" t="s">
        <v>415</v>
      </c>
      <c r="G567" s="135"/>
      <c r="H567" s="135"/>
      <c r="I567" s="135"/>
      <c r="J567" s="135"/>
      <c r="K567" s="81">
        <v>253.95</v>
      </c>
      <c r="L567" s="100">
        <f t="shared" si="32"/>
        <v>253.95</v>
      </c>
      <c r="M567" s="522" t="e">
        <f t="shared" si="33"/>
        <v>#DIV/0!</v>
      </c>
      <c r="N567" s="81">
        <v>0</v>
      </c>
      <c r="O567" s="81"/>
      <c r="P567" s="81"/>
      <c r="Q567" s="81"/>
      <c r="R567" s="81"/>
      <c r="S567" s="81"/>
      <c r="T567" s="257"/>
      <c r="U567" s="81">
        <v>14</v>
      </c>
      <c r="V567" s="81">
        <v>6.2</v>
      </c>
      <c r="W567" s="6" t="s">
        <v>416</v>
      </c>
      <c r="X567" s="81"/>
      <c r="Y567" s="81"/>
      <c r="Z567" s="281">
        <v>0</v>
      </c>
      <c r="AA567" s="81" t="s">
        <v>417</v>
      </c>
      <c r="AB567" s="81"/>
      <c r="AC567" s="81" t="s">
        <v>418</v>
      </c>
      <c r="AD567" s="204">
        <v>291020</v>
      </c>
      <c r="AE567" s="204">
        <v>30</v>
      </c>
    </row>
    <row r="568" spans="1:49" s="298" customFormat="1" ht="38.25" x14ac:dyDescent="0.2">
      <c r="A568" s="205">
        <v>92310</v>
      </c>
      <c r="B568" s="44" t="s">
        <v>23</v>
      </c>
      <c r="C568" s="54"/>
      <c r="D568" s="168">
        <v>1</v>
      </c>
      <c r="E568" s="55"/>
      <c r="F568" s="409" t="s">
        <v>2061</v>
      </c>
      <c r="G568" s="46">
        <v>639</v>
      </c>
      <c r="H568" s="46"/>
      <c r="I568" s="46"/>
      <c r="J568" s="46"/>
      <c r="K568" s="46">
        <v>1000</v>
      </c>
      <c r="L568" s="100">
        <f t="shared" si="32"/>
        <v>1000</v>
      </c>
      <c r="M568" s="522" t="e">
        <f t="shared" si="33"/>
        <v>#DIV/0!</v>
      </c>
      <c r="N568" s="46">
        <v>0</v>
      </c>
      <c r="O568" s="46"/>
      <c r="P568" s="46"/>
      <c r="Q568" s="46"/>
      <c r="R568" s="46"/>
      <c r="S568" s="46"/>
      <c r="T568" s="418"/>
      <c r="U568" s="46"/>
      <c r="V568" s="145" t="s">
        <v>2062</v>
      </c>
      <c r="W568" s="7" t="s">
        <v>2063</v>
      </c>
      <c r="X568" s="112" t="s">
        <v>2064</v>
      </c>
      <c r="Y568" s="112" t="s">
        <v>2064</v>
      </c>
      <c r="Z568" s="410">
        <v>0</v>
      </c>
      <c r="AA568" s="48" t="s">
        <v>2065</v>
      </c>
      <c r="AB568" s="46"/>
      <c r="AC568" s="46" t="s">
        <v>2066</v>
      </c>
      <c r="AD568" s="192">
        <v>294010</v>
      </c>
      <c r="AE568" s="192">
        <v>30</v>
      </c>
      <c r="AF568" s="301"/>
      <c r="AG568" s="301"/>
      <c r="AH568" s="301"/>
      <c r="AI568" s="301"/>
      <c r="AJ568" s="301"/>
      <c r="AK568" s="301"/>
      <c r="AL568" s="301"/>
      <c r="AM568" s="301"/>
      <c r="AN568" s="301"/>
      <c r="AO568" s="301"/>
      <c r="AP568" s="301"/>
      <c r="AQ568" s="301"/>
      <c r="AR568" s="301"/>
      <c r="AS568" s="301"/>
      <c r="AT568" s="301"/>
      <c r="AU568" s="301"/>
      <c r="AV568" s="301"/>
      <c r="AW568" s="301"/>
    </row>
    <row r="569" spans="1:49" s="300" customFormat="1" ht="153" x14ac:dyDescent="0.2">
      <c r="A569" s="49">
        <v>96510</v>
      </c>
      <c r="B569" s="29" t="s">
        <v>82</v>
      </c>
      <c r="C569" s="131">
        <v>0</v>
      </c>
      <c r="D569" s="168">
        <v>0</v>
      </c>
      <c r="E569" s="132"/>
      <c r="F569" s="90" t="s">
        <v>2094</v>
      </c>
      <c r="G569" s="135"/>
      <c r="H569" s="135"/>
      <c r="I569" s="135"/>
      <c r="J569" s="135"/>
      <c r="K569" s="256">
        <v>25000</v>
      </c>
      <c r="L569" s="100">
        <f t="shared" si="32"/>
        <v>25000</v>
      </c>
      <c r="M569" s="522" t="e">
        <f t="shared" si="33"/>
        <v>#DIV/0!</v>
      </c>
      <c r="N569" s="256">
        <v>0</v>
      </c>
      <c r="O569" s="256"/>
      <c r="P569" s="256"/>
      <c r="Q569" s="256"/>
      <c r="R569" s="256"/>
      <c r="S569" s="256"/>
      <c r="T569" s="257" t="s">
        <v>2527</v>
      </c>
      <c r="U569" s="100" t="s">
        <v>2076</v>
      </c>
      <c r="V569" s="129" t="s">
        <v>2068</v>
      </c>
      <c r="W569" s="7" t="s">
        <v>2095</v>
      </c>
      <c r="X569" s="112" t="s">
        <v>2064</v>
      </c>
      <c r="Y569" s="258" t="s">
        <v>2096</v>
      </c>
      <c r="Z569" s="257">
        <v>0</v>
      </c>
      <c r="AA569" s="81" t="s">
        <v>2078</v>
      </c>
      <c r="AB569" s="81"/>
      <c r="AC569" s="81" t="s">
        <v>2097</v>
      </c>
      <c r="AD569" s="192">
        <v>294010</v>
      </c>
      <c r="AE569" s="192">
        <v>30</v>
      </c>
      <c r="AF569" s="299"/>
      <c r="AG569" s="299"/>
      <c r="AH569" s="299"/>
      <c r="AI569" s="299"/>
      <c r="AJ569" s="299"/>
      <c r="AK569" s="299"/>
      <c r="AL569" s="299"/>
      <c r="AM569" s="299"/>
      <c r="AN569" s="299"/>
      <c r="AO569" s="299"/>
      <c r="AP569" s="299"/>
      <c r="AQ569" s="299"/>
      <c r="AR569" s="299"/>
      <c r="AS569" s="299"/>
      <c r="AT569" s="299"/>
      <c r="AU569" s="299"/>
      <c r="AV569" s="299"/>
      <c r="AW569" s="299"/>
    </row>
    <row r="570" spans="1:49" s="300" customFormat="1" ht="242.25" x14ac:dyDescent="0.2">
      <c r="A570" s="49">
        <v>95310</v>
      </c>
      <c r="B570" s="29" t="s">
        <v>38</v>
      </c>
      <c r="C570" s="131"/>
      <c r="D570" s="168">
        <v>3</v>
      </c>
      <c r="E570" s="132"/>
      <c r="F570" s="67"/>
      <c r="G570" s="75"/>
      <c r="H570" s="75"/>
      <c r="I570" s="75"/>
      <c r="J570" s="75"/>
      <c r="K570" s="130">
        <v>1000</v>
      </c>
      <c r="L570" s="100">
        <f t="shared" si="32"/>
        <v>1000</v>
      </c>
      <c r="M570" s="522" t="e">
        <f t="shared" si="33"/>
        <v>#DIV/0!</v>
      </c>
      <c r="N570" s="130">
        <v>0</v>
      </c>
      <c r="O570" s="130"/>
      <c r="P570" s="130"/>
      <c r="Q570" s="130"/>
      <c r="R570" s="130"/>
      <c r="S570" s="130"/>
      <c r="T570" s="405" t="s">
        <v>2772</v>
      </c>
      <c r="U570" s="193" t="s">
        <v>2087</v>
      </c>
      <c r="V570" s="102" t="s">
        <v>2088</v>
      </c>
      <c r="W570" s="7" t="s">
        <v>2090</v>
      </c>
      <c r="X570" s="112" t="s">
        <v>2064</v>
      </c>
      <c r="Y570" s="112" t="s">
        <v>2064</v>
      </c>
      <c r="Z570" s="130"/>
      <c r="AA570" s="133" t="s">
        <v>338</v>
      </c>
      <c r="AB570" s="130"/>
      <c r="AC570" s="130" t="s">
        <v>196</v>
      </c>
      <c r="AD570" s="192">
        <v>294010</v>
      </c>
      <c r="AE570" s="192">
        <v>30</v>
      </c>
      <c r="AF570" s="299"/>
      <c r="AG570" s="299"/>
      <c r="AH570" s="299"/>
      <c r="AI570" s="299"/>
      <c r="AJ570" s="299"/>
      <c r="AK570" s="299"/>
      <c r="AL570" s="299"/>
      <c r="AM570" s="299"/>
      <c r="AN570" s="299"/>
      <c r="AO570" s="299"/>
      <c r="AP570" s="299"/>
      <c r="AQ570" s="299"/>
      <c r="AR570" s="299"/>
      <c r="AS570" s="299"/>
      <c r="AT570" s="299"/>
      <c r="AU570" s="299"/>
      <c r="AV570" s="299"/>
      <c r="AW570" s="299"/>
    </row>
    <row r="571" spans="1:49" s="298" customFormat="1" ht="38.25" customHeight="1" x14ac:dyDescent="0.2">
      <c r="A571" s="49">
        <v>95310</v>
      </c>
      <c r="B571" s="29" t="s">
        <v>38</v>
      </c>
      <c r="C571" s="131"/>
      <c r="D571" s="168">
        <v>1</v>
      </c>
      <c r="E571" s="132"/>
      <c r="F571" s="67"/>
      <c r="G571" s="75"/>
      <c r="H571" s="75"/>
      <c r="I571" s="75"/>
      <c r="J571" s="75">
        <v>1100</v>
      </c>
      <c r="K571" s="130">
        <v>1100</v>
      </c>
      <c r="L571" s="100">
        <f t="shared" si="32"/>
        <v>0</v>
      </c>
      <c r="M571" s="522">
        <f t="shared" si="33"/>
        <v>0</v>
      </c>
      <c r="N571" s="130">
        <v>0</v>
      </c>
      <c r="O571" s="130"/>
      <c r="P571" s="130"/>
      <c r="Q571" s="130"/>
      <c r="R571" s="130"/>
      <c r="S571" s="130"/>
      <c r="T571" s="255" t="s">
        <v>2753</v>
      </c>
      <c r="U571" s="193" t="s">
        <v>2087</v>
      </c>
      <c r="V571" s="102" t="s">
        <v>2088</v>
      </c>
      <c r="W571" s="7" t="s">
        <v>2089</v>
      </c>
      <c r="X571" s="112" t="s">
        <v>2064</v>
      </c>
      <c r="Y571" s="112" t="s">
        <v>2064</v>
      </c>
      <c r="Z571" s="130"/>
      <c r="AA571" s="133" t="s">
        <v>338</v>
      </c>
      <c r="AB571" s="130"/>
      <c r="AC571" s="130" t="s">
        <v>81</v>
      </c>
      <c r="AD571" s="192">
        <v>294010</v>
      </c>
      <c r="AE571" s="192">
        <v>30</v>
      </c>
    </row>
    <row r="572" spans="1:49" s="298" customFormat="1" ht="51" x14ac:dyDescent="0.2">
      <c r="A572" s="49">
        <v>96510</v>
      </c>
      <c r="B572" s="29" t="s">
        <v>82</v>
      </c>
      <c r="C572" s="131">
        <v>0</v>
      </c>
      <c r="D572" s="168">
        <v>1</v>
      </c>
      <c r="E572" s="132"/>
      <c r="F572" s="90" t="s">
        <v>2091</v>
      </c>
      <c r="G572" s="135"/>
      <c r="H572" s="135"/>
      <c r="I572" s="135"/>
      <c r="J572" s="135"/>
      <c r="K572" s="256">
        <v>5500</v>
      </c>
      <c r="L572" s="100">
        <f t="shared" si="32"/>
        <v>5500</v>
      </c>
      <c r="M572" s="522" t="e">
        <f t="shared" si="33"/>
        <v>#DIV/0!</v>
      </c>
      <c r="N572" s="256">
        <v>0</v>
      </c>
      <c r="O572" s="256"/>
      <c r="P572" s="256"/>
      <c r="Q572" s="256"/>
      <c r="R572" s="256"/>
      <c r="S572" s="256"/>
      <c r="T572" s="257" t="s">
        <v>2744</v>
      </c>
      <c r="U572" s="100" t="s">
        <v>2076</v>
      </c>
      <c r="V572" s="129" t="s">
        <v>2068</v>
      </c>
      <c r="W572" s="7" t="s">
        <v>2092</v>
      </c>
      <c r="X572" s="112" t="s">
        <v>2064</v>
      </c>
      <c r="Y572" s="112" t="s">
        <v>2064</v>
      </c>
      <c r="Z572" s="257">
        <v>0</v>
      </c>
      <c r="AA572" s="81" t="s">
        <v>2078</v>
      </c>
      <c r="AB572" s="81"/>
      <c r="AC572" s="81" t="s">
        <v>2093</v>
      </c>
      <c r="AD572" s="192">
        <v>294010</v>
      </c>
      <c r="AE572" s="192">
        <v>30</v>
      </c>
    </row>
    <row r="573" spans="1:49" s="298" customFormat="1" ht="63.75" customHeight="1" x14ac:dyDescent="0.2">
      <c r="A573" s="49">
        <v>96510</v>
      </c>
      <c r="B573" s="29" t="s">
        <v>82</v>
      </c>
      <c r="C573" s="131"/>
      <c r="D573" s="168">
        <v>1</v>
      </c>
      <c r="E573" s="132"/>
      <c r="F573" s="67"/>
      <c r="G573" s="135"/>
      <c r="H573" s="135"/>
      <c r="I573" s="135">
        <v>4573</v>
      </c>
      <c r="J573" s="135">
        <v>2250</v>
      </c>
      <c r="K573" s="81">
        <v>2250</v>
      </c>
      <c r="L573" s="100">
        <f t="shared" si="32"/>
        <v>0</v>
      </c>
      <c r="M573" s="522">
        <f t="shared" si="33"/>
        <v>0</v>
      </c>
      <c r="N573" s="81">
        <v>0</v>
      </c>
      <c r="O573" s="81"/>
      <c r="P573" s="81"/>
      <c r="Q573" s="81"/>
      <c r="R573" s="81"/>
      <c r="S573" s="81"/>
      <c r="T573" s="255" t="s">
        <v>2799</v>
      </c>
      <c r="U573" s="81"/>
      <c r="V573" s="81" t="s">
        <v>2936</v>
      </c>
      <c r="W573" s="36"/>
      <c r="X573" s="81"/>
      <c r="Y573" s="81"/>
      <c r="Z573" s="81"/>
      <c r="AA573" s="81" t="s">
        <v>2074</v>
      </c>
      <c r="AB573" s="81"/>
      <c r="AC573" s="81"/>
      <c r="AD573" s="192">
        <v>294010</v>
      </c>
      <c r="AE573" s="192">
        <v>30</v>
      </c>
      <c r="AF573" s="301"/>
      <c r="AG573" s="301"/>
      <c r="AH573" s="301"/>
      <c r="AI573" s="301"/>
      <c r="AJ573" s="301"/>
      <c r="AK573" s="301"/>
      <c r="AL573" s="301"/>
      <c r="AM573" s="301"/>
      <c r="AN573" s="301"/>
      <c r="AO573" s="301"/>
      <c r="AP573" s="301"/>
      <c r="AQ573" s="301"/>
      <c r="AR573" s="301"/>
      <c r="AS573" s="301"/>
      <c r="AT573" s="301"/>
      <c r="AU573" s="301"/>
      <c r="AV573" s="301"/>
      <c r="AW573" s="301"/>
    </row>
    <row r="574" spans="1:49" s="298" customFormat="1" ht="102" x14ac:dyDescent="0.2">
      <c r="A574" s="50">
        <v>94410</v>
      </c>
      <c r="B574" s="29" t="s">
        <v>27</v>
      </c>
      <c r="C574" s="96"/>
      <c r="D574" s="168">
        <v>1</v>
      </c>
      <c r="E574" s="97"/>
      <c r="F574" s="51"/>
      <c r="G574" s="98">
        <v>193</v>
      </c>
      <c r="H574" s="98"/>
      <c r="I574" s="98"/>
      <c r="J574" s="98">
        <v>200</v>
      </c>
      <c r="K574" s="99">
        <v>200</v>
      </c>
      <c r="L574" s="100">
        <f t="shared" si="32"/>
        <v>0</v>
      </c>
      <c r="M574" s="522">
        <f t="shared" si="33"/>
        <v>0</v>
      </c>
      <c r="N574" s="99">
        <v>200</v>
      </c>
      <c r="O574" s="99">
        <v>200</v>
      </c>
      <c r="P574" s="99"/>
      <c r="Q574" s="99"/>
      <c r="R574" s="99"/>
      <c r="S574" s="99"/>
      <c r="T574" s="255" t="s">
        <v>2753</v>
      </c>
      <c r="U574" s="102"/>
      <c r="V574" s="101" t="s">
        <v>2935</v>
      </c>
      <c r="W574" s="21" t="s">
        <v>2833</v>
      </c>
      <c r="X574" s="134"/>
      <c r="Y574" s="134"/>
      <c r="Z574" s="134"/>
      <c r="AA574" s="75" t="s">
        <v>2074</v>
      </c>
      <c r="AB574" s="134"/>
      <c r="AC574" s="134"/>
      <c r="AD574" s="192">
        <v>294010</v>
      </c>
      <c r="AE574" s="192">
        <v>30</v>
      </c>
      <c r="AF574" s="301"/>
      <c r="AG574" s="301"/>
      <c r="AH574" s="301"/>
      <c r="AI574" s="301"/>
      <c r="AJ574" s="301"/>
      <c r="AK574" s="301"/>
      <c r="AL574" s="301"/>
      <c r="AM574" s="301"/>
      <c r="AN574" s="301"/>
      <c r="AO574" s="301"/>
      <c r="AP574" s="301"/>
      <c r="AQ574" s="301"/>
      <c r="AR574" s="301"/>
      <c r="AS574" s="301"/>
      <c r="AT574" s="301"/>
      <c r="AU574" s="301"/>
      <c r="AV574" s="301"/>
      <c r="AW574" s="301"/>
    </row>
    <row r="575" spans="1:49" s="300" customFormat="1" ht="140.25" x14ac:dyDescent="0.2">
      <c r="A575" s="10">
        <v>95225</v>
      </c>
      <c r="B575" s="8" t="s">
        <v>35</v>
      </c>
      <c r="C575" s="196"/>
      <c r="D575" s="168">
        <v>0</v>
      </c>
      <c r="E575" s="197"/>
      <c r="F575" s="51" t="s">
        <v>2075</v>
      </c>
      <c r="G575" s="46"/>
      <c r="H575" s="46">
        <v>1522</v>
      </c>
      <c r="I575" s="46">
        <v>365</v>
      </c>
      <c r="J575" s="46">
        <v>700</v>
      </c>
      <c r="K575" s="68">
        <v>2000</v>
      </c>
      <c r="L575" s="100">
        <f t="shared" si="32"/>
        <v>1300</v>
      </c>
      <c r="M575" s="522">
        <f t="shared" si="33"/>
        <v>1.8571428571428572</v>
      </c>
      <c r="N575" s="68">
        <v>700</v>
      </c>
      <c r="O575" s="68">
        <v>700</v>
      </c>
      <c r="P575" s="68"/>
      <c r="Q575" s="68"/>
      <c r="R575" s="68"/>
      <c r="S575" s="68"/>
      <c r="T575" s="255" t="s">
        <v>2743</v>
      </c>
      <c r="U575" s="46" t="s">
        <v>2076</v>
      </c>
      <c r="V575" s="115" t="s">
        <v>2068</v>
      </c>
      <c r="W575" s="28" t="s">
        <v>2077</v>
      </c>
      <c r="X575" s="112" t="s">
        <v>2064</v>
      </c>
      <c r="Y575" s="112" t="s">
        <v>2064</v>
      </c>
      <c r="Z575" s="255">
        <v>0</v>
      </c>
      <c r="AA575" s="68" t="s">
        <v>2078</v>
      </c>
      <c r="AB575" s="171"/>
      <c r="AC575" s="171" t="s">
        <v>2079</v>
      </c>
      <c r="AD575" s="192">
        <v>294010</v>
      </c>
      <c r="AE575" s="192">
        <v>30</v>
      </c>
    </row>
    <row r="576" spans="1:49" s="298" customFormat="1" ht="78" customHeight="1" x14ac:dyDescent="0.2">
      <c r="A576" s="49">
        <v>95530</v>
      </c>
      <c r="B576" s="29" t="s">
        <v>282</v>
      </c>
      <c r="C576" s="131"/>
      <c r="D576" s="168">
        <v>1</v>
      </c>
      <c r="E576" s="132"/>
      <c r="F576" s="67"/>
      <c r="G576" s="75"/>
      <c r="H576" s="75">
        <v>750</v>
      </c>
      <c r="I576" s="75"/>
      <c r="J576" s="75">
        <v>1000</v>
      </c>
      <c r="K576" s="130">
        <v>1000</v>
      </c>
      <c r="L576" s="100">
        <f t="shared" si="32"/>
        <v>0</v>
      </c>
      <c r="M576" s="522">
        <f t="shared" si="33"/>
        <v>0</v>
      </c>
      <c r="N576" s="130">
        <v>1000</v>
      </c>
      <c r="O576" s="130">
        <v>1000</v>
      </c>
      <c r="P576" s="130"/>
      <c r="Q576" s="130"/>
      <c r="R576" s="130"/>
      <c r="S576" s="130"/>
      <c r="T576" s="405" t="s">
        <v>2634</v>
      </c>
      <c r="U576" s="193"/>
      <c r="V576" s="102" t="s">
        <v>2088</v>
      </c>
      <c r="W576" s="7" t="s">
        <v>2515</v>
      </c>
      <c r="X576" s="112" t="s">
        <v>2064</v>
      </c>
      <c r="Y576" s="112" t="s">
        <v>2064</v>
      </c>
      <c r="Z576" s="134"/>
      <c r="AA576" s="133" t="s">
        <v>338</v>
      </c>
      <c r="AB576" s="134"/>
      <c r="AC576" s="134" t="s">
        <v>196</v>
      </c>
      <c r="AD576" s="192">
        <v>294010</v>
      </c>
      <c r="AE576" s="192">
        <v>30</v>
      </c>
      <c r="AF576" s="301"/>
      <c r="AG576" s="301"/>
      <c r="AH576" s="301"/>
      <c r="AI576" s="301"/>
      <c r="AJ576" s="301"/>
      <c r="AK576" s="301"/>
      <c r="AL576" s="301"/>
      <c r="AM576" s="301"/>
      <c r="AN576" s="301"/>
      <c r="AO576" s="301"/>
      <c r="AP576" s="301"/>
      <c r="AQ576" s="301"/>
      <c r="AR576" s="301"/>
      <c r="AS576" s="301"/>
      <c r="AT576" s="301"/>
      <c r="AU576" s="301"/>
      <c r="AV576" s="301"/>
      <c r="AW576" s="301"/>
    </row>
    <row r="577" spans="1:49" s="298" customFormat="1" ht="51" customHeight="1" x14ac:dyDescent="0.2">
      <c r="A577" s="18">
        <v>95240</v>
      </c>
      <c r="B577" s="345" t="s">
        <v>350</v>
      </c>
      <c r="C577" s="341"/>
      <c r="D577" s="168">
        <v>1</v>
      </c>
      <c r="E577" s="342"/>
      <c r="F577" s="30" t="s">
        <v>1334</v>
      </c>
      <c r="G577" s="75"/>
      <c r="H577" s="75"/>
      <c r="I577" s="75">
        <v>3287</v>
      </c>
      <c r="J577" s="75">
        <v>2500</v>
      </c>
      <c r="K577" s="130">
        <v>2500</v>
      </c>
      <c r="L577" s="100">
        <f t="shared" si="32"/>
        <v>0</v>
      </c>
      <c r="M577" s="522">
        <f t="shared" si="33"/>
        <v>0</v>
      </c>
      <c r="N577" s="600">
        <v>2500</v>
      </c>
      <c r="O577" s="130"/>
      <c r="P577" s="130"/>
      <c r="Q577" s="600">
        <v>2500</v>
      </c>
      <c r="R577" s="130"/>
      <c r="S577" s="130"/>
      <c r="T577" s="405" t="s">
        <v>2572</v>
      </c>
      <c r="U577" s="371" t="s">
        <v>1335</v>
      </c>
      <c r="V577" s="372" t="s">
        <v>1336</v>
      </c>
      <c r="W577" s="30" t="s">
        <v>1337</v>
      </c>
      <c r="X577" s="130"/>
      <c r="Y577" s="130"/>
      <c r="Z577" s="130"/>
      <c r="AA577" s="133"/>
      <c r="AB577" s="130"/>
      <c r="AC577" s="130"/>
      <c r="AD577" s="31">
        <v>294010</v>
      </c>
      <c r="AE577" s="31">
        <v>40</v>
      </c>
    </row>
    <row r="578" spans="1:49" s="167" customFormat="1" ht="89.25" x14ac:dyDescent="0.2">
      <c r="A578" s="50">
        <v>94320</v>
      </c>
      <c r="B578" s="29" t="s">
        <v>2071</v>
      </c>
      <c r="C578" s="96"/>
      <c r="D578" s="168">
        <v>1</v>
      </c>
      <c r="E578" s="97"/>
      <c r="F578" s="51"/>
      <c r="G578" s="98">
        <v>1232</v>
      </c>
      <c r="H578" s="98">
        <v>1481</v>
      </c>
      <c r="I578" s="98">
        <v>1897</v>
      </c>
      <c r="J578" s="98">
        <v>1900</v>
      </c>
      <c r="K578" s="99">
        <v>1900</v>
      </c>
      <c r="L578" s="100">
        <f t="shared" si="32"/>
        <v>0</v>
      </c>
      <c r="M578" s="522">
        <f t="shared" si="33"/>
        <v>0</v>
      </c>
      <c r="N578" s="99">
        <v>1900</v>
      </c>
      <c r="O578" s="99">
        <v>1900</v>
      </c>
      <c r="P578" s="99"/>
      <c r="Q578" s="99"/>
      <c r="R578" s="99"/>
      <c r="S578" s="99"/>
      <c r="T578" s="545" t="s">
        <v>2731</v>
      </c>
      <c r="U578" s="102" t="s">
        <v>2067</v>
      </c>
      <c r="V578" s="129" t="s">
        <v>2072</v>
      </c>
      <c r="W578" s="7" t="s">
        <v>2073</v>
      </c>
      <c r="X578" s="112" t="s">
        <v>2064</v>
      </c>
      <c r="Y578" s="112" t="s">
        <v>2064</v>
      </c>
      <c r="Z578" s="130"/>
      <c r="AA578" s="133" t="s">
        <v>338</v>
      </c>
      <c r="AB578" s="130"/>
      <c r="AC578" s="130"/>
      <c r="AD578" s="192">
        <v>294010</v>
      </c>
      <c r="AE578" s="192">
        <v>30</v>
      </c>
      <c r="AF578" s="299"/>
      <c r="AG578" s="299"/>
      <c r="AH578" s="299"/>
      <c r="AI578" s="299"/>
      <c r="AJ578" s="299"/>
      <c r="AK578" s="299"/>
      <c r="AL578" s="299"/>
      <c r="AM578" s="299"/>
      <c r="AN578" s="299"/>
      <c r="AO578" s="299"/>
      <c r="AP578" s="299"/>
      <c r="AQ578" s="299"/>
      <c r="AR578" s="299"/>
      <c r="AS578" s="299"/>
      <c r="AT578" s="299"/>
      <c r="AU578" s="299"/>
      <c r="AV578" s="299"/>
      <c r="AW578" s="299"/>
    </row>
    <row r="579" spans="1:49" s="167" customFormat="1" ht="38.25" x14ac:dyDescent="0.2">
      <c r="A579" s="31">
        <v>94310</v>
      </c>
      <c r="B579" s="340" t="s">
        <v>56</v>
      </c>
      <c r="C579" s="352"/>
      <c r="D579" s="168">
        <v>1</v>
      </c>
      <c r="E579" s="353"/>
      <c r="F579" s="350"/>
      <c r="G579" s="98">
        <v>2110</v>
      </c>
      <c r="H579" s="98">
        <v>2374</v>
      </c>
      <c r="I579" s="98">
        <v>2191</v>
      </c>
      <c r="J579" s="98">
        <v>2500</v>
      </c>
      <c r="K579" s="99">
        <v>2500</v>
      </c>
      <c r="L579" s="100">
        <f t="shared" si="32"/>
        <v>0</v>
      </c>
      <c r="M579" s="522">
        <f t="shared" si="33"/>
        <v>0</v>
      </c>
      <c r="N579" s="99">
        <v>2500</v>
      </c>
      <c r="O579" s="99">
        <v>1500</v>
      </c>
      <c r="P579" s="99"/>
      <c r="Q579" s="99">
        <v>1000</v>
      </c>
      <c r="R579" s="99"/>
      <c r="S579" s="99"/>
      <c r="T579" s="560" t="s">
        <v>170</v>
      </c>
      <c r="U579" s="371" t="s">
        <v>1331</v>
      </c>
      <c r="V579" s="372" t="s">
        <v>1332</v>
      </c>
      <c r="W579" s="30" t="s">
        <v>1333</v>
      </c>
      <c r="X579" s="130"/>
      <c r="Y579" s="130"/>
      <c r="Z579" s="130"/>
      <c r="AA579" s="133"/>
      <c r="AB579" s="130"/>
      <c r="AC579" s="130"/>
      <c r="AD579" s="31">
        <v>294010</v>
      </c>
      <c r="AE579" s="31">
        <v>40</v>
      </c>
      <c r="AF579" s="299"/>
      <c r="AG579" s="299"/>
      <c r="AH579" s="299"/>
      <c r="AI579" s="299"/>
      <c r="AJ579" s="299"/>
      <c r="AK579" s="299"/>
      <c r="AL579" s="299"/>
      <c r="AM579" s="299"/>
      <c r="AN579" s="299"/>
      <c r="AO579" s="299"/>
      <c r="AP579" s="299"/>
      <c r="AQ579" s="299"/>
      <c r="AR579" s="299"/>
      <c r="AS579" s="299"/>
      <c r="AT579" s="299"/>
      <c r="AU579" s="299"/>
      <c r="AV579" s="299"/>
      <c r="AW579" s="299"/>
    </row>
    <row r="580" spans="1:49" s="167" customFormat="1" ht="76.5" x14ac:dyDescent="0.2">
      <c r="A580" s="49">
        <v>95240</v>
      </c>
      <c r="B580" s="8" t="s">
        <v>350</v>
      </c>
      <c r="C580" s="131"/>
      <c r="D580" s="168">
        <v>1</v>
      </c>
      <c r="E580" s="132"/>
      <c r="F580" s="67" t="s">
        <v>2080</v>
      </c>
      <c r="G580" s="75"/>
      <c r="H580" s="75"/>
      <c r="I580" s="75"/>
      <c r="J580" s="75">
        <v>12000</v>
      </c>
      <c r="K580" s="130">
        <v>12000</v>
      </c>
      <c r="L580" s="100">
        <f t="shared" si="32"/>
        <v>0</v>
      </c>
      <c r="M580" s="522">
        <f t="shared" si="33"/>
        <v>0</v>
      </c>
      <c r="N580" s="600">
        <v>7500</v>
      </c>
      <c r="O580" s="130"/>
      <c r="P580" s="130"/>
      <c r="Q580" s="600">
        <v>7500</v>
      </c>
      <c r="R580" s="130"/>
      <c r="S580" s="130"/>
      <c r="T580" s="545" t="s">
        <v>2746</v>
      </c>
      <c r="U580" s="130" t="s">
        <v>2081</v>
      </c>
      <c r="V580" s="102" t="s">
        <v>2082</v>
      </c>
      <c r="W580" s="7" t="s">
        <v>2083</v>
      </c>
      <c r="X580" s="112" t="s">
        <v>2064</v>
      </c>
      <c r="Y580" s="112" t="s">
        <v>2064</v>
      </c>
      <c r="Z580" s="130" t="s">
        <v>2084</v>
      </c>
      <c r="AA580" s="133" t="s">
        <v>2085</v>
      </c>
      <c r="AB580" s="130"/>
      <c r="AC580" s="133" t="s">
        <v>2086</v>
      </c>
      <c r="AD580" s="192">
        <v>294010</v>
      </c>
      <c r="AE580" s="192">
        <v>30</v>
      </c>
      <c r="AF580" s="299"/>
      <c r="AG580" s="299"/>
      <c r="AH580" s="299"/>
      <c r="AI580" s="299"/>
      <c r="AJ580" s="299"/>
      <c r="AK580" s="299"/>
      <c r="AL580" s="299"/>
      <c r="AM580" s="299"/>
      <c r="AN580" s="299"/>
      <c r="AO580" s="299"/>
      <c r="AP580" s="299"/>
      <c r="AQ580" s="299"/>
      <c r="AR580" s="299"/>
      <c r="AS580" s="299"/>
      <c r="AT580" s="299"/>
      <c r="AU580" s="299"/>
      <c r="AV580" s="299"/>
      <c r="AW580" s="299"/>
    </row>
    <row r="581" spans="1:49" s="300" customFormat="1" ht="89.25" x14ac:dyDescent="0.2">
      <c r="A581" s="50">
        <v>94310</v>
      </c>
      <c r="B581" s="29" t="s">
        <v>56</v>
      </c>
      <c r="C581" s="96"/>
      <c r="D581" s="168">
        <v>1</v>
      </c>
      <c r="E581" s="97"/>
      <c r="F581" s="51"/>
      <c r="G581" s="98">
        <v>68</v>
      </c>
      <c r="H581" s="98">
        <v>685</v>
      </c>
      <c r="I581" s="98">
        <v>2375</v>
      </c>
      <c r="J581" s="98">
        <v>4700</v>
      </c>
      <c r="K581" s="99">
        <v>4700</v>
      </c>
      <c r="L581" s="100">
        <f t="shared" si="32"/>
        <v>0</v>
      </c>
      <c r="M581" s="522">
        <f t="shared" si="33"/>
        <v>0</v>
      </c>
      <c r="N581" s="99">
        <v>4000</v>
      </c>
      <c r="O581" s="99">
        <v>2000</v>
      </c>
      <c r="P581" s="99"/>
      <c r="Q581" s="99">
        <v>2000</v>
      </c>
      <c r="R581" s="99"/>
      <c r="S581" s="99"/>
      <c r="T581" s="545" t="s">
        <v>2742</v>
      </c>
      <c r="U581" s="102" t="s">
        <v>2067</v>
      </c>
      <c r="V581" s="129" t="s">
        <v>2068</v>
      </c>
      <c r="W581" s="7" t="s">
        <v>2069</v>
      </c>
      <c r="X581" s="112" t="s">
        <v>2064</v>
      </c>
      <c r="Y581" s="112" t="s">
        <v>2064</v>
      </c>
      <c r="Z581" s="130">
        <v>3000</v>
      </c>
      <c r="AA581" s="133" t="s">
        <v>389</v>
      </c>
      <c r="AB581" s="130"/>
      <c r="AC581" s="133" t="s">
        <v>2070</v>
      </c>
      <c r="AD581" s="192">
        <v>294010</v>
      </c>
      <c r="AE581" s="192">
        <v>30</v>
      </c>
      <c r="AF581" s="299"/>
      <c r="AG581" s="299"/>
      <c r="AH581" s="299"/>
      <c r="AI581" s="299"/>
      <c r="AJ581" s="299"/>
      <c r="AK581" s="299"/>
      <c r="AL581" s="299"/>
      <c r="AM581" s="299"/>
      <c r="AN581" s="299"/>
      <c r="AO581" s="299"/>
      <c r="AP581" s="299"/>
      <c r="AQ581" s="299"/>
      <c r="AR581" s="299"/>
      <c r="AS581" s="299"/>
      <c r="AT581" s="299"/>
      <c r="AU581" s="299"/>
      <c r="AV581" s="299"/>
      <c r="AW581" s="299"/>
    </row>
    <row r="582" spans="1:49" s="300" customFormat="1" ht="89.25" x14ac:dyDescent="0.2">
      <c r="A582" s="120">
        <v>95225</v>
      </c>
      <c r="B582" s="345" t="s">
        <v>35</v>
      </c>
      <c r="C582" s="357"/>
      <c r="D582" s="168">
        <v>1</v>
      </c>
      <c r="E582" s="358"/>
      <c r="F582" s="345" t="s">
        <v>1338</v>
      </c>
      <c r="G582" s="46"/>
      <c r="H582" s="46"/>
      <c r="I582" s="46"/>
      <c r="J582" s="46"/>
      <c r="K582" s="68">
        <v>250</v>
      </c>
      <c r="L582" s="100">
        <f t="shared" si="32"/>
        <v>250</v>
      </c>
      <c r="M582" s="522" t="e">
        <f t="shared" si="33"/>
        <v>#DIV/0!</v>
      </c>
      <c r="N582" s="68">
        <v>250</v>
      </c>
      <c r="O582" s="68">
        <v>250</v>
      </c>
      <c r="P582" s="68"/>
      <c r="Q582" s="68"/>
      <c r="R582" s="68"/>
      <c r="S582" s="68"/>
      <c r="T582" s="255" t="s">
        <v>2773</v>
      </c>
      <c r="U582" s="46"/>
      <c r="V582" s="241"/>
      <c r="W582" s="121" t="s">
        <v>2866</v>
      </c>
      <c r="X582" s="171"/>
      <c r="Y582" s="171"/>
      <c r="Z582" s="171"/>
      <c r="AA582" s="623" t="s">
        <v>2865</v>
      </c>
      <c r="AB582" s="171"/>
      <c r="AC582" s="171"/>
      <c r="AD582" s="120">
        <v>294510</v>
      </c>
      <c r="AE582" s="120">
        <v>40</v>
      </c>
      <c r="AF582" s="299"/>
      <c r="AG582" s="299"/>
      <c r="AH582" s="299"/>
      <c r="AI582" s="299"/>
      <c r="AJ582" s="299"/>
      <c r="AK582" s="299"/>
      <c r="AL582" s="299"/>
      <c r="AM582" s="299"/>
      <c r="AN582" s="299"/>
      <c r="AO582" s="299"/>
      <c r="AP582" s="299"/>
      <c r="AQ582" s="299"/>
      <c r="AR582" s="299"/>
      <c r="AS582" s="299"/>
      <c r="AT582" s="299"/>
      <c r="AU582" s="299"/>
      <c r="AV582" s="299"/>
      <c r="AW582" s="299"/>
    </row>
    <row r="583" spans="1:49" s="300" customFormat="1" ht="25.5" x14ac:dyDescent="0.2">
      <c r="A583" s="50">
        <v>94310</v>
      </c>
      <c r="B583" s="29" t="s">
        <v>56</v>
      </c>
      <c r="C583" s="96"/>
      <c r="D583" s="168">
        <v>1</v>
      </c>
      <c r="E583" s="97"/>
      <c r="F583" s="51" t="s">
        <v>2115</v>
      </c>
      <c r="G583" s="98"/>
      <c r="H583" s="98"/>
      <c r="I583" s="98">
        <v>0</v>
      </c>
      <c r="J583" s="98">
        <v>0</v>
      </c>
      <c r="K583" s="99">
        <v>300</v>
      </c>
      <c r="L583" s="100">
        <f t="shared" si="32"/>
        <v>300</v>
      </c>
      <c r="M583" s="522" t="e">
        <f t="shared" si="33"/>
        <v>#DIV/0!</v>
      </c>
      <c r="N583" s="592">
        <v>300</v>
      </c>
      <c r="O583" s="99"/>
      <c r="P583" s="99"/>
      <c r="Q583" s="99">
        <v>300</v>
      </c>
      <c r="R583" s="99"/>
      <c r="S583" s="99"/>
      <c r="T583" s="547" t="s">
        <v>170</v>
      </c>
      <c r="U583" s="102">
        <v>7</v>
      </c>
      <c r="V583" s="101" t="s">
        <v>1089</v>
      </c>
      <c r="W583" s="7" t="s">
        <v>2116</v>
      </c>
      <c r="X583" s="112" t="s">
        <v>2064</v>
      </c>
      <c r="Y583" s="112" t="s">
        <v>312</v>
      </c>
      <c r="Z583" s="281"/>
      <c r="AA583" s="133" t="s">
        <v>338</v>
      </c>
      <c r="AB583" s="130"/>
      <c r="AC583" s="130"/>
      <c r="AD583" s="192">
        <v>294510</v>
      </c>
      <c r="AE583" s="192">
        <v>30</v>
      </c>
      <c r="AF583" s="299"/>
      <c r="AG583" s="299"/>
      <c r="AH583" s="299"/>
      <c r="AI583" s="299"/>
      <c r="AJ583" s="299"/>
      <c r="AK583" s="299"/>
      <c r="AL583" s="299"/>
      <c r="AM583" s="299"/>
      <c r="AN583" s="299"/>
      <c r="AO583" s="299"/>
      <c r="AP583" s="299"/>
      <c r="AQ583" s="299"/>
      <c r="AR583" s="299"/>
      <c r="AS583" s="299"/>
      <c r="AT583" s="299"/>
      <c r="AU583" s="299"/>
      <c r="AV583" s="299"/>
      <c r="AW583" s="299"/>
    </row>
    <row r="584" spans="1:49" s="300" customFormat="1" ht="25.5" x14ac:dyDescent="0.2">
      <c r="A584" s="49">
        <v>95310</v>
      </c>
      <c r="B584" s="29" t="s">
        <v>38</v>
      </c>
      <c r="C584" s="131"/>
      <c r="D584" s="168">
        <v>1</v>
      </c>
      <c r="E584" s="132"/>
      <c r="F584" s="67" t="s">
        <v>2121</v>
      </c>
      <c r="G584" s="75"/>
      <c r="H584" s="75"/>
      <c r="I584" s="75"/>
      <c r="J584" s="75">
        <v>0</v>
      </c>
      <c r="K584" s="130">
        <v>300</v>
      </c>
      <c r="L584" s="100">
        <f t="shared" si="32"/>
        <v>300</v>
      </c>
      <c r="M584" s="522" t="e">
        <f t="shared" si="33"/>
        <v>#DIV/0!</v>
      </c>
      <c r="N584" s="130">
        <v>300</v>
      </c>
      <c r="O584" s="130">
        <v>300</v>
      </c>
      <c r="P584" s="130"/>
      <c r="Q584" s="130"/>
      <c r="R584" s="130"/>
      <c r="S584" s="130"/>
      <c r="T584" s="405" t="s">
        <v>170</v>
      </c>
      <c r="U584" s="130"/>
      <c r="V584" s="133">
        <v>3</v>
      </c>
      <c r="W584" s="36" t="s">
        <v>2122</v>
      </c>
      <c r="X584" s="112" t="s">
        <v>2064</v>
      </c>
      <c r="Y584" s="112" t="s">
        <v>312</v>
      </c>
      <c r="Z584" s="281"/>
      <c r="AA584" s="133" t="s">
        <v>338</v>
      </c>
      <c r="AB584" s="130"/>
      <c r="AC584" s="130" t="s">
        <v>2120</v>
      </c>
      <c r="AD584" s="192">
        <v>294510</v>
      </c>
      <c r="AE584" s="192">
        <v>30</v>
      </c>
      <c r="AF584" s="299"/>
      <c r="AG584" s="299"/>
      <c r="AH584" s="299"/>
      <c r="AI584" s="299"/>
      <c r="AJ584" s="299"/>
      <c r="AK584" s="299"/>
      <c r="AL584" s="299"/>
      <c r="AM584" s="299"/>
      <c r="AN584" s="299"/>
      <c r="AO584" s="299"/>
      <c r="AP584" s="299"/>
      <c r="AQ584" s="299"/>
      <c r="AR584" s="299"/>
      <c r="AS584" s="299"/>
      <c r="AT584" s="299"/>
      <c r="AU584" s="299"/>
      <c r="AV584" s="299"/>
      <c r="AW584" s="299"/>
    </row>
    <row r="585" spans="1:49" s="167" customFormat="1" ht="51" x14ac:dyDescent="0.2">
      <c r="A585" s="50">
        <v>94310</v>
      </c>
      <c r="B585" s="29" t="s">
        <v>56</v>
      </c>
      <c r="C585" s="96"/>
      <c r="D585" s="168">
        <v>1</v>
      </c>
      <c r="E585" s="97"/>
      <c r="F585" s="51" t="s">
        <v>2110</v>
      </c>
      <c r="G585" s="98"/>
      <c r="H585" s="98"/>
      <c r="I585" s="98">
        <v>200</v>
      </c>
      <c r="J585" s="98">
        <v>300</v>
      </c>
      <c r="K585" s="99">
        <v>2000</v>
      </c>
      <c r="L585" s="100">
        <f t="shared" si="32"/>
        <v>1700</v>
      </c>
      <c r="M585" s="522">
        <f t="shared" si="33"/>
        <v>5.666666666666667</v>
      </c>
      <c r="N585" s="592">
        <v>500</v>
      </c>
      <c r="O585" s="99"/>
      <c r="P585" s="99"/>
      <c r="Q585" s="99">
        <v>500</v>
      </c>
      <c r="R585" s="99"/>
      <c r="S585" s="99"/>
      <c r="T585" s="545" t="s">
        <v>2610</v>
      </c>
      <c r="U585" s="102">
        <v>7</v>
      </c>
      <c r="V585" s="101" t="s">
        <v>2111</v>
      </c>
      <c r="W585" s="7" t="s">
        <v>2112</v>
      </c>
      <c r="X585" s="112" t="s">
        <v>2064</v>
      </c>
      <c r="Y585" s="112" t="s">
        <v>312</v>
      </c>
      <c r="Z585" s="281">
        <v>500</v>
      </c>
      <c r="AA585" s="133" t="s">
        <v>2113</v>
      </c>
      <c r="AB585" s="130"/>
      <c r="AC585" s="130" t="s">
        <v>2114</v>
      </c>
      <c r="AD585" s="192">
        <v>294510</v>
      </c>
      <c r="AE585" s="192">
        <v>30</v>
      </c>
      <c r="AF585" s="299"/>
      <c r="AG585" s="299"/>
      <c r="AH585" s="299"/>
      <c r="AI585" s="299"/>
      <c r="AJ585" s="299"/>
      <c r="AK585" s="299"/>
      <c r="AL585" s="299"/>
      <c r="AM585" s="299"/>
      <c r="AN585" s="299"/>
      <c r="AO585" s="299"/>
      <c r="AP585" s="299"/>
      <c r="AQ585" s="299"/>
      <c r="AR585" s="299"/>
      <c r="AS585" s="299"/>
      <c r="AT585" s="299"/>
      <c r="AU585" s="299"/>
      <c r="AV585" s="299"/>
      <c r="AW585" s="299"/>
    </row>
    <row r="586" spans="1:49" s="167" customFormat="1" ht="38.25" x14ac:dyDescent="0.2">
      <c r="A586" s="10">
        <v>95225</v>
      </c>
      <c r="B586" s="8" t="s">
        <v>35</v>
      </c>
      <c r="C586" s="196"/>
      <c r="D586" s="168">
        <v>1</v>
      </c>
      <c r="E586" s="197"/>
      <c r="F586" s="8" t="s">
        <v>2117</v>
      </c>
      <c r="G586" s="46"/>
      <c r="H586" s="46"/>
      <c r="I586" s="46">
        <v>500</v>
      </c>
      <c r="J586" s="46">
        <v>500</v>
      </c>
      <c r="K586" s="68">
        <v>1000</v>
      </c>
      <c r="L586" s="100">
        <f t="shared" si="32"/>
        <v>500</v>
      </c>
      <c r="M586" s="522">
        <f t="shared" si="33"/>
        <v>1</v>
      </c>
      <c r="N586" s="68">
        <v>500</v>
      </c>
      <c r="O586" s="68">
        <v>500</v>
      </c>
      <c r="P586" s="68"/>
      <c r="Q586" s="68"/>
      <c r="R586" s="68"/>
      <c r="S586" s="68"/>
      <c r="T586" s="255"/>
      <c r="U586" s="46">
        <v>7</v>
      </c>
      <c r="V586" s="115" t="s">
        <v>2118</v>
      </c>
      <c r="W586" s="38" t="s">
        <v>2119</v>
      </c>
      <c r="X586" s="112" t="s">
        <v>2064</v>
      </c>
      <c r="Y586" s="112" t="s">
        <v>312</v>
      </c>
      <c r="Z586" s="411"/>
      <c r="AA586" s="68" t="s">
        <v>338</v>
      </c>
      <c r="AB586" s="171"/>
      <c r="AC586" s="171" t="s">
        <v>2120</v>
      </c>
      <c r="AD586" s="192">
        <v>294510</v>
      </c>
      <c r="AE586" s="192">
        <v>30</v>
      </c>
      <c r="AF586" s="299"/>
      <c r="AG586" s="299"/>
      <c r="AH586" s="299"/>
      <c r="AI586" s="299"/>
      <c r="AJ586" s="299"/>
      <c r="AK586" s="299"/>
      <c r="AL586" s="299"/>
      <c r="AM586" s="299"/>
      <c r="AN586" s="299"/>
      <c r="AO586" s="299"/>
      <c r="AP586" s="299"/>
      <c r="AQ586" s="299"/>
      <c r="AR586" s="299"/>
      <c r="AS586" s="299"/>
      <c r="AT586" s="299"/>
      <c r="AU586" s="299"/>
      <c r="AV586" s="299"/>
      <c r="AW586" s="299"/>
    </row>
    <row r="587" spans="1:49" s="167" customFormat="1" ht="38.25" x14ac:dyDescent="0.2">
      <c r="A587" s="205">
        <v>92310</v>
      </c>
      <c r="B587" s="44" t="s">
        <v>23</v>
      </c>
      <c r="C587" s="54"/>
      <c r="D587" s="168">
        <v>2</v>
      </c>
      <c r="E587" s="55"/>
      <c r="F587" s="44"/>
      <c r="G587" s="46"/>
      <c r="H587" s="46"/>
      <c r="I587" s="46"/>
      <c r="J587" s="46">
        <v>0</v>
      </c>
      <c r="K587" s="46">
        <v>2000</v>
      </c>
      <c r="L587" s="100">
        <f t="shared" si="32"/>
        <v>2000</v>
      </c>
      <c r="M587" s="522" t="e">
        <f t="shared" si="33"/>
        <v>#DIV/0!</v>
      </c>
      <c r="N587" s="46"/>
      <c r="O587" s="46"/>
      <c r="P587" s="46"/>
      <c r="Q587" s="46"/>
      <c r="R587" s="46"/>
      <c r="S587" s="46"/>
      <c r="T587" s="418"/>
      <c r="U587" s="46">
        <v>6</v>
      </c>
      <c r="V587" s="241" t="s">
        <v>2107</v>
      </c>
      <c r="W587" s="36" t="s">
        <v>2108</v>
      </c>
      <c r="X587" s="46" t="s">
        <v>2064</v>
      </c>
      <c r="Y587" s="46" t="s">
        <v>312</v>
      </c>
      <c r="Z587" s="410">
        <v>0</v>
      </c>
      <c r="AA587" s="48" t="s">
        <v>2109</v>
      </c>
      <c r="AB587" s="46"/>
      <c r="AC587" s="46"/>
      <c r="AD587" s="192">
        <v>294510</v>
      </c>
      <c r="AE587" s="192">
        <v>30</v>
      </c>
      <c r="AF587" s="299"/>
      <c r="AG587" s="299"/>
      <c r="AH587" s="299"/>
      <c r="AI587" s="299"/>
      <c r="AJ587" s="299"/>
      <c r="AK587" s="299"/>
      <c r="AL587" s="299"/>
      <c r="AM587" s="299"/>
      <c r="AN587" s="299"/>
      <c r="AO587" s="299"/>
      <c r="AP587" s="299"/>
      <c r="AQ587" s="299"/>
      <c r="AR587" s="299"/>
      <c r="AS587" s="299"/>
      <c r="AT587" s="299"/>
      <c r="AU587" s="299"/>
      <c r="AV587" s="299"/>
      <c r="AW587" s="299"/>
    </row>
    <row r="588" spans="1:49" s="167" customFormat="1" ht="242.25" x14ac:dyDescent="0.2">
      <c r="A588" s="49">
        <v>96510</v>
      </c>
      <c r="B588" s="29" t="s">
        <v>82</v>
      </c>
      <c r="C588" s="131"/>
      <c r="D588" s="168">
        <v>3</v>
      </c>
      <c r="E588" s="132"/>
      <c r="F588" s="67" t="s">
        <v>2123</v>
      </c>
      <c r="G588" s="135"/>
      <c r="H588" s="135"/>
      <c r="I588" s="135"/>
      <c r="J588" s="135"/>
      <c r="K588" s="81">
        <v>15000</v>
      </c>
      <c r="L588" s="100">
        <f t="shared" si="32"/>
        <v>15000</v>
      </c>
      <c r="M588" s="522" t="e">
        <f t="shared" si="33"/>
        <v>#DIV/0!</v>
      </c>
      <c r="N588" s="81">
        <v>0</v>
      </c>
      <c r="O588" s="81"/>
      <c r="P588" s="81"/>
      <c r="Q588" s="81"/>
      <c r="R588" s="81"/>
      <c r="S588" s="81"/>
      <c r="T588" s="257"/>
      <c r="U588" s="81"/>
      <c r="V588" s="81" t="s">
        <v>2124</v>
      </c>
      <c r="W588" s="36" t="s">
        <v>2125</v>
      </c>
      <c r="X588" s="43" t="s">
        <v>2126</v>
      </c>
      <c r="Y588" s="43" t="s">
        <v>2127</v>
      </c>
      <c r="Z588" s="257">
        <v>0</v>
      </c>
      <c r="AA588" s="81" t="s">
        <v>2128</v>
      </c>
      <c r="AB588" s="81"/>
      <c r="AC588" s="81" t="s">
        <v>2129</v>
      </c>
      <c r="AD588" s="192">
        <v>294510</v>
      </c>
      <c r="AE588" s="192">
        <v>30</v>
      </c>
      <c r="AF588" s="299"/>
      <c r="AG588" s="299"/>
      <c r="AH588" s="299"/>
      <c r="AI588" s="299"/>
      <c r="AJ588" s="299"/>
      <c r="AK588" s="299"/>
      <c r="AL588" s="299"/>
      <c r="AM588" s="299"/>
      <c r="AN588" s="299"/>
      <c r="AO588" s="299"/>
      <c r="AP588" s="299"/>
      <c r="AQ588" s="299"/>
      <c r="AR588" s="299"/>
      <c r="AS588" s="299"/>
      <c r="AT588" s="299"/>
      <c r="AU588" s="299"/>
      <c r="AV588" s="299"/>
      <c r="AW588" s="299"/>
    </row>
    <row r="589" spans="1:49" s="167" customFormat="1" ht="25.5" x14ac:dyDescent="0.2">
      <c r="A589" s="50">
        <v>94310</v>
      </c>
      <c r="B589" s="29" t="s">
        <v>56</v>
      </c>
      <c r="C589" s="96"/>
      <c r="D589" s="168">
        <v>1</v>
      </c>
      <c r="E589" s="97"/>
      <c r="F589" s="51" t="s">
        <v>1103</v>
      </c>
      <c r="G589" s="98"/>
      <c r="H589" s="98"/>
      <c r="I589" s="98"/>
      <c r="J589" s="98"/>
      <c r="K589" s="99">
        <v>250</v>
      </c>
      <c r="L589" s="100">
        <f t="shared" si="32"/>
        <v>250</v>
      </c>
      <c r="M589" s="522" t="e">
        <f t="shared" si="33"/>
        <v>#DIV/0!</v>
      </c>
      <c r="N589" s="99">
        <v>0</v>
      </c>
      <c r="O589" s="99"/>
      <c r="P589" s="99"/>
      <c r="Q589" s="99"/>
      <c r="R589" s="99"/>
      <c r="S589" s="99"/>
      <c r="T589" s="545" t="s">
        <v>2565</v>
      </c>
      <c r="U589" s="102"/>
      <c r="V589" s="101" t="s">
        <v>1104</v>
      </c>
      <c r="W589" s="7" t="s">
        <v>1105</v>
      </c>
      <c r="X589" s="130"/>
      <c r="Y589" s="130"/>
      <c r="Z589" s="130"/>
      <c r="AA589" s="133"/>
      <c r="AB589" s="130">
        <v>250</v>
      </c>
      <c r="AC589" s="133" t="s">
        <v>1106</v>
      </c>
      <c r="AD589" s="172">
        <v>310000</v>
      </c>
      <c r="AE589" s="172">
        <v>46</v>
      </c>
      <c r="AF589" s="299"/>
      <c r="AG589" s="299"/>
      <c r="AH589" s="299"/>
      <c r="AI589" s="299"/>
      <c r="AJ589" s="299"/>
      <c r="AK589" s="299"/>
      <c r="AL589" s="299"/>
      <c r="AM589" s="299"/>
      <c r="AN589" s="299"/>
      <c r="AO589" s="299"/>
      <c r="AP589" s="299"/>
      <c r="AQ589" s="299"/>
      <c r="AR589" s="299"/>
      <c r="AS589" s="299"/>
      <c r="AT589" s="299"/>
      <c r="AU589" s="299"/>
      <c r="AV589" s="299"/>
      <c r="AW589" s="299"/>
    </row>
    <row r="590" spans="1:49" s="167" customFormat="1" ht="63.75" x14ac:dyDescent="0.2">
      <c r="A590" s="49">
        <v>94490</v>
      </c>
      <c r="B590" s="29" t="s">
        <v>154</v>
      </c>
      <c r="C590" s="157"/>
      <c r="D590" s="168">
        <v>1</v>
      </c>
      <c r="E590" s="158"/>
      <c r="F590" s="67"/>
      <c r="G590" s="159">
        <v>563</v>
      </c>
      <c r="H590" s="159">
        <v>17</v>
      </c>
      <c r="I590" s="159">
        <v>37</v>
      </c>
      <c r="J590" s="159">
        <v>500</v>
      </c>
      <c r="K590" s="130">
        <v>500</v>
      </c>
      <c r="L590" s="100">
        <f t="shared" si="32"/>
        <v>0</v>
      </c>
      <c r="M590" s="522">
        <f t="shared" si="33"/>
        <v>0</v>
      </c>
      <c r="N590" s="130">
        <v>0</v>
      </c>
      <c r="O590" s="130"/>
      <c r="P590" s="130"/>
      <c r="Q590" s="130"/>
      <c r="R590" s="130"/>
      <c r="S590" s="130"/>
      <c r="T590" s="206" t="s">
        <v>2763</v>
      </c>
      <c r="U590" s="130"/>
      <c r="V590" s="129" t="s">
        <v>2022</v>
      </c>
      <c r="W590" s="36"/>
      <c r="X590" s="130"/>
      <c r="Y590" s="130"/>
      <c r="Z590" s="130"/>
      <c r="AA590" s="133"/>
      <c r="AB590" s="130"/>
      <c r="AC590" s="130"/>
      <c r="AD590" s="249">
        <v>310000</v>
      </c>
      <c r="AE590" s="249">
        <v>30</v>
      </c>
      <c r="AF590" s="299"/>
      <c r="AG590" s="299"/>
      <c r="AH590" s="299"/>
      <c r="AI590" s="299"/>
      <c r="AJ590" s="299"/>
      <c r="AK590" s="299"/>
      <c r="AL590" s="299"/>
      <c r="AM590" s="299"/>
      <c r="AN590" s="299"/>
      <c r="AO590" s="299"/>
      <c r="AP590" s="299"/>
      <c r="AQ590" s="299"/>
      <c r="AR590" s="299"/>
      <c r="AS590" s="299"/>
      <c r="AT590" s="299"/>
      <c r="AU590" s="299"/>
      <c r="AV590" s="299"/>
      <c r="AW590" s="299"/>
    </row>
    <row r="591" spans="1:49" s="167" customFormat="1" ht="63.75" x14ac:dyDescent="0.2">
      <c r="A591" s="122">
        <v>94410</v>
      </c>
      <c r="B591" s="236" t="s">
        <v>27</v>
      </c>
      <c r="C591" s="310"/>
      <c r="D591" s="168">
        <v>1</v>
      </c>
      <c r="E591" s="311"/>
      <c r="F591" s="312"/>
      <c r="G591" s="98"/>
      <c r="H591" s="98">
        <v>1069</v>
      </c>
      <c r="I591" s="98">
        <v>501</v>
      </c>
      <c r="J591" s="98">
        <v>750</v>
      </c>
      <c r="K591" s="99">
        <v>750</v>
      </c>
      <c r="L591" s="100">
        <f t="shared" si="32"/>
        <v>0</v>
      </c>
      <c r="M591" s="522">
        <f t="shared" si="33"/>
        <v>0</v>
      </c>
      <c r="N591" s="99">
        <v>0</v>
      </c>
      <c r="O591" s="99"/>
      <c r="P591" s="99"/>
      <c r="Q591" s="99"/>
      <c r="R591" s="99"/>
      <c r="S591" s="99"/>
      <c r="T591" s="206" t="s">
        <v>2763</v>
      </c>
      <c r="U591" s="102"/>
      <c r="V591" s="101"/>
      <c r="W591" s="83"/>
      <c r="X591" s="134"/>
      <c r="Y591" s="134"/>
      <c r="Z591" s="134"/>
      <c r="AA591" s="198"/>
      <c r="AB591" s="134"/>
      <c r="AC591" s="134"/>
      <c r="AD591" s="82">
        <v>310000</v>
      </c>
      <c r="AE591" s="82">
        <v>40</v>
      </c>
      <c r="AF591" s="299"/>
      <c r="AG591" s="299"/>
      <c r="AH591" s="299"/>
      <c r="AI591" s="299"/>
      <c r="AJ591" s="299"/>
      <c r="AK591" s="299"/>
      <c r="AL591" s="299"/>
      <c r="AM591" s="299"/>
      <c r="AN591" s="299"/>
      <c r="AO591" s="299"/>
      <c r="AP591" s="299"/>
      <c r="AQ591" s="299"/>
      <c r="AR591" s="299"/>
      <c r="AS591" s="299"/>
      <c r="AT591" s="299"/>
      <c r="AU591" s="299"/>
      <c r="AV591" s="299"/>
      <c r="AW591" s="299"/>
    </row>
    <row r="592" spans="1:49" s="167" customFormat="1" ht="102" x14ac:dyDescent="0.2">
      <c r="A592" s="49">
        <v>95320</v>
      </c>
      <c r="B592" s="29" t="s">
        <v>467</v>
      </c>
      <c r="C592" s="131"/>
      <c r="D592" s="168">
        <v>1</v>
      </c>
      <c r="E592" s="132"/>
      <c r="F592" s="67"/>
      <c r="G592" s="75">
        <v>4235</v>
      </c>
      <c r="H592" s="75">
        <v>3911</v>
      </c>
      <c r="I592" s="75">
        <v>1433</v>
      </c>
      <c r="J592" s="75">
        <v>9000</v>
      </c>
      <c r="K592" s="130">
        <v>2000</v>
      </c>
      <c r="L592" s="100">
        <f t="shared" si="32"/>
        <v>-7000</v>
      </c>
      <c r="M592" s="522">
        <f t="shared" si="33"/>
        <v>-0.77777777777777779</v>
      </c>
      <c r="N592" s="130">
        <v>0</v>
      </c>
      <c r="O592" s="130"/>
      <c r="P592" s="130"/>
      <c r="Q592" s="130"/>
      <c r="R592" s="130"/>
      <c r="S592" s="130"/>
      <c r="T592" s="255" t="s">
        <v>2753</v>
      </c>
      <c r="U592" s="130"/>
      <c r="V592" s="133"/>
      <c r="W592" s="36" t="s">
        <v>2938</v>
      </c>
      <c r="X592" s="130"/>
      <c r="Y592" s="130"/>
      <c r="Z592" s="130"/>
      <c r="AA592" s="133"/>
      <c r="AB592" s="130"/>
      <c r="AC592" s="130"/>
      <c r="AD592" s="249">
        <v>310000</v>
      </c>
      <c r="AE592" s="249">
        <v>30</v>
      </c>
      <c r="AF592" s="299"/>
      <c r="AG592" s="299"/>
      <c r="AH592" s="299"/>
      <c r="AI592" s="299"/>
      <c r="AJ592" s="299"/>
      <c r="AK592" s="299"/>
      <c r="AL592" s="299"/>
      <c r="AM592" s="299"/>
      <c r="AN592" s="299"/>
      <c r="AO592" s="299"/>
      <c r="AP592" s="299"/>
      <c r="AQ592" s="299"/>
      <c r="AR592" s="299"/>
      <c r="AS592" s="299"/>
      <c r="AT592" s="299"/>
      <c r="AU592" s="299"/>
      <c r="AV592" s="299"/>
      <c r="AW592" s="299"/>
    </row>
    <row r="593" spans="1:49" s="300" customFormat="1" ht="102" x14ac:dyDescent="0.2">
      <c r="A593" s="49">
        <v>95530</v>
      </c>
      <c r="B593" s="29" t="s">
        <v>282</v>
      </c>
      <c r="C593" s="131"/>
      <c r="D593" s="168">
        <v>1</v>
      </c>
      <c r="E593" s="132"/>
      <c r="F593" s="67"/>
      <c r="G593" s="75">
        <v>1509</v>
      </c>
      <c r="H593" s="75">
        <v>1509</v>
      </c>
      <c r="I593" s="75">
        <v>1110</v>
      </c>
      <c r="J593" s="75"/>
      <c r="K593" s="130">
        <v>1500</v>
      </c>
      <c r="L593" s="100">
        <f t="shared" si="32"/>
        <v>1500</v>
      </c>
      <c r="M593" s="522" t="e">
        <f t="shared" si="33"/>
        <v>#DIV/0!</v>
      </c>
      <c r="N593" s="130">
        <v>0</v>
      </c>
      <c r="O593" s="130"/>
      <c r="P593" s="130"/>
      <c r="Q593" s="130"/>
      <c r="R593" s="130"/>
      <c r="S593" s="130"/>
      <c r="T593" s="255" t="s">
        <v>2753</v>
      </c>
      <c r="U593" s="130"/>
      <c r="V593" s="133" t="s">
        <v>2027</v>
      </c>
      <c r="W593" s="36"/>
      <c r="X593" s="134"/>
      <c r="Y593" s="134"/>
      <c r="Z593" s="134"/>
      <c r="AA593" s="198"/>
      <c r="AB593" s="134"/>
      <c r="AC593" s="134"/>
      <c r="AD593" s="249">
        <v>310000</v>
      </c>
      <c r="AE593" s="249">
        <v>30</v>
      </c>
      <c r="AF593" s="299"/>
      <c r="AG593" s="299"/>
      <c r="AH593" s="299"/>
      <c r="AI593" s="299"/>
      <c r="AJ593" s="299"/>
      <c r="AK593" s="299"/>
      <c r="AL593" s="299"/>
      <c r="AM593" s="299"/>
      <c r="AN593" s="299"/>
      <c r="AO593" s="299"/>
      <c r="AP593" s="299"/>
      <c r="AQ593" s="299"/>
      <c r="AR593" s="299"/>
      <c r="AS593" s="299"/>
      <c r="AT593" s="299"/>
      <c r="AU593" s="299"/>
      <c r="AV593" s="299"/>
      <c r="AW593" s="299"/>
    </row>
    <row r="594" spans="1:49" s="298" customFormat="1" ht="76.5" x14ac:dyDescent="0.2">
      <c r="A594" s="49">
        <v>95715</v>
      </c>
      <c r="B594" s="29" t="s">
        <v>319</v>
      </c>
      <c r="C594" s="131"/>
      <c r="D594" s="168">
        <v>1</v>
      </c>
      <c r="E594" s="132"/>
      <c r="F594" s="67"/>
      <c r="G594" s="75"/>
      <c r="H594" s="75"/>
      <c r="I594" s="75">
        <v>1652</v>
      </c>
      <c r="J594" s="75"/>
      <c r="K594" s="130">
        <v>2000</v>
      </c>
      <c r="L594" s="100">
        <f t="shared" si="32"/>
        <v>2000</v>
      </c>
      <c r="M594" s="522" t="e">
        <f t="shared" si="33"/>
        <v>#DIV/0!</v>
      </c>
      <c r="N594" s="130">
        <v>0</v>
      </c>
      <c r="O594" s="130"/>
      <c r="P594" s="130"/>
      <c r="Q594" s="130"/>
      <c r="R594" s="130"/>
      <c r="S594" s="130"/>
      <c r="T594" s="405" t="s">
        <v>2779</v>
      </c>
      <c r="U594" s="130"/>
      <c r="V594" s="377">
        <v>2.4</v>
      </c>
      <c r="W594" s="6" t="s">
        <v>2029</v>
      </c>
      <c r="X594" s="134"/>
      <c r="Y594" s="134"/>
      <c r="Z594" s="134"/>
      <c r="AA594" s="198"/>
      <c r="AB594" s="134"/>
      <c r="AC594" s="134"/>
      <c r="AD594" s="249">
        <v>310000</v>
      </c>
      <c r="AE594" s="249">
        <v>30</v>
      </c>
    </row>
    <row r="595" spans="1:49" s="298" customFormat="1" ht="102" x14ac:dyDescent="0.2">
      <c r="A595" s="49">
        <v>95720</v>
      </c>
      <c r="B595" s="29" t="s">
        <v>316</v>
      </c>
      <c r="C595" s="131"/>
      <c r="D595" s="168">
        <v>1</v>
      </c>
      <c r="E595" s="132"/>
      <c r="F595" s="67"/>
      <c r="G595" s="75">
        <v>22</v>
      </c>
      <c r="H595" s="75">
        <v>73</v>
      </c>
      <c r="I595" s="75"/>
      <c r="J595" s="75"/>
      <c r="K595" s="130">
        <v>100</v>
      </c>
      <c r="L595" s="100">
        <f t="shared" si="32"/>
        <v>100</v>
      </c>
      <c r="M595" s="522" t="e">
        <f t="shared" si="33"/>
        <v>#DIV/0!</v>
      </c>
      <c r="N595" s="130">
        <v>0</v>
      </c>
      <c r="O595" s="130"/>
      <c r="P595" s="130"/>
      <c r="Q595" s="130"/>
      <c r="R595" s="130"/>
      <c r="S595" s="130"/>
      <c r="T595" s="255" t="s">
        <v>2753</v>
      </c>
      <c r="U595" s="130"/>
      <c r="V595" s="133" t="s">
        <v>2030</v>
      </c>
      <c r="W595" s="36"/>
      <c r="X595" s="130"/>
      <c r="Y595" s="130"/>
      <c r="Z595" s="130"/>
      <c r="AA595" s="133"/>
      <c r="AB595" s="130"/>
      <c r="AC595" s="130"/>
      <c r="AD595" s="249">
        <v>310000</v>
      </c>
      <c r="AE595" s="249">
        <v>30</v>
      </c>
      <c r="AF595" s="301"/>
      <c r="AG595" s="301"/>
      <c r="AH595" s="301"/>
      <c r="AI595" s="301"/>
      <c r="AJ595" s="301"/>
      <c r="AK595" s="301"/>
      <c r="AL595" s="301"/>
      <c r="AM595" s="301"/>
      <c r="AN595" s="301"/>
      <c r="AO595" s="301"/>
      <c r="AP595" s="301"/>
      <c r="AQ595" s="301"/>
      <c r="AR595" s="301"/>
      <c r="AS595" s="301"/>
      <c r="AT595" s="301"/>
      <c r="AU595" s="301"/>
      <c r="AV595" s="301"/>
      <c r="AW595" s="301"/>
    </row>
    <row r="596" spans="1:49" s="300" customFormat="1" ht="102" x14ac:dyDescent="0.2">
      <c r="A596" s="49">
        <v>96510</v>
      </c>
      <c r="B596" s="29" t="s">
        <v>82</v>
      </c>
      <c r="C596" s="131"/>
      <c r="D596" s="168">
        <v>1</v>
      </c>
      <c r="E596" s="132"/>
      <c r="F596" s="67"/>
      <c r="G596" s="135">
        <v>49031</v>
      </c>
      <c r="H596" s="135">
        <v>6063</v>
      </c>
      <c r="I596" s="135">
        <v>1298</v>
      </c>
      <c r="J596" s="135"/>
      <c r="K596" s="81">
        <v>1500</v>
      </c>
      <c r="L596" s="100">
        <f t="shared" si="32"/>
        <v>1500</v>
      </c>
      <c r="M596" s="522" t="e">
        <f t="shared" si="33"/>
        <v>#DIV/0!</v>
      </c>
      <c r="N596" s="81">
        <v>0</v>
      </c>
      <c r="O596" s="81"/>
      <c r="P596" s="81"/>
      <c r="Q596" s="81"/>
      <c r="R596" s="81"/>
      <c r="S596" s="81"/>
      <c r="T596" s="255" t="s">
        <v>2753</v>
      </c>
      <c r="U596" s="81"/>
      <c r="V596" s="81"/>
      <c r="W596" s="36"/>
      <c r="X596" s="81"/>
      <c r="Y596" s="81"/>
      <c r="Z596" s="81"/>
      <c r="AA596" s="81"/>
      <c r="AB596" s="81"/>
      <c r="AC596" s="81"/>
      <c r="AD596" s="249">
        <v>310000</v>
      </c>
      <c r="AE596" s="249">
        <v>30</v>
      </c>
      <c r="AF596" s="299"/>
      <c r="AG596" s="299"/>
      <c r="AH596" s="299"/>
      <c r="AI596" s="299"/>
      <c r="AJ596" s="299"/>
      <c r="AK596" s="299"/>
      <c r="AL596" s="299"/>
      <c r="AM596" s="299"/>
      <c r="AN596" s="299"/>
      <c r="AO596" s="299"/>
      <c r="AP596" s="299"/>
      <c r="AQ596" s="299"/>
      <c r="AR596" s="299"/>
      <c r="AS596" s="299"/>
      <c r="AT596" s="299"/>
      <c r="AU596" s="299"/>
      <c r="AV596" s="299"/>
      <c r="AW596" s="299"/>
    </row>
    <row r="597" spans="1:49" s="300" customFormat="1" ht="76.5" x14ac:dyDescent="0.2">
      <c r="A597" s="49">
        <v>95240</v>
      </c>
      <c r="B597" s="8" t="s">
        <v>350</v>
      </c>
      <c r="C597" s="131"/>
      <c r="D597" s="168">
        <v>1</v>
      </c>
      <c r="E597" s="132"/>
      <c r="F597" s="67"/>
      <c r="G597" s="75">
        <v>4219</v>
      </c>
      <c r="H597" s="75">
        <v>691</v>
      </c>
      <c r="I597" s="75">
        <v>448</v>
      </c>
      <c r="J597" s="75">
        <v>450</v>
      </c>
      <c r="K597" s="130">
        <v>450</v>
      </c>
      <c r="L597" s="100">
        <f t="shared" si="32"/>
        <v>0</v>
      </c>
      <c r="M597" s="522">
        <f t="shared" si="33"/>
        <v>0</v>
      </c>
      <c r="N597" s="130">
        <v>450</v>
      </c>
      <c r="O597" s="130">
        <v>450</v>
      </c>
      <c r="P597" s="130"/>
      <c r="Q597" s="130"/>
      <c r="R597" s="130"/>
      <c r="S597" s="130"/>
      <c r="T597" s="206" t="s">
        <v>2765</v>
      </c>
      <c r="U597" s="130"/>
      <c r="V597" s="133" t="s">
        <v>2025</v>
      </c>
      <c r="W597" s="6" t="s">
        <v>2026</v>
      </c>
      <c r="X597" s="130"/>
      <c r="Y597" s="130"/>
      <c r="Z597" s="130"/>
      <c r="AA597" s="133"/>
      <c r="AB597" s="130"/>
      <c r="AC597" s="130"/>
      <c r="AD597" s="249">
        <v>310000</v>
      </c>
      <c r="AE597" s="249">
        <v>30</v>
      </c>
      <c r="AF597" s="299"/>
      <c r="AG597" s="299"/>
      <c r="AH597" s="299"/>
      <c r="AI597" s="299"/>
      <c r="AJ597" s="299"/>
      <c r="AK597" s="299"/>
      <c r="AL597" s="299"/>
      <c r="AM597" s="299"/>
      <c r="AN597" s="299"/>
      <c r="AO597" s="299"/>
      <c r="AP597" s="299"/>
      <c r="AQ597" s="299"/>
      <c r="AR597" s="299"/>
      <c r="AS597" s="299"/>
      <c r="AT597" s="299"/>
      <c r="AU597" s="299"/>
      <c r="AV597" s="299"/>
      <c r="AW597" s="299"/>
    </row>
    <row r="598" spans="1:49" s="167" customFormat="1" ht="25.5" x14ac:dyDescent="0.2">
      <c r="A598" s="50">
        <v>94410</v>
      </c>
      <c r="B598" s="29" t="s">
        <v>27</v>
      </c>
      <c r="C598" s="96"/>
      <c r="D598" s="168">
        <v>1</v>
      </c>
      <c r="E598" s="97"/>
      <c r="F598" s="51" t="s">
        <v>1103</v>
      </c>
      <c r="G598" s="98"/>
      <c r="H598" s="98"/>
      <c r="I598" s="98"/>
      <c r="J598" s="98"/>
      <c r="K598" s="99">
        <v>250</v>
      </c>
      <c r="L598" s="100">
        <f t="shared" si="32"/>
        <v>250</v>
      </c>
      <c r="M598" s="522" t="e">
        <f t="shared" si="33"/>
        <v>#DIV/0!</v>
      </c>
      <c r="N598" s="99">
        <v>500</v>
      </c>
      <c r="O598" s="99">
        <v>500</v>
      </c>
      <c r="P598" s="99"/>
      <c r="Q598" s="99"/>
      <c r="R598" s="99"/>
      <c r="S598" s="99"/>
      <c r="T598" s="551" t="s">
        <v>2566</v>
      </c>
      <c r="U598" s="102"/>
      <c r="V598" s="101" t="s">
        <v>1104</v>
      </c>
      <c r="W598" s="7" t="s">
        <v>1105</v>
      </c>
      <c r="X598" s="134"/>
      <c r="Y598" s="134"/>
      <c r="Z598" s="134"/>
      <c r="AA598" s="198"/>
      <c r="AB598" s="130">
        <v>250</v>
      </c>
      <c r="AC598" s="133" t="s">
        <v>1106</v>
      </c>
      <c r="AD598" s="243">
        <v>310000</v>
      </c>
      <c r="AE598" s="243">
        <v>46</v>
      </c>
      <c r="AF598" s="299"/>
      <c r="AG598" s="299"/>
      <c r="AH598" s="299"/>
      <c r="AI598" s="299"/>
      <c r="AJ598" s="299"/>
      <c r="AK598" s="299"/>
      <c r="AL598" s="299"/>
      <c r="AM598" s="299"/>
      <c r="AN598" s="299"/>
      <c r="AO598" s="299"/>
      <c r="AP598" s="299"/>
      <c r="AQ598" s="299"/>
      <c r="AR598" s="299"/>
      <c r="AS598" s="299"/>
      <c r="AT598" s="299"/>
      <c r="AU598" s="299"/>
      <c r="AV598" s="299"/>
      <c r="AW598" s="299"/>
    </row>
    <row r="599" spans="1:49" s="167" customFormat="1" ht="38.25" x14ac:dyDescent="0.2">
      <c r="A599" s="49">
        <v>94530</v>
      </c>
      <c r="B599" s="29" t="s">
        <v>1505</v>
      </c>
      <c r="C599" s="157"/>
      <c r="D599" s="168">
        <v>1</v>
      </c>
      <c r="E599" s="158"/>
      <c r="F599" s="67"/>
      <c r="G599" s="159">
        <v>927</v>
      </c>
      <c r="H599" s="159">
        <v>205</v>
      </c>
      <c r="I599" s="159"/>
      <c r="J599" s="159"/>
      <c r="K599" s="130">
        <v>500</v>
      </c>
      <c r="L599" s="100">
        <f t="shared" si="32"/>
        <v>500</v>
      </c>
      <c r="M599" s="522" t="e">
        <f t="shared" si="33"/>
        <v>#DIV/0!</v>
      </c>
      <c r="N599" s="130">
        <v>500</v>
      </c>
      <c r="O599" s="130">
        <v>500</v>
      </c>
      <c r="P599" s="130"/>
      <c r="Q599" s="130"/>
      <c r="R599" s="130"/>
      <c r="S599" s="130"/>
      <c r="T599" s="206" t="s">
        <v>2766</v>
      </c>
      <c r="U599" s="130"/>
      <c r="V599" s="129" t="s">
        <v>2022</v>
      </c>
      <c r="W599" s="36" t="s">
        <v>2023</v>
      </c>
      <c r="X599" s="130"/>
      <c r="Y599" s="130"/>
      <c r="Z599" s="130"/>
      <c r="AA599" s="133"/>
      <c r="AB599" s="130"/>
      <c r="AC599" s="133"/>
      <c r="AD599" s="249">
        <v>310000</v>
      </c>
      <c r="AE599" s="249">
        <v>30</v>
      </c>
      <c r="AF599" s="299"/>
      <c r="AG599" s="299"/>
      <c r="AH599" s="299"/>
      <c r="AI599" s="299"/>
      <c r="AJ599" s="299"/>
      <c r="AK599" s="299"/>
      <c r="AL599" s="299"/>
      <c r="AM599" s="299"/>
      <c r="AN599" s="299"/>
      <c r="AO599" s="299"/>
      <c r="AP599" s="299"/>
      <c r="AQ599" s="299"/>
      <c r="AR599" s="299"/>
      <c r="AS599" s="299"/>
      <c r="AT599" s="299"/>
      <c r="AU599" s="299"/>
      <c r="AV599" s="299"/>
      <c r="AW599" s="299"/>
    </row>
    <row r="600" spans="1:49" s="300" customFormat="1" ht="102" x14ac:dyDescent="0.2">
      <c r="A600" s="49">
        <v>95315</v>
      </c>
      <c r="B600" s="29" t="s">
        <v>41</v>
      </c>
      <c r="C600" s="131"/>
      <c r="D600" s="168">
        <v>1</v>
      </c>
      <c r="E600" s="132"/>
      <c r="F600" s="67"/>
      <c r="G600" s="75">
        <v>468</v>
      </c>
      <c r="H600" s="75">
        <v>2096</v>
      </c>
      <c r="I600" s="75">
        <v>531</v>
      </c>
      <c r="J600" s="75">
        <v>2000</v>
      </c>
      <c r="K600" s="130">
        <v>2000</v>
      </c>
      <c r="L600" s="100">
        <f t="shared" si="32"/>
        <v>0</v>
      </c>
      <c r="M600" s="522">
        <f t="shared" si="33"/>
        <v>0</v>
      </c>
      <c r="N600" s="130">
        <v>500</v>
      </c>
      <c r="O600" s="130">
        <v>500</v>
      </c>
      <c r="P600" s="130"/>
      <c r="Q600" s="130"/>
      <c r="R600" s="130"/>
      <c r="S600" s="130"/>
      <c r="T600" s="255" t="s">
        <v>2753</v>
      </c>
      <c r="U600" s="130"/>
      <c r="V600" s="133" t="s">
        <v>2027</v>
      </c>
      <c r="W600" s="36"/>
      <c r="X600" s="134"/>
      <c r="Y600" s="134"/>
      <c r="Z600" s="134"/>
      <c r="AA600" s="198"/>
      <c r="AB600" s="134"/>
      <c r="AC600" s="134"/>
      <c r="AD600" s="249">
        <v>310000</v>
      </c>
      <c r="AE600" s="249">
        <v>30</v>
      </c>
      <c r="AF600" s="299"/>
      <c r="AG600" s="299"/>
      <c r="AH600" s="299"/>
      <c r="AI600" s="299"/>
      <c r="AJ600" s="299"/>
      <c r="AK600" s="299"/>
      <c r="AL600" s="299"/>
      <c r="AM600" s="299"/>
      <c r="AN600" s="299"/>
      <c r="AO600" s="299"/>
      <c r="AP600" s="299"/>
      <c r="AQ600" s="299"/>
      <c r="AR600" s="299"/>
      <c r="AS600" s="299"/>
      <c r="AT600" s="299"/>
      <c r="AU600" s="299"/>
      <c r="AV600" s="299"/>
      <c r="AW600" s="299"/>
    </row>
    <row r="601" spans="1:49" s="300" customFormat="1" ht="102" x14ac:dyDescent="0.2">
      <c r="A601" s="10">
        <v>95225</v>
      </c>
      <c r="B601" s="8" t="s">
        <v>35</v>
      </c>
      <c r="C601" s="196"/>
      <c r="D601" s="168">
        <v>1</v>
      </c>
      <c r="E601" s="197"/>
      <c r="F601" s="8"/>
      <c r="G601" s="46">
        <v>1229</v>
      </c>
      <c r="H601" s="46">
        <v>1401</v>
      </c>
      <c r="I601" s="46">
        <v>1483</v>
      </c>
      <c r="J601" s="46">
        <v>1500</v>
      </c>
      <c r="K601" s="68">
        <v>2000</v>
      </c>
      <c r="L601" s="100">
        <f t="shared" si="32"/>
        <v>500</v>
      </c>
      <c r="M601" s="522">
        <f t="shared" si="33"/>
        <v>0.33333333333333331</v>
      </c>
      <c r="N601" s="68">
        <v>1650</v>
      </c>
      <c r="O601" s="68">
        <v>1650</v>
      </c>
      <c r="P601" s="68"/>
      <c r="Q601" s="68"/>
      <c r="R601" s="68"/>
      <c r="S601" s="68"/>
      <c r="T601" s="255" t="s">
        <v>2801</v>
      </c>
      <c r="U601" s="46"/>
      <c r="V601" s="129" t="s">
        <v>2022</v>
      </c>
      <c r="W601" s="21" t="s">
        <v>2024</v>
      </c>
      <c r="X601" s="171"/>
      <c r="Y601" s="171"/>
      <c r="Z601" s="171"/>
      <c r="AA601" s="171"/>
      <c r="AB601" s="171"/>
      <c r="AC601" s="171"/>
      <c r="AD601" s="249">
        <v>310000</v>
      </c>
      <c r="AE601" s="249">
        <v>30</v>
      </c>
      <c r="AF601" s="299"/>
      <c r="AG601" s="299"/>
      <c r="AH601" s="299"/>
      <c r="AI601" s="299"/>
      <c r="AJ601" s="299"/>
      <c r="AK601" s="299"/>
      <c r="AL601" s="299"/>
      <c r="AM601" s="299"/>
      <c r="AN601" s="299"/>
      <c r="AO601" s="299"/>
      <c r="AP601" s="299"/>
      <c r="AQ601" s="299"/>
      <c r="AR601" s="299"/>
      <c r="AS601" s="299"/>
      <c r="AT601" s="299"/>
      <c r="AU601" s="299"/>
      <c r="AV601" s="299"/>
      <c r="AW601" s="299"/>
    </row>
    <row r="602" spans="1:49" s="300" customFormat="1" ht="63.75" x14ac:dyDescent="0.2">
      <c r="A602" s="10">
        <v>95215</v>
      </c>
      <c r="B602" s="8" t="s">
        <v>601</v>
      </c>
      <c r="C602" s="196"/>
      <c r="D602" s="168">
        <v>1</v>
      </c>
      <c r="E602" s="197"/>
      <c r="F602" s="8"/>
      <c r="G602" s="46"/>
      <c r="H602" s="46"/>
      <c r="I602" s="46">
        <v>1945</v>
      </c>
      <c r="J602" s="46">
        <v>2000</v>
      </c>
      <c r="K602" s="68">
        <v>2000</v>
      </c>
      <c r="L602" s="100">
        <f t="shared" si="32"/>
        <v>0</v>
      </c>
      <c r="M602" s="522">
        <f t="shared" si="33"/>
        <v>0</v>
      </c>
      <c r="N602" s="68">
        <v>2000</v>
      </c>
      <c r="O602" s="68">
        <v>2000</v>
      </c>
      <c r="P602" s="68"/>
      <c r="Q602" s="68"/>
      <c r="R602" s="68"/>
      <c r="S602" s="68"/>
      <c r="T602" s="206" t="s">
        <v>2763</v>
      </c>
      <c r="U602" s="46"/>
      <c r="V602" s="241"/>
      <c r="W602" s="38" t="s">
        <v>2937</v>
      </c>
      <c r="X602" s="171"/>
      <c r="Y602" s="171"/>
      <c r="Z602" s="171"/>
      <c r="AA602" s="171"/>
      <c r="AB602" s="171"/>
      <c r="AC602" s="171"/>
      <c r="AD602" s="249">
        <v>310000</v>
      </c>
      <c r="AE602" s="249">
        <v>30</v>
      </c>
      <c r="AF602" s="299"/>
      <c r="AG602" s="299"/>
      <c r="AH602" s="299"/>
      <c r="AI602" s="299"/>
      <c r="AJ602" s="299"/>
      <c r="AK602" s="299"/>
      <c r="AL602" s="299"/>
      <c r="AM602" s="299"/>
      <c r="AN602" s="299"/>
      <c r="AO602" s="299"/>
      <c r="AP602" s="299"/>
      <c r="AQ602" s="299"/>
      <c r="AR602" s="299"/>
      <c r="AS602" s="299"/>
      <c r="AT602" s="299"/>
      <c r="AU602" s="299"/>
      <c r="AV602" s="299"/>
      <c r="AW602" s="299"/>
    </row>
    <row r="603" spans="1:49" s="300" customFormat="1" ht="38.25" x14ac:dyDescent="0.2">
      <c r="A603" s="50">
        <v>94410</v>
      </c>
      <c r="B603" s="29" t="s">
        <v>27</v>
      </c>
      <c r="C603" s="96"/>
      <c r="D603" s="168">
        <v>1</v>
      </c>
      <c r="E603" s="97"/>
      <c r="F603" s="51"/>
      <c r="G603" s="98">
        <v>315</v>
      </c>
      <c r="H603" s="98">
        <v>1958</v>
      </c>
      <c r="I603" s="98">
        <v>3436</v>
      </c>
      <c r="J603" s="98">
        <v>2500</v>
      </c>
      <c r="K603" s="99">
        <v>2500</v>
      </c>
      <c r="L603" s="100">
        <f t="shared" ref="L603:L666" si="34">+K603-J603</f>
        <v>0</v>
      </c>
      <c r="M603" s="522">
        <f t="shared" ref="M603:M666" si="35">+L603/J603</f>
        <v>0</v>
      </c>
      <c r="N603" s="99">
        <v>2500</v>
      </c>
      <c r="O603" s="99">
        <v>2500</v>
      </c>
      <c r="P603" s="99"/>
      <c r="Q603" s="99"/>
      <c r="R603" s="99"/>
      <c r="S603" s="99"/>
      <c r="T603" s="206" t="s">
        <v>2766</v>
      </c>
      <c r="U603" s="102"/>
      <c r="V603" s="129" t="s">
        <v>2022</v>
      </c>
      <c r="W603" s="11" t="s">
        <v>2487</v>
      </c>
      <c r="X603" s="134"/>
      <c r="Y603" s="134"/>
      <c r="Z603" s="134"/>
      <c r="AA603" s="198"/>
      <c r="AB603" s="134"/>
      <c r="AC603" s="134"/>
      <c r="AD603" s="249">
        <v>310000</v>
      </c>
      <c r="AE603" s="249">
        <v>30</v>
      </c>
      <c r="AF603" s="299"/>
      <c r="AG603" s="299"/>
      <c r="AH603" s="299"/>
      <c r="AI603" s="299"/>
      <c r="AJ603" s="299"/>
      <c r="AK603" s="299"/>
      <c r="AL603" s="299"/>
      <c r="AM603" s="299"/>
      <c r="AN603" s="299"/>
      <c r="AO603" s="299"/>
      <c r="AP603" s="299"/>
      <c r="AQ603" s="299"/>
      <c r="AR603" s="299"/>
      <c r="AS603" s="299"/>
      <c r="AT603" s="299"/>
      <c r="AU603" s="299"/>
      <c r="AV603" s="299"/>
      <c r="AW603" s="299"/>
    </row>
    <row r="604" spans="1:49" s="300" customFormat="1" ht="102" x14ac:dyDescent="0.2">
      <c r="A604" s="49">
        <v>95410</v>
      </c>
      <c r="B604" s="29" t="s">
        <v>224</v>
      </c>
      <c r="C604" s="131"/>
      <c r="D604" s="168">
        <v>1</v>
      </c>
      <c r="E604" s="132"/>
      <c r="F604" s="67"/>
      <c r="G604" s="75">
        <v>300</v>
      </c>
      <c r="H604" s="75">
        <v>300</v>
      </c>
      <c r="I604" s="75">
        <v>4200</v>
      </c>
      <c r="J604" s="75">
        <v>4200</v>
      </c>
      <c r="K604" s="130">
        <v>4200</v>
      </c>
      <c r="L604" s="100">
        <f t="shared" si="34"/>
        <v>0</v>
      </c>
      <c r="M604" s="522">
        <f t="shared" si="35"/>
        <v>0</v>
      </c>
      <c r="N604" s="130">
        <v>4200</v>
      </c>
      <c r="O604" s="130">
        <v>4200</v>
      </c>
      <c r="P604" s="130"/>
      <c r="Q604" s="130"/>
      <c r="R604" s="130"/>
      <c r="S604" s="130"/>
      <c r="T604" s="255" t="s">
        <v>2753</v>
      </c>
      <c r="U604" s="130"/>
      <c r="V604" s="133" t="s">
        <v>2027</v>
      </c>
      <c r="W604" s="36"/>
      <c r="X604" s="134"/>
      <c r="Y604" s="134"/>
      <c r="Z604" s="134"/>
      <c r="AA604" s="198"/>
      <c r="AB604" s="134"/>
      <c r="AC604" s="134"/>
      <c r="AD604" s="249">
        <v>310000</v>
      </c>
      <c r="AE604" s="249">
        <v>30</v>
      </c>
      <c r="AF604" s="299"/>
      <c r="AG604" s="299"/>
      <c r="AH604" s="299"/>
      <c r="AI604" s="299"/>
      <c r="AJ604" s="299"/>
      <c r="AK604" s="299"/>
      <c r="AL604" s="299"/>
      <c r="AM604" s="299"/>
      <c r="AN604" s="299"/>
      <c r="AO604" s="299"/>
      <c r="AP604" s="299"/>
      <c r="AQ604" s="299"/>
      <c r="AR604" s="299"/>
      <c r="AS604" s="299"/>
      <c r="AT604" s="299"/>
      <c r="AU604" s="299"/>
      <c r="AV604" s="299"/>
      <c r="AW604" s="299"/>
    </row>
    <row r="605" spans="1:49" s="300" customFormat="1" ht="25.5" x14ac:dyDescent="0.2">
      <c r="A605" s="49">
        <v>95310</v>
      </c>
      <c r="B605" s="29" t="s">
        <v>38</v>
      </c>
      <c r="C605" s="131"/>
      <c r="D605" s="168">
        <v>1</v>
      </c>
      <c r="E605" s="132"/>
      <c r="F605" s="67"/>
      <c r="G605" s="75">
        <v>2554</v>
      </c>
      <c r="H605" s="75">
        <v>5213</v>
      </c>
      <c r="I605" s="75">
        <v>2108</v>
      </c>
      <c r="J605" s="75">
        <v>5000</v>
      </c>
      <c r="K605" s="130">
        <v>5500</v>
      </c>
      <c r="L605" s="100">
        <f t="shared" si="34"/>
        <v>500</v>
      </c>
      <c r="M605" s="522">
        <f t="shared" si="35"/>
        <v>0.1</v>
      </c>
      <c r="N605" s="130">
        <v>5000</v>
      </c>
      <c r="O605" s="130">
        <v>5000</v>
      </c>
      <c r="P605" s="130"/>
      <c r="Q605" s="130"/>
      <c r="R605" s="130"/>
      <c r="S605" s="130"/>
      <c r="T605" s="206" t="s">
        <v>2766</v>
      </c>
      <c r="U605" s="130"/>
      <c r="V605" s="133" t="s">
        <v>2027</v>
      </c>
      <c r="W605" s="6" t="s">
        <v>2028</v>
      </c>
      <c r="X605" s="130"/>
      <c r="Y605" s="130"/>
      <c r="Z605" s="130"/>
      <c r="AA605" s="133"/>
      <c r="AB605" s="130"/>
      <c r="AC605" s="130"/>
      <c r="AD605" s="249">
        <v>310000</v>
      </c>
      <c r="AE605" s="249">
        <v>30</v>
      </c>
      <c r="AF605" s="299"/>
      <c r="AG605" s="299"/>
      <c r="AH605" s="299"/>
      <c r="AI605" s="299"/>
      <c r="AJ605" s="299"/>
      <c r="AK605" s="299"/>
      <c r="AL605" s="299"/>
      <c r="AM605" s="299"/>
      <c r="AN605" s="299"/>
      <c r="AO605" s="299"/>
      <c r="AP605" s="299"/>
      <c r="AQ605" s="299"/>
      <c r="AR605" s="299"/>
      <c r="AS605" s="299"/>
      <c r="AT605" s="299"/>
      <c r="AU605" s="299"/>
      <c r="AV605" s="299"/>
      <c r="AW605" s="299"/>
    </row>
    <row r="606" spans="1:49" s="300" customFormat="1" ht="51" x14ac:dyDescent="0.2">
      <c r="A606" s="27">
        <v>92310</v>
      </c>
      <c r="B606" s="45" t="s">
        <v>23</v>
      </c>
      <c r="C606" s="246"/>
      <c r="D606" s="168">
        <v>1</v>
      </c>
      <c r="E606" s="58"/>
      <c r="F606" s="45"/>
      <c r="G606" s="47">
        <v>5891</v>
      </c>
      <c r="H606" s="47">
        <v>9592</v>
      </c>
      <c r="I606" s="47">
        <v>11204</v>
      </c>
      <c r="J606" s="47">
        <v>7845</v>
      </c>
      <c r="K606" s="47">
        <v>11000</v>
      </c>
      <c r="L606" s="100">
        <f t="shared" si="34"/>
        <v>3155</v>
      </c>
      <c r="M606" s="522">
        <f t="shared" si="35"/>
        <v>0.4021669853409815</v>
      </c>
      <c r="N606" s="47">
        <v>11000</v>
      </c>
      <c r="O606" s="47">
        <v>11000</v>
      </c>
      <c r="P606" s="47"/>
      <c r="Q606" s="47"/>
      <c r="R606" s="47"/>
      <c r="S606" s="47"/>
      <c r="T606" s="206" t="s">
        <v>2766</v>
      </c>
      <c r="U606" s="47"/>
      <c r="V606" s="127" t="s">
        <v>2020</v>
      </c>
      <c r="W606" s="6" t="s">
        <v>2021</v>
      </c>
      <c r="X606" s="47"/>
      <c r="Y606" s="47"/>
      <c r="Z606" s="47"/>
      <c r="AA606" s="247"/>
      <c r="AB606" s="47"/>
      <c r="AC606" s="47"/>
      <c r="AD606" s="249">
        <v>310000</v>
      </c>
      <c r="AE606" s="249">
        <v>30</v>
      </c>
      <c r="AF606" s="299"/>
      <c r="AG606" s="299"/>
      <c r="AH606" s="299"/>
      <c r="AI606" s="299"/>
      <c r="AJ606" s="299"/>
      <c r="AK606" s="299"/>
      <c r="AL606" s="299"/>
      <c r="AM606" s="299"/>
      <c r="AN606" s="299"/>
      <c r="AO606" s="299"/>
      <c r="AP606" s="299"/>
      <c r="AQ606" s="299"/>
      <c r="AR606" s="299"/>
      <c r="AS606" s="299"/>
      <c r="AT606" s="299"/>
      <c r="AU606" s="299"/>
      <c r="AV606" s="299"/>
      <c r="AW606" s="299"/>
    </row>
    <row r="607" spans="1:49" s="300" customFormat="1" x14ac:dyDescent="0.2">
      <c r="A607" s="49">
        <v>95990</v>
      </c>
      <c r="B607" s="29" t="s">
        <v>487</v>
      </c>
      <c r="C607" s="131"/>
      <c r="D607" s="168"/>
      <c r="E607" s="132"/>
      <c r="F607" s="67"/>
      <c r="G607" s="75"/>
      <c r="H607" s="75">
        <v>424</v>
      </c>
      <c r="I607" s="75">
        <v>117</v>
      </c>
      <c r="J607" s="75">
        <v>10600</v>
      </c>
      <c r="K607" s="130">
        <v>2000</v>
      </c>
      <c r="L607" s="100">
        <f t="shared" si="34"/>
        <v>-8600</v>
      </c>
      <c r="M607" s="522">
        <f t="shared" si="35"/>
        <v>-0.81132075471698117</v>
      </c>
      <c r="N607" s="130"/>
      <c r="O607" s="130"/>
      <c r="P607" s="130"/>
      <c r="Q607" s="130"/>
      <c r="R607" s="130"/>
      <c r="S607" s="130"/>
      <c r="T607" s="405"/>
      <c r="U607" s="130"/>
      <c r="V607" s="133"/>
      <c r="W607" s="36"/>
      <c r="X607" s="130"/>
      <c r="Y607" s="130"/>
      <c r="Z607" s="130"/>
      <c r="AA607" s="133"/>
      <c r="AB607" s="130"/>
      <c r="AC607" s="130"/>
      <c r="AD607" s="249">
        <v>310000</v>
      </c>
      <c r="AE607" s="249">
        <v>30</v>
      </c>
      <c r="AF607" s="299"/>
      <c r="AG607" s="299"/>
      <c r="AH607" s="299"/>
      <c r="AI607" s="299"/>
      <c r="AJ607" s="299"/>
      <c r="AK607" s="299"/>
      <c r="AL607" s="299"/>
      <c r="AM607" s="299"/>
      <c r="AN607" s="299"/>
      <c r="AO607" s="299"/>
      <c r="AP607" s="299"/>
      <c r="AQ607" s="299"/>
      <c r="AR607" s="299"/>
      <c r="AS607" s="299"/>
      <c r="AT607" s="299"/>
      <c r="AU607" s="299"/>
      <c r="AV607" s="299"/>
      <c r="AW607" s="299"/>
    </row>
    <row r="608" spans="1:49" s="167" customFormat="1" ht="25.5" x14ac:dyDescent="0.2">
      <c r="A608" s="49">
        <v>94490</v>
      </c>
      <c r="B608" s="29" t="s">
        <v>154</v>
      </c>
      <c r="C608" s="157"/>
      <c r="D608" s="168"/>
      <c r="E608" s="158"/>
      <c r="F608" s="67" t="s">
        <v>2454</v>
      </c>
      <c r="G608" s="159"/>
      <c r="H608" s="159"/>
      <c r="I608" s="159"/>
      <c r="J608" s="159"/>
      <c r="K608" s="130">
        <v>1000</v>
      </c>
      <c r="L608" s="100">
        <f t="shared" si="34"/>
        <v>1000</v>
      </c>
      <c r="M608" s="522" t="e">
        <f t="shared" si="35"/>
        <v>#DIV/0!</v>
      </c>
      <c r="N608" s="130"/>
      <c r="O608" s="130"/>
      <c r="P608" s="130"/>
      <c r="Q608" s="130"/>
      <c r="R608" s="130"/>
      <c r="S608" s="130"/>
      <c r="T608" s="550"/>
      <c r="U608" s="130">
        <v>2.4</v>
      </c>
      <c r="V608" s="133">
        <v>2.2999999999999998</v>
      </c>
      <c r="W608" s="6" t="s">
        <v>2455</v>
      </c>
      <c r="X608" s="130"/>
      <c r="Y608" s="130"/>
      <c r="Z608" s="130"/>
      <c r="AA608" s="130"/>
      <c r="AB608" s="130"/>
      <c r="AC608" s="130"/>
      <c r="AD608" s="243">
        <v>311100</v>
      </c>
      <c r="AE608" s="243">
        <v>30</v>
      </c>
      <c r="AF608" s="299"/>
      <c r="AG608" s="299"/>
      <c r="AH608" s="299"/>
      <c r="AI608" s="299"/>
      <c r="AJ608" s="299"/>
      <c r="AK608" s="299"/>
      <c r="AL608" s="299"/>
      <c r="AM608" s="299"/>
      <c r="AN608" s="299"/>
      <c r="AO608" s="299"/>
      <c r="AP608" s="299"/>
      <c r="AQ608" s="299"/>
      <c r="AR608" s="299"/>
      <c r="AS608" s="299"/>
      <c r="AT608" s="299"/>
      <c r="AU608" s="299"/>
      <c r="AV608" s="299"/>
      <c r="AW608" s="299"/>
    </row>
    <row r="609" spans="1:49" s="167" customFormat="1" ht="38.25" x14ac:dyDescent="0.2">
      <c r="A609" s="49">
        <v>96510</v>
      </c>
      <c r="B609" s="29" t="s">
        <v>82</v>
      </c>
      <c r="C609" s="131" t="s">
        <v>244</v>
      </c>
      <c r="D609" s="168"/>
      <c r="E609" s="132"/>
      <c r="F609" s="486" t="s">
        <v>2456</v>
      </c>
      <c r="G609" s="135"/>
      <c r="H609" s="135"/>
      <c r="I609" s="135"/>
      <c r="J609" s="135"/>
      <c r="K609" s="81">
        <v>3500</v>
      </c>
      <c r="L609" s="100">
        <f t="shared" si="34"/>
        <v>3500</v>
      </c>
      <c r="M609" s="522" t="e">
        <f t="shared" si="35"/>
        <v>#DIV/0!</v>
      </c>
      <c r="N609" s="81"/>
      <c r="O609" s="81"/>
      <c r="P609" s="81"/>
      <c r="Q609" s="81"/>
      <c r="R609" s="81"/>
      <c r="S609" s="81"/>
      <c r="T609" s="257"/>
      <c r="U609" s="81">
        <v>1</v>
      </c>
      <c r="V609" s="81">
        <v>2.2999999999999998</v>
      </c>
      <c r="W609" s="486" t="s">
        <v>2457</v>
      </c>
      <c r="X609" s="81"/>
      <c r="Y609" s="81"/>
      <c r="Z609" s="81"/>
      <c r="AA609" s="81"/>
      <c r="AB609" s="81"/>
      <c r="AC609" s="81"/>
      <c r="AD609" s="243">
        <v>311100</v>
      </c>
      <c r="AE609" s="243">
        <v>30</v>
      </c>
      <c r="AF609" s="299"/>
      <c r="AG609" s="299"/>
      <c r="AH609" s="299"/>
      <c r="AI609" s="299"/>
      <c r="AJ609" s="299"/>
      <c r="AK609" s="299"/>
      <c r="AL609" s="299"/>
      <c r="AM609" s="299"/>
      <c r="AN609" s="299"/>
      <c r="AO609" s="299"/>
      <c r="AP609" s="299"/>
      <c r="AQ609" s="299"/>
      <c r="AR609" s="299"/>
      <c r="AS609" s="299"/>
      <c r="AT609" s="299"/>
      <c r="AU609" s="299"/>
      <c r="AV609" s="299"/>
      <c r="AW609" s="299"/>
    </row>
    <row r="610" spans="1:49" s="167" customFormat="1" ht="25.5" x14ac:dyDescent="0.2">
      <c r="A610" s="49">
        <v>96510</v>
      </c>
      <c r="B610" s="29" t="s">
        <v>82</v>
      </c>
      <c r="C610" s="131" t="s">
        <v>244</v>
      </c>
      <c r="D610" s="168"/>
      <c r="E610" s="132"/>
      <c r="F610" s="487" t="s">
        <v>2458</v>
      </c>
      <c r="G610" s="135"/>
      <c r="H610" s="135"/>
      <c r="I610" s="135"/>
      <c r="J610" s="135"/>
      <c r="K610" s="81">
        <v>1500</v>
      </c>
      <c r="L610" s="100">
        <f t="shared" si="34"/>
        <v>1500</v>
      </c>
      <c r="M610" s="522" t="e">
        <f t="shared" si="35"/>
        <v>#DIV/0!</v>
      </c>
      <c r="N610" s="81"/>
      <c r="O610" s="81"/>
      <c r="P610" s="81"/>
      <c r="Q610" s="81"/>
      <c r="R610" s="81"/>
      <c r="S610" s="81"/>
      <c r="T610" s="257"/>
      <c r="U610" s="81">
        <v>2.4</v>
      </c>
      <c r="V610" s="488">
        <v>2</v>
      </c>
      <c r="W610" s="11" t="s">
        <v>2459</v>
      </c>
      <c r="X610" s="81"/>
      <c r="Y610" s="81"/>
      <c r="Z610" s="81"/>
      <c r="AA610" s="81"/>
      <c r="AB610" s="81"/>
      <c r="AC610" s="81"/>
      <c r="AD610" s="243">
        <v>311100</v>
      </c>
      <c r="AE610" s="243">
        <v>30</v>
      </c>
      <c r="AF610" s="299"/>
      <c r="AG610" s="299"/>
      <c r="AH610" s="299"/>
      <c r="AI610" s="299"/>
      <c r="AJ610" s="299"/>
      <c r="AK610" s="299"/>
      <c r="AL610" s="299"/>
      <c r="AM610" s="299"/>
      <c r="AN610" s="299"/>
      <c r="AO610" s="299"/>
      <c r="AP610" s="299"/>
      <c r="AQ610" s="299"/>
      <c r="AR610" s="299"/>
      <c r="AS610" s="299"/>
      <c r="AT610" s="299"/>
      <c r="AU610" s="299"/>
      <c r="AV610" s="299"/>
      <c r="AW610" s="299"/>
    </row>
    <row r="611" spans="1:49" s="167" customFormat="1" ht="25.5" x14ac:dyDescent="0.2">
      <c r="A611" s="49">
        <v>96510</v>
      </c>
      <c r="B611" s="29" t="s">
        <v>82</v>
      </c>
      <c r="C611" s="131"/>
      <c r="D611" s="168"/>
      <c r="E611" s="132"/>
      <c r="F611" s="67" t="s">
        <v>2460</v>
      </c>
      <c r="G611" s="135"/>
      <c r="H611" s="135"/>
      <c r="I611" s="135"/>
      <c r="J611" s="135"/>
      <c r="K611" s="81">
        <v>1500</v>
      </c>
      <c r="L611" s="100">
        <f t="shared" si="34"/>
        <v>1500</v>
      </c>
      <c r="M611" s="522" t="e">
        <f t="shared" si="35"/>
        <v>#DIV/0!</v>
      </c>
      <c r="N611" s="81"/>
      <c r="O611" s="81"/>
      <c r="P611" s="81"/>
      <c r="Q611" s="81"/>
      <c r="R611" s="81"/>
      <c r="S611" s="81"/>
      <c r="T611" s="257"/>
      <c r="U611" s="81">
        <v>2.4</v>
      </c>
      <c r="V611" s="81">
        <v>2</v>
      </c>
      <c r="W611" s="6" t="s">
        <v>2461</v>
      </c>
      <c r="X611" s="81"/>
      <c r="Y611" s="81"/>
      <c r="Z611" s="81"/>
      <c r="AA611" s="81"/>
      <c r="AB611" s="81"/>
      <c r="AC611" s="81"/>
      <c r="AD611" s="243">
        <v>311100</v>
      </c>
      <c r="AE611" s="243">
        <v>30</v>
      </c>
      <c r="AF611" s="299"/>
      <c r="AG611" s="299"/>
      <c r="AH611" s="299"/>
      <c r="AI611" s="299"/>
      <c r="AJ611" s="299"/>
      <c r="AK611" s="299"/>
      <c r="AL611" s="299"/>
      <c r="AM611" s="299"/>
      <c r="AN611" s="299"/>
      <c r="AO611" s="299"/>
      <c r="AP611" s="299"/>
      <c r="AQ611" s="299"/>
      <c r="AR611" s="299"/>
      <c r="AS611" s="299"/>
      <c r="AT611" s="299"/>
      <c r="AU611" s="299"/>
      <c r="AV611" s="299"/>
      <c r="AW611" s="299"/>
    </row>
    <row r="612" spans="1:49" s="167" customFormat="1" x14ac:dyDescent="0.2">
      <c r="A612" s="49">
        <v>96510</v>
      </c>
      <c r="B612" s="29" t="s">
        <v>82</v>
      </c>
      <c r="C612" s="131"/>
      <c r="D612" s="168"/>
      <c r="E612" s="132"/>
      <c r="F612" s="67" t="s">
        <v>2462</v>
      </c>
      <c r="G612" s="135"/>
      <c r="H612" s="135"/>
      <c r="I612" s="135"/>
      <c r="J612" s="135"/>
      <c r="K612" s="81">
        <v>1500</v>
      </c>
      <c r="L612" s="100">
        <f t="shared" si="34"/>
        <v>1500</v>
      </c>
      <c r="M612" s="522" t="e">
        <f t="shared" si="35"/>
        <v>#DIV/0!</v>
      </c>
      <c r="N612" s="81"/>
      <c r="O612" s="81"/>
      <c r="P612" s="81"/>
      <c r="Q612" s="81"/>
      <c r="R612" s="81"/>
      <c r="S612" s="81"/>
      <c r="T612" s="257"/>
      <c r="U612" s="81">
        <v>2.4</v>
      </c>
      <c r="V612" s="81">
        <v>2</v>
      </c>
      <c r="W612" s="6" t="s">
        <v>2463</v>
      </c>
      <c r="X612" s="81"/>
      <c r="Y612" s="81"/>
      <c r="Z612" s="81"/>
      <c r="AA612" s="81"/>
      <c r="AB612" s="81"/>
      <c r="AC612" s="81"/>
      <c r="AD612" s="243">
        <v>311100</v>
      </c>
      <c r="AE612" s="243">
        <v>30</v>
      </c>
      <c r="AF612" s="299"/>
      <c r="AG612" s="299"/>
      <c r="AH612" s="299"/>
      <c r="AI612" s="299"/>
      <c r="AJ612" s="299"/>
      <c r="AK612" s="299"/>
      <c r="AL612" s="299"/>
      <c r="AM612" s="299"/>
      <c r="AN612" s="299"/>
      <c r="AO612" s="299"/>
      <c r="AP612" s="299"/>
      <c r="AQ612" s="299"/>
      <c r="AR612" s="299"/>
      <c r="AS612" s="299"/>
      <c r="AT612" s="299"/>
      <c r="AU612" s="299"/>
      <c r="AV612" s="299"/>
      <c r="AW612" s="299"/>
    </row>
    <row r="613" spans="1:49" s="167" customFormat="1" ht="25.5" x14ac:dyDescent="0.2">
      <c r="A613" s="49">
        <v>96510</v>
      </c>
      <c r="B613" s="29" t="s">
        <v>82</v>
      </c>
      <c r="C613" s="131"/>
      <c r="D613" s="168"/>
      <c r="E613" s="132"/>
      <c r="F613" s="67" t="s">
        <v>2464</v>
      </c>
      <c r="G613" s="135"/>
      <c r="H613" s="135"/>
      <c r="I613" s="135"/>
      <c r="J613" s="135"/>
      <c r="K613" s="81">
        <v>1000</v>
      </c>
      <c r="L613" s="100">
        <f t="shared" si="34"/>
        <v>1000</v>
      </c>
      <c r="M613" s="522" t="e">
        <f t="shared" si="35"/>
        <v>#DIV/0!</v>
      </c>
      <c r="N613" s="81"/>
      <c r="O613" s="81"/>
      <c r="P613" s="81"/>
      <c r="Q613" s="81"/>
      <c r="R613" s="81"/>
      <c r="S613" s="81"/>
      <c r="T613" s="257"/>
      <c r="U613" s="81">
        <v>2.2999999999999998</v>
      </c>
      <c r="V613" s="488">
        <v>2</v>
      </c>
      <c r="W613" s="6" t="s">
        <v>2465</v>
      </c>
      <c r="X613" s="81"/>
      <c r="Y613" s="81"/>
      <c r="Z613" s="81"/>
      <c r="AA613" s="81"/>
      <c r="AB613" s="81"/>
      <c r="AC613" s="81"/>
      <c r="AD613" s="243">
        <v>311100</v>
      </c>
      <c r="AE613" s="243">
        <v>30</v>
      </c>
      <c r="AF613" s="299"/>
      <c r="AG613" s="299"/>
      <c r="AH613" s="299"/>
      <c r="AI613" s="299"/>
      <c r="AJ613" s="299"/>
      <c r="AK613" s="299"/>
      <c r="AL613" s="299"/>
      <c r="AM613" s="299"/>
      <c r="AN613" s="299"/>
      <c r="AO613" s="299"/>
      <c r="AP613" s="299"/>
      <c r="AQ613" s="299"/>
      <c r="AR613" s="299"/>
      <c r="AS613" s="299"/>
      <c r="AT613" s="299"/>
      <c r="AU613" s="299"/>
      <c r="AV613" s="299"/>
      <c r="AW613" s="299"/>
    </row>
    <row r="614" spans="1:49" s="167" customFormat="1" ht="102" customHeight="1" x14ac:dyDescent="0.2">
      <c r="A614" s="49">
        <v>96510</v>
      </c>
      <c r="B614" s="29" t="s">
        <v>82</v>
      </c>
      <c r="C614" s="131"/>
      <c r="D614" s="168"/>
      <c r="E614" s="132"/>
      <c r="F614" s="67" t="s">
        <v>2466</v>
      </c>
      <c r="G614" s="135"/>
      <c r="H614" s="135"/>
      <c r="I614" s="135"/>
      <c r="J614" s="135"/>
      <c r="K614" s="81">
        <v>1800</v>
      </c>
      <c r="L614" s="100">
        <f t="shared" si="34"/>
        <v>1800</v>
      </c>
      <c r="M614" s="522" t="e">
        <f t="shared" si="35"/>
        <v>#DIV/0!</v>
      </c>
      <c r="N614" s="81"/>
      <c r="O614" s="81"/>
      <c r="P614" s="81"/>
      <c r="Q614" s="81"/>
      <c r="R614" s="81"/>
      <c r="S614" s="81"/>
      <c r="T614" s="257"/>
      <c r="U614" s="81">
        <v>1</v>
      </c>
      <c r="V614" s="81">
        <v>2</v>
      </c>
      <c r="W614" s="6" t="s">
        <v>2467</v>
      </c>
      <c r="X614" s="81"/>
      <c r="Y614" s="81"/>
      <c r="Z614" s="81"/>
      <c r="AA614" s="81"/>
      <c r="AB614" s="81"/>
      <c r="AC614" s="81"/>
      <c r="AD614" s="243">
        <v>311105</v>
      </c>
      <c r="AE614" s="243">
        <v>30</v>
      </c>
      <c r="AF614" s="299"/>
      <c r="AG614" s="299"/>
      <c r="AH614" s="299"/>
      <c r="AI614" s="299"/>
      <c r="AJ614" s="299"/>
      <c r="AK614" s="299"/>
      <c r="AL614" s="299"/>
      <c r="AM614" s="299"/>
      <c r="AN614" s="299"/>
      <c r="AO614" s="299"/>
      <c r="AP614" s="299"/>
      <c r="AQ614" s="299"/>
      <c r="AR614" s="299"/>
      <c r="AS614" s="299"/>
      <c r="AT614" s="299"/>
      <c r="AU614" s="299"/>
      <c r="AV614" s="299"/>
      <c r="AW614" s="299"/>
    </row>
    <row r="615" spans="1:49" s="300" customFormat="1" ht="38.25" x14ac:dyDescent="0.2">
      <c r="A615" s="325">
        <v>92150</v>
      </c>
      <c r="B615" s="326" t="s">
        <v>1003</v>
      </c>
      <c r="C615" s="327"/>
      <c r="D615" s="168">
        <v>1</v>
      </c>
      <c r="E615" s="328"/>
      <c r="F615" s="585"/>
      <c r="G615" s="159"/>
      <c r="H615" s="159"/>
      <c r="I615" s="159"/>
      <c r="J615" s="159"/>
      <c r="K615" s="130">
        <v>1500</v>
      </c>
      <c r="L615" s="100">
        <f t="shared" si="34"/>
        <v>1500</v>
      </c>
      <c r="M615" s="522" t="e">
        <f t="shared" si="35"/>
        <v>#DIV/0!</v>
      </c>
      <c r="N615" s="130">
        <v>0</v>
      </c>
      <c r="O615" s="130"/>
      <c r="P615" s="130"/>
      <c r="Q615" s="130"/>
      <c r="R615" s="130"/>
      <c r="S615" s="130"/>
      <c r="T615" s="405" t="s">
        <v>2552</v>
      </c>
      <c r="U615" s="130"/>
      <c r="V615" s="133"/>
      <c r="W615" s="11" t="s">
        <v>1004</v>
      </c>
      <c r="X615" s="130"/>
      <c r="Y615" s="130"/>
      <c r="Z615" s="130"/>
      <c r="AA615" s="133"/>
      <c r="AB615" s="130"/>
      <c r="AC615" s="130"/>
      <c r="AD615" s="70">
        <v>311300</v>
      </c>
      <c r="AE615" s="70">
        <v>40</v>
      </c>
    </row>
    <row r="616" spans="1:49" s="298" customFormat="1" x14ac:dyDescent="0.2">
      <c r="A616" s="325">
        <v>92430</v>
      </c>
      <c r="B616" s="326" t="s">
        <v>1001</v>
      </c>
      <c r="C616" s="327"/>
      <c r="D616" s="168">
        <v>1</v>
      </c>
      <c r="E616" s="328"/>
      <c r="F616" s="585"/>
      <c r="G616" s="159"/>
      <c r="H616" s="159"/>
      <c r="I616" s="159"/>
      <c r="J616" s="159"/>
      <c r="K616" s="130">
        <v>100</v>
      </c>
      <c r="L616" s="100">
        <f t="shared" si="34"/>
        <v>100</v>
      </c>
      <c r="M616" s="522" t="e">
        <f t="shared" si="35"/>
        <v>#DIV/0!</v>
      </c>
      <c r="N616" s="130"/>
      <c r="O616" s="130"/>
      <c r="P616" s="130"/>
      <c r="Q616" s="130"/>
      <c r="R616" s="130"/>
      <c r="S616" s="130"/>
      <c r="T616" s="255" t="s">
        <v>2961</v>
      </c>
      <c r="U616" s="130"/>
      <c r="V616" s="133"/>
      <c r="W616" s="11" t="s">
        <v>1002</v>
      </c>
      <c r="X616" s="130"/>
      <c r="Y616" s="130"/>
      <c r="Z616" s="130"/>
      <c r="AA616" s="133"/>
      <c r="AB616" s="130"/>
      <c r="AC616" s="130"/>
      <c r="AD616" s="70">
        <v>311300</v>
      </c>
      <c r="AE616" s="70">
        <v>40</v>
      </c>
    </row>
    <row r="617" spans="1:49" s="298" customFormat="1" ht="102" customHeight="1" x14ac:dyDescent="0.2">
      <c r="A617" s="122">
        <v>94410</v>
      </c>
      <c r="B617" s="236" t="s">
        <v>27</v>
      </c>
      <c r="C617" s="310"/>
      <c r="D617" s="168">
        <v>1</v>
      </c>
      <c r="E617" s="311"/>
      <c r="F617" s="312"/>
      <c r="G617" s="98">
        <v>27</v>
      </c>
      <c r="H617" s="98">
        <v>13</v>
      </c>
      <c r="I617" s="98"/>
      <c r="J617" s="98">
        <v>100</v>
      </c>
      <c r="K617" s="98">
        <v>100</v>
      </c>
      <c r="L617" s="100">
        <f t="shared" si="34"/>
        <v>0</v>
      </c>
      <c r="M617" s="522">
        <f t="shared" si="35"/>
        <v>0</v>
      </c>
      <c r="N617" s="98">
        <v>100</v>
      </c>
      <c r="O617" s="98">
        <v>100</v>
      </c>
      <c r="P617" s="98"/>
      <c r="Q617" s="98"/>
      <c r="R617" s="98"/>
      <c r="S617" s="98"/>
      <c r="T617" s="551" t="s">
        <v>2553</v>
      </c>
      <c r="U617" s="102"/>
      <c r="V617" s="101"/>
      <c r="W617" s="83" t="s">
        <v>1005</v>
      </c>
      <c r="X617" s="134"/>
      <c r="Y617" s="134"/>
      <c r="Z617" s="134"/>
      <c r="AA617" s="198"/>
      <c r="AB617" s="134"/>
      <c r="AC617" s="134"/>
      <c r="AD617" s="70">
        <v>311300</v>
      </c>
      <c r="AE617" s="70">
        <v>40</v>
      </c>
      <c r="AF617" s="301"/>
      <c r="AG617" s="301"/>
      <c r="AH617" s="301"/>
      <c r="AI617" s="301"/>
      <c r="AJ617" s="301"/>
      <c r="AK617" s="301"/>
      <c r="AL617" s="301"/>
      <c r="AM617" s="301"/>
      <c r="AN617" s="301"/>
      <c r="AO617" s="301"/>
      <c r="AP617" s="301"/>
      <c r="AQ617" s="301"/>
      <c r="AR617" s="301"/>
      <c r="AS617" s="301"/>
      <c r="AT617" s="301"/>
      <c r="AU617" s="301"/>
      <c r="AV617" s="301"/>
      <c r="AW617" s="301"/>
    </row>
    <row r="618" spans="1:49" s="300" customFormat="1" ht="25.5" x14ac:dyDescent="0.2">
      <c r="A618" s="70">
        <v>95315</v>
      </c>
      <c r="B618" s="236" t="s">
        <v>41</v>
      </c>
      <c r="C618" s="239"/>
      <c r="D618" s="168">
        <v>1</v>
      </c>
      <c r="E618" s="240"/>
      <c r="F618" s="163"/>
      <c r="G618" s="75"/>
      <c r="H618" s="75"/>
      <c r="I618" s="75"/>
      <c r="J618" s="75"/>
      <c r="K618" s="130">
        <v>200</v>
      </c>
      <c r="L618" s="100">
        <f t="shared" si="34"/>
        <v>200</v>
      </c>
      <c r="M618" s="522" t="e">
        <f t="shared" si="35"/>
        <v>#DIV/0!</v>
      </c>
      <c r="N618" s="130">
        <v>200</v>
      </c>
      <c r="O618" s="130">
        <v>200</v>
      </c>
      <c r="P618" s="130"/>
      <c r="Q618" s="130"/>
      <c r="R618" s="130"/>
      <c r="S618" s="130"/>
      <c r="T618" s="255" t="s">
        <v>2804</v>
      </c>
      <c r="U618" s="130"/>
      <c r="V618" s="133"/>
      <c r="W618" s="11" t="s">
        <v>1010</v>
      </c>
      <c r="X618" s="134"/>
      <c r="Y618" s="134"/>
      <c r="Z618" s="134"/>
      <c r="AA618" s="198"/>
      <c r="AB618" s="134"/>
      <c r="AC618" s="134"/>
      <c r="AD618" s="70">
        <v>311300</v>
      </c>
      <c r="AE618" s="70">
        <v>40</v>
      </c>
      <c r="AF618" s="299"/>
      <c r="AG618" s="299"/>
      <c r="AH618" s="299"/>
      <c r="AI618" s="299"/>
      <c r="AJ618" s="299"/>
      <c r="AK618" s="299"/>
      <c r="AL618" s="299"/>
      <c r="AM618" s="299"/>
      <c r="AN618" s="299"/>
      <c r="AO618" s="299"/>
      <c r="AP618" s="299"/>
      <c r="AQ618" s="299"/>
      <c r="AR618" s="299"/>
      <c r="AS618" s="299"/>
      <c r="AT618" s="299"/>
      <c r="AU618" s="299"/>
      <c r="AV618" s="299"/>
      <c r="AW618" s="299"/>
    </row>
    <row r="619" spans="1:49" s="167" customFormat="1" ht="102" x14ac:dyDescent="0.2">
      <c r="A619" s="70">
        <v>95710</v>
      </c>
      <c r="B619" s="236" t="s">
        <v>1012</v>
      </c>
      <c r="C619" s="239"/>
      <c r="D619" s="168">
        <v>1</v>
      </c>
      <c r="E619" s="240"/>
      <c r="F619" s="163"/>
      <c r="G619" s="75"/>
      <c r="H619" s="75">
        <v>520</v>
      </c>
      <c r="I619" s="75">
        <v>387</v>
      </c>
      <c r="J619" s="75">
        <v>700</v>
      </c>
      <c r="K619" s="75">
        <v>700</v>
      </c>
      <c r="L619" s="100">
        <f t="shared" si="34"/>
        <v>0</v>
      </c>
      <c r="M619" s="522">
        <f t="shared" si="35"/>
        <v>0</v>
      </c>
      <c r="N619" s="75">
        <v>550</v>
      </c>
      <c r="O619" s="75">
        <v>550</v>
      </c>
      <c r="P619" s="75"/>
      <c r="Q619" s="75"/>
      <c r="R619" s="75"/>
      <c r="S619" s="75"/>
      <c r="T619" s="255" t="s">
        <v>2753</v>
      </c>
      <c r="U619" s="130"/>
      <c r="V619" s="133"/>
      <c r="W619" s="11" t="s">
        <v>2868</v>
      </c>
      <c r="X619" s="134"/>
      <c r="Y619" s="134"/>
      <c r="Z619" s="134"/>
      <c r="AA619" s="198"/>
      <c r="AB619" s="134"/>
      <c r="AC619" s="134"/>
      <c r="AD619" s="70">
        <v>311300</v>
      </c>
      <c r="AE619" s="70">
        <v>40</v>
      </c>
      <c r="AF619" s="299"/>
      <c r="AG619" s="299"/>
      <c r="AH619" s="299"/>
      <c r="AI619" s="299"/>
      <c r="AJ619" s="299"/>
      <c r="AK619" s="299"/>
      <c r="AL619" s="299"/>
      <c r="AM619" s="299"/>
      <c r="AN619" s="299"/>
      <c r="AO619" s="299"/>
      <c r="AP619" s="299"/>
      <c r="AQ619" s="299"/>
      <c r="AR619" s="299"/>
      <c r="AS619" s="299"/>
      <c r="AT619" s="299"/>
      <c r="AU619" s="299"/>
      <c r="AV619" s="299"/>
      <c r="AW619" s="299"/>
    </row>
    <row r="620" spans="1:49" s="167" customFormat="1" ht="63.75" x14ac:dyDescent="0.2">
      <c r="A620" s="49">
        <v>95990</v>
      </c>
      <c r="B620" s="29" t="s">
        <v>487</v>
      </c>
      <c r="C620" s="131"/>
      <c r="D620" s="168">
        <v>1</v>
      </c>
      <c r="E620" s="132"/>
      <c r="F620" s="67"/>
      <c r="G620" s="75">
        <v>865</v>
      </c>
      <c r="H620" s="75">
        <v>540</v>
      </c>
      <c r="I620" s="75">
        <v>2819</v>
      </c>
      <c r="J620" s="75">
        <v>850</v>
      </c>
      <c r="K620" s="130">
        <v>3000</v>
      </c>
      <c r="L620" s="100">
        <f t="shared" si="34"/>
        <v>2150</v>
      </c>
      <c r="M620" s="522">
        <f t="shared" si="35"/>
        <v>2.5294117647058822</v>
      </c>
      <c r="N620" s="130">
        <v>850</v>
      </c>
      <c r="O620" s="130">
        <v>850</v>
      </c>
      <c r="P620" s="130"/>
      <c r="Q620" s="130"/>
      <c r="R620" s="130"/>
      <c r="S620" s="130"/>
      <c r="T620" s="206" t="s">
        <v>2763</v>
      </c>
      <c r="U620" s="130"/>
      <c r="V620" s="133" t="s">
        <v>2272</v>
      </c>
      <c r="W620" s="36" t="s">
        <v>2279</v>
      </c>
      <c r="X620" s="130"/>
      <c r="Y620" s="130"/>
      <c r="Z620" s="130"/>
      <c r="AA620" s="130"/>
      <c r="AB620" s="130"/>
      <c r="AC620" s="130"/>
      <c r="AD620" s="192">
        <v>311300</v>
      </c>
      <c r="AE620" s="192">
        <v>30</v>
      </c>
      <c r="AF620" s="299"/>
      <c r="AG620" s="299"/>
      <c r="AH620" s="299"/>
      <c r="AI620" s="299"/>
      <c r="AJ620" s="299"/>
      <c r="AK620" s="299"/>
      <c r="AL620" s="299"/>
      <c r="AM620" s="299"/>
      <c r="AN620" s="299"/>
      <c r="AO620" s="299"/>
      <c r="AP620" s="299"/>
      <c r="AQ620" s="299"/>
      <c r="AR620" s="299"/>
      <c r="AS620" s="299"/>
      <c r="AT620" s="299"/>
      <c r="AU620" s="299"/>
      <c r="AV620" s="299"/>
      <c r="AW620" s="299"/>
    </row>
    <row r="621" spans="1:49" s="167" customFormat="1" ht="125.25" customHeight="1" x14ac:dyDescent="0.2">
      <c r="A621" s="50">
        <v>94410</v>
      </c>
      <c r="B621" s="29" t="s">
        <v>27</v>
      </c>
      <c r="C621" s="96"/>
      <c r="D621" s="168">
        <v>1</v>
      </c>
      <c r="E621" s="97"/>
      <c r="F621" s="51"/>
      <c r="G621" s="98"/>
      <c r="H621" s="98">
        <v>746</v>
      </c>
      <c r="I621" s="98"/>
      <c r="J621" s="98">
        <v>1100</v>
      </c>
      <c r="K621" s="99">
        <v>1000</v>
      </c>
      <c r="L621" s="100">
        <f t="shared" si="34"/>
        <v>-100</v>
      </c>
      <c r="M621" s="522">
        <f t="shared" si="35"/>
        <v>-9.0909090909090912E-2</v>
      </c>
      <c r="N621" s="99">
        <v>1000</v>
      </c>
      <c r="O621" s="99">
        <v>1000</v>
      </c>
      <c r="P621" s="99"/>
      <c r="Q621" s="99"/>
      <c r="R621" s="99"/>
      <c r="S621" s="99"/>
      <c r="T621" s="206" t="s">
        <v>2766</v>
      </c>
      <c r="U621" s="102"/>
      <c r="V621" s="133" t="s">
        <v>2272</v>
      </c>
      <c r="W621" s="7" t="s">
        <v>2274</v>
      </c>
      <c r="X621" s="134"/>
      <c r="Y621" s="134"/>
      <c r="Z621" s="134"/>
      <c r="AA621" s="134"/>
      <c r="AB621" s="134"/>
      <c r="AC621" s="134"/>
      <c r="AD621" s="192">
        <v>311300</v>
      </c>
      <c r="AE621" s="192">
        <v>30</v>
      </c>
      <c r="AF621" s="299"/>
      <c r="AG621" s="299"/>
      <c r="AH621" s="299"/>
      <c r="AI621" s="299"/>
      <c r="AJ621" s="299"/>
      <c r="AK621" s="299"/>
      <c r="AL621" s="299"/>
      <c r="AM621" s="299"/>
      <c r="AN621" s="299"/>
      <c r="AO621" s="299"/>
      <c r="AP621" s="299"/>
      <c r="AQ621" s="299"/>
      <c r="AR621" s="299"/>
      <c r="AS621" s="299"/>
      <c r="AT621" s="299"/>
      <c r="AU621" s="299"/>
      <c r="AV621" s="299"/>
      <c r="AW621" s="299"/>
    </row>
    <row r="622" spans="1:49" s="300" customFormat="1" ht="25.5" x14ac:dyDescent="0.2">
      <c r="A622" s="70">
        <v>95330</v>
      </c>
      <c r="B622" s="236" t="s">
        <v>76</v>
      </c>
      <c r="C622" s="239"/>
      <c r="D622" s="168">
        <v>1</v>
      </c>
      <c r="E622" s="240"/>
      <c r="F622" s="163"/>
      <c r="G622" s="75">
        <v>743</v>
      </c>
      <c r="H622" s="75">
        <v>989</v>
      </c>
      <c r="I622" s="75">
        <v>761</v>
      </c>
      <c r="J622" s="75">
        <v>1000</v>
      </c>
      <c r="K622" s="75">
        <v>1000</v>
      </c>
      <c r="L622" s="100">
        <f t="shared" si="34"/>
        <v>0</v>
      </c>
      <c r="M622" s="522">
        <f t="shared" si="35"/>
        <v>0</v>
      </c>
      <c r="N622" s="75">
        <v>1000</v>
      </c>
      <c r="O622" s="75">
        <v>1000</v>
      </c>
      <c r="P622" s="75"/>
      <c r="Q622" s="75"/>
      <c r="R622" s="75"/>
      <c r="S622" s="75"/>
      <c r="T622" s="255" t="s">
        <v>2804</v>
      </c>
      <c r="U622" s="130"/>
      <c r="V622" s="133"/>
      <c r="W622" s="11" t="s">
        <v>1009</v>
      </c>
      <c r="X622" s="130"/>
      <c r="Y622" s="130"/>
      <c r="Z622" s="130"/>
      <c r="AA622" s="133"/>
      <c r="AB622" s="130"/>
      <c r="AC622" s="130"/>
      <c r="AD622" s="70">
        <v>311300</v>
      </c>
      <c r="AE622" s="70">
        <v>40</v>
      </c>
      <c r="AF622" s="299"/>
      <c r="AG622" s="299"/>
      <c r="AH622" s="299"/>
      <c r="AI622" s="299"/>
      <c r="AJ622" s="299"/>
      <c r="AK622" s="299"/>
      <c r="AL622" s="299"/>
      <c r="AM622" s="299"/>
      <c r="AN622" s="299"/>
      <c r="AO622" s="299"/>
      <c r="AP622" s="299"/>
      <c r="AQ622" s="299"/>
      <c r="AR622" s="299"/>
      <c r="AS622" s="299"/>
      <c r="AT622" s="299"/>
      <c r="AU622" s="299"/>
      <c r="AV622" s="299"/>
      <c r="AW622" s="299"/>
    </row>
    <row r="623" spans="1:49" s="300" customFormat="1" ht="51" customHeight="1" x14ac:dyDescent="0.2">
      <c r="A623" s="70">
        <v>95720</v>
      </c>
      <c r="B623" s="236" t="s">
        <v>316</v>
      </c>
      <c r="C623" s="239"/>
      <c r="D623" s="168">
        <v>1</v>
      </c>
      <c r="E623" s="240"/>
      <c r="F623" s="163"/>
      <c r="G623" s="75">
        <v>1141</v>
      </c>
      <c r="H623" s="75">
        <v>1041</v>
      </c>
      <c r="I623" s="75">
        <v>1260</v>
      </c>
      <c r="J623" s="75">
        <v>1200</v>
      </c>
      <c r="K623" s="75">
        <v>1500</v>
      </c>
      <c r="L623" s="100">
        <f t="shared" si="34"/>
        <v>300</v>
      </c>
      <c r="M623" s="522">
        <f t="shared" si="35"/>
        <v>0.25</v>
      </c>
      <c r="N623" s="75">
        <v>1200</v>
      </c>
      <c r="O623" s="75">
        <v>1200</v>
      </c>
      <c r="P623" s="75"/>
      <c r="Q623" s="75"/>
      <c r="R623" s="75"/>
      <c r="S623" s="75"/>
      <c r="T623" s="405" t="s">
        <v>2554</v>
      </c>
      <c r="U623" s="130"/>
      <c r="V623" s="133"/>
      <c r="W623" s="11" t="s">
        <v>1013</v>
      </c>
      <c r="X623" s="130"/>
      <c r="Y623" s="130"/>
      <c r="Z623" s="130"/>
      <c r="AA623" s="133"/>
      <c r="AB623" s="130"/>
      <c r="AC623" s="130"/>
      <c r="AD623" s="70">
        <v>311300</v>
      </c>
      <c r="AE623" s="70">
        <v>40</v>
      </c>
      <c r="AF623" s="299"/>
      <c r="AG623" s="299"/>
      <c r="AH623" s="299"/>
      <c r="AI623" s="299"/>
      <c r="AJ623" s="299"/>
      <c r="AK623" s="299"/>
      <c r="AL623" s="299"/>
      <c r="AM623" s="299"/>
      <c r="AN623" s="299"/>
      <c r="AO623" s="299"/>
      <c r="AP623" s="299"/>
      <c r="AQ623" s="299"/>
      <c r="AR623" s="299"/>
      <c r="AS623" s="299"/>
      <c r="AT623" s="299"/>
      <c r="AU623" s="299"/>
      <c r="AV623" s="299"/>
      <c r="AW623" s="299"/>
    </row>
    <row r="624" spans="1:49" s="300" customFormat="1" ht="38.25" x14ac:dyDescent="0.2">
      <c r="A624" s="70">
        <v>95530</v>
      </c>
      <c r="B624" s="236" t="s">
        <v>282</v>
      </c>
      <c r="C624" s="239"/>
      <c r="D624" s="168">
        <v>1</v>
      </c>
      <c r="E624" s="240"/>
      <c r="F624" s="163"/>
      <c r="G624" s="75">
        <v>250</v>
      </c>
      <c r="H624" s="75">
        <v>1000</v>
      </c>
      <c r="I624" s="75">
        <v>973</v>
      </c>
      <c r="J624" s="75">
        <v>1350</v>
      </c>
      <c r="K624" s="75">
        <v>1350</v>
      </c>
      <c r="L624" s="100">
        <f t="shared" si="34"/>
        <v>0</v>
      </c>
      <c r="M624" s="522">
        <f t="shared" si="35"/>
        <v>0</v>
      </c>
      <c r="N624" s="75">
        <v>800</v>
      </c>
      <c r="O624" s="75">
        <v>800</v>
      </c>
      <c r="P624" s="75"/>
      <c r="Q624" s="75"/>
      <c r="R624" s="75"/>
      <c r="S624" s="75"/>
      <c r="T624" s="255" t="s">
        <v>2959</v>
      </c>
      <c r="U624" s="130"/>
      <c r="V624" s="133"/>
      <c r="W624" s="11" t="s">
        <v>1011</v>
      </c>
      <c r="X624" s="134"/>
      <c r="Y624" s="134"/>
      <c r="Z624" s="134"/>
      <c r="AA624" s="198"/>
      <c r="AB624" s="134"/>
      <c r="AC624" s="134"/>
      <c r="AD624" s="70">
        <v>311300</v>
      </c>
      <c r="AE624" s="70">
        <v>40</v>
      </c>
      <c r="AF624" s="299"/>
      <c r="AG624" s="299"/>
      <c r="AH624" s="299"/>
      <c r="AI624" s="299"/>
      <c r="AJ624" s="299"/>
      <c r="AK624" s="299"/>
      <c r="AL624" s="299"/>
      <c r="AM624" s="299"/>
      <c r="AN624" s="299"/>
      <c r="AO624" s="299"/>
      <c r="AP624" s="299"/>
      <c r="AQ624" s="299"/>
      <c r="AR624" s="299"/>
      <c r="AS624" s="299"/>
      <c r="AT624" s="299"/>
      <c r="AU624" s="299"/>
      <c r="AV624" s="299"/>
      <c r="AW624" s="299"/>
    </row>
    <row r="625" spans="1:49" s="300" customFormat="1" ht="25.5" x14ac:dyDescent="0.2">
      <c r="A625" s="49">
        <v>95530</v>
      </c>
      <c r="B625" s="29" t="s">
        <v>282</v>
      </c>
      <c r="C625" s="131"/>
      <c r="D625" s="168">
        <v>1</v>
      </c>
      <c r="E625" s="132"/>
      <c r="F625" s="67"/>
      <c r="G625" s="75">
        <v>1750</v>
      </c>
      <c r="H625" s="75">
        <v>1500</v>
      </c>
      <c r="I625" s="75">
        <v>1500</v>
      </c>
      <c r="J625" s="75">
        <v>2000</v>
      </c>
      <c r="K625" s="130">
        <v>1750</v>
      </c>
      <c r="L625" s="100">
        <f t="shared" si="34"/>
        <v>-250</v>
      </c>
      <c r="M625" s="522">
        <f t="shared" si="35"/>
        <v>-0.125</v>
      </c>
      <c r="N625" s="130">
        <v>1750</v>
      </c>
      <c r="O625" s="130">
        <v>1750</v>
      </c>
      <c r="P625" s="130"/>
      <c r="Q625" s="130"/>
      <c r="R625" s="130"/>
      <c r="S625" s="130"/>
      <c r="T625" s="206" t="s">
        <v>2766</v>
      </c>
      <c r="U625" s="130"/>
      <c r="V625" s="133" t="s">
        <v>2272</v>
      </c>
      <c r="W625" s="36" t="s">
        <v>2278</v>
      </c>
      <c r="X625" s="134"/>
      <c r="Y625" s="134"/>
      <c r="Z625" s="134"/>
      <c r="AA625" s="134"/>
      <c r="AB625" s="134"/>
      <c r="AC625" s="134"/>
      <c r="AD625" s="192">
        <v>311300</v>
      </c>
      <c r="AE625" s="192">
        <v>30</v>
      </c>
      <c r="AF625" s="299"/>
      <c r="AG625" s="299"/>
      <c r="AH625" s="299"/>
      <c r="AI625" s="299"/>
      <c r="AJ625" s="299"/>
      <c r="AK625" s="299"/>
      <c r="AL625" s="299"/>
      <c r="AM625" s="299"/>
      <c r="AN625" s="299"/>
      <c r="AO625" s="299"/>
      <c r="AP625" s="299"/>
      <c r="AQ625" s="299"/>
      <c r="AR625" s="299"/>
      <c r="AS625" s="299"/>
      <c r="AT625" s="299"/>
      <c r="AU625" s="299"/>
      <c r="AV625" s="299"/>
      <c r="AW625" s="299"/>
    </row>
    <row r="626" spans="1:49" s="167" customFormat="1" ht="25.5" x14ac:dyDescent="0.2">
      <c r="A626" s="49">
        <v>95330</v>
      </c>
      <c r="B626" s="29" t="s">
        <v>76</v>
      </c>
      <c r="C626" s="131"/>
      <c r="D626" s="168">
        <v>1</v>
      </c>
      <c r="E626" s="132"/>
      <c r="F626" s="67"/>
      <c r="G626" s="75">
        <v>1438</v>
      </c>
      <c r="H626" s="75">
        <v>1885</v>
      </c>
      <c r="I626" s="75">
        <v>2123</v>
      </c>
      <c r="J626" s="75">
        <v>1800</v>
      </c>
      <c r="K626" s="130">
        <v>2500</v>
      </c>
      <c r="L626" s="100">
        <f t="shared" si="34"/>
        <v>700</v>
      </c>
      <c r="M626" s="522">
        <f t="shared" si="35"/>
        <v>0.3888888888888889</v>
      </c>
      <c r="N626" s="130">
        <v>2500</v>
      </c>
      <c r="O626" s="130">
        <v>2500</v>
      </c>
      <c r="P626" s="130"/>
      <c r="Q626" s="130"/>
      <c r="R626" s="130"/>
      <c r="S626" s="130"/>
      <c r="T626" s="206" t="s">
        <v>2766</v>
      </c>
      <c r="U626" s="130"/>
      <c r="V626" s="133" t="s">
        <v>2272</v>
      </c>
      <c r="W626" s="6" t="s">
        <v>2277</v>
      </c>
      <c r="X626" s="134"/>
      <c r="Y626" s="134"/>
      <c r="Z626" s="134"/>
      <c r="AA626" s="134"/>
      <c r="AB626" s="134"/>
      <c r="AC626" s="134"/>
      <c r="AD626" s="192">
        <v>311300</v>
      </c>
      <c r="AE626" s="192">
        <v>30</v>
      </c>
      <c r="AF626" s="299"/>
      <c r="AG626" s="299"/>
      <c r="AH626" s="299"/>
      <c r="AI626" s="299"/>
      <c r="AJ626" s="299"/>
      <c r="AK626" s="299"/>
      <c r="AL626" s="299"/>
      <c r="AM626" s="299"/>
      <c r="AN626" s="299"/>
      <c r="AO626" s="299"/>
      <c r="AP626" s="299"/>
      <c r="AQ626" s="299"/>
      <c r="AR626" s="299"/>
      <c r="AS626" s="299"/>
      <c r="AT626" s="299"/>
      <c r="AU626" s="299"/>
      <c r="AV626" s="299"/>
      <c r="AW626" s="299"/>
    </row>
    <row r="627" spans="1:49" s="300" customFormat="1" ht="38.25" x14ac:dyDescent="0.2">
      <c r="A627" s="70">
        <v>94490</v>
      </c>
      <c r="B627" s="236" t="s">
        <v>154</v>
      </c>
      <c r="C627" s="237"/>
      <c r="D627" s="168">
        <v>1</v>
      </c>
      <c r="E627" s="238"/>
      <c r="F627" s="163"/>
      <c r="G627" s="159">
        <v>301</v>
      </c>
      <c r="H627" s="159">
        <v>447</v>
      </c>
      <c r="I627" s="159">
        <v>2459</v>
      </c>
      <c r="J627" s="159">
        <v>600</v>
      </c>
      <c r="K627" s="159">
        <v>2559</v>
      </c>
      <c r="L627" s="100">
        <f t="shared" si="34"/>
        <v>1959</v>
      </c>
      <c r="M627" s="522">
        <f t="shared" si="35"/>
        <v>3.2650000000000001</v>
      </c>
      <c r="N627" s="159">
        <v>2000</v>
      </c>
      <c r="O627" s="159">
        <v>2000</v>
      </c>
      <c r="P627" s="159"/>
      <c r="Q627" s="159"/>
      <c r="R627" s="159"/>
      <c r="S627" s="159"/>
      <c r="T627" s="255" t="s">
        <v>2804</v>
      </c>
      <c r="U627" s="130"/>
      <c r="V627" s="133"/>
      <c r="W627" s="11" t="s">
        <v>1006</v>
      </c>
      <c r="X627" s="130"/>
      <c r="Y627" s="130"/>
      <c r="Z627" s="130"/>
      <c r="AA627" s="133"/>
      <c r="AB627" s="130"/>
      <c r="AC627" s="130"/>
      <c r="AD627" s="70">
        <v>311300</v>
      </c>
      <c r="AE627" s="70">
        <v>40</v>
      </c>
      <c r="AF627" s="299"/>
      <c r="AG627" s="299"/>
      <c r="AH627" s="299"/>
      <c r="AI627" s="299"/>
      <c r="AJ627" s="299"/>
      <c r="AK627" s="299"/>
      <c r="AL627" s="299"/>
      <c r="AM627" s="299"/>
      <c r="AN627" s="299"/>
      <c r="AO627" s="299"/>
      <c r="AP627" s="299"/>
      <c r="AQ627" s="299"/>
      <c r="AR627" s="299"/>
      <c r="AS627" s="299"/>
      <c r="AT627" s="299"/>
      <c r="AU627" s="299"/>
      <c r="AV627" s="299"/>
      <c r="AW627" s="299"/>
    </row>
    <row r="628" spans="1:49" s="298" customFormat="1" ht="25.5" x14ac:dyDescent="0.2">
      <c r="A628" s="10">
        <v>95210</v>
      </c>
      <c r="B628" s="8" t="s">
        <v>1007</v>
      </c>
      <c r="C628" s="196"/>
      <c r="D628" s="168">
        <v>1</v>
      </c>
      <c r="E628" s="197"/>
      <c r="F628" s="8"/>
      <c r="G628" s="46">
        <v>2920</v>
      </c>
      <c r="H628" s="46">
        <v>2410</v>
      </c>
      <c r="I628" s="46">
        <v>2860</v>
      </c>
      <c r="J628" s="46">
        <v>3000</v>
      </c>
      <c r="K628" s="68">
        <v>3000</v>
      </c>
      <c r="L628" s="100">
        <f t="shared" si="34"/>
        <v>0</v>
      </c>
      <c r="M628" s="522">
        <f t="shared" si="35"/>
        <v>0</v>
      </c>
      <c r="N628" s="68">
        <v>3000</v>
      </c>
      <c r="O628" s="68">
        <v>3000</v>
      </c>
      <c r="P628" s="68"/>
      <c r="Q628" s="68"/>
      <c r="R628" s="68"/>
      <c r="S628" s="68"/>
      <c r="T628" s="206" t="s">
        <v>2766</v>
      </c>
      <c r="U628" s="46"/>
      <c r="V628" s="133" t="s">
        <v>2272</v>
      </c>
      <c r="W628" s="38" t="s">
        <v>2276</v>
      </c>
      <c r="X628" s="171"/>
      <c r="Y628" s="171"/>
      <c r="Z628" s="171"/>
      <c r="AA628" s="171"/>
      <c r="AB628" s="171"/>
      <c r="AC628" s="171"/>
      <c r="AD628" s="192">
        <v>311300</v>
      </c>
      <c r="AE628" s="192">
        <v>30</v>
      </c>
    </row>
    <row r="629" spans="1:49" s="298" customFormat="1" ht="12.75" customHeight="1" x14ac:dyDescent="0.2">
      <c r="A629" s="49">
        <v>94490</v>
      </c>
      <c r="B629" s="29" t="s">
        <v>154</v>
      </c>
      <c r="C629" s="157"/>
      <c r="D629" s="168">
        <v>1</v>
      </c>
      <c r="E629" s="158"/>
      <c r="F629" s="67"/>
      <c r="G629" s="159">
        <v>5289</v>
      </c>
      <c r="H629" s="159">
        <v>5123</v>
      </c>
      <c r="I629" s="159">
        <v>5932</v>
      </c>
      <c r="J629" s="159">
        <v>5500</v>
      </c>
      <c r="K629" s="130">
        <v>6000</v>
      </c>
      <c r="L629" s="100">
        <f t="shared" si="34"/>
        <v>500</v>
      </c>
      <c r="M629" s="522">
        <f t="shared" si="35"/>
        <v>9.0909090909090912E-2</v>
      </c>
      <c r="N629" s="130">
        <v>6000</v>
      </c>
      <c r="O629" s="130">
        <v>6000</v>
      </c>
      <c r="P629" s="130"/>
      <c r="Q629" s="130"/>
      <c r="R629" s="130"/>
      <c r="S629" s="130"/>
      <c r="T629" s="206" t="s">
        <v>2766</v>
      </c>
      <c r="U629" s="130"/>
      <c r="V629" s="133" t="s">
        <v>2272</v>
      </c>
      <c r="W629" s="36" t="s">
        <v>2275</v>
      </c>
      <c r="X629" s="130"/>
      <c r="Y629" s="130"/>
      <c r="Z629" s="130"/>
      <c r="AA629" s="130"/>
      <c r="AB629" s="130"/>
      <c r="AC629" s="130"/>
      <c r="AD629" s="192">
        <v>311300</v>
      </c>
      <c r="AE629" s="192">
        <v>30</v>
      </c>
      <c r="AF629" s="301"/>
      <c r="AG629" s="301"/>
      <c r="AH629" s="301"/>
      <c r="AI629" s="301"/>
      <c r="AJ629" s="301"/>
      <c r="AK629" s="301"/>
      <c r="AL629" s="301"/>
      <c r="AM629" s="301"/>
      <c r="AN629" s="301"/>
      <c r="AO629" s="301"/>
      <c r="AP629" s="301"/>
      <c r="AQ629" s="301"/>
      <c r="AR629" s="301"/>
      <c r="AS629" s="301"/>
      <c r="AT629" s="301"/>
      <c r="AU629" s="301"/>
      <c r="AV629" s="301"/>
      <c r="AW629" s="301"/>
    </row>
    <row r="630" spans="1:49" s="300" customFormat="1" ht="38.25" x14ac:dyDescent="0.2">
      <c r="A630" s="71">
        <v>95210</v>
      </c>
      <c r="B630" s="233" t="s">
        <v>1007</v>
      </c>
      <c r="C630" s="234"/>
      <c r="D630" s="168">
        <v>1</v>
      </c>
      <c r="E630" s="235"/>
      <c r="F630" s="233"/>
      <c r="G630" s="46">
        <v>3779</v>
      </c>
      <c r="H630" s="46">
        <v>3380</v>
      </c>
      <c r="I630" s="46">
        <v>2958</v>
      </c>
      <c r="J630" s="46">
        <v>4500</v>
      </c>
      <c r="K630" s="68">
        <v>6300</v>
      </c>
      <c r="L630" s="100">
        <f t="shared" si="34"/>
        <v>1800</v>
      </c>
      <c r="M630" s="522">
        <f t="shared" si="35"/>
        <v>0.4</v>
      </c>
      <c r="N630" s="68">
        <v>6300</v>
      </c>
      <c r="O630" s="68">
        <v>3400</v>
      </c>
      <c r="P630" s="68"/>
      <c r="Q630" s="68"/>
      <c r="R630" s="68"/>
      <c r="S630" s="68"/>
      <c r="T630" s="255" t="s">
        <v>2958</v>
      </c>
      <c r="U630" s="46"/>
      <c r="V630" s="241"/>
      <c r="W630" s="53" t="s">
        <v>1008</v>
      </c>
      <c r="X630" s="171"/>
      <c r="Y630" s="171"/>
      <c r="Z630" s="171"/>
      <c r="AA630" s="171"/>
      <c r="AB630" s="171"/>
      <c r="AC630" s="171"/>
      <c r="AD630" s="70">
        <v>311300</v>
      </c>
      <c r="AE630" s="70">
        <v>40</v>
      </c>
      <c r="AF630" s="299"/>
      <c r="AG630" s="299"/>
      <c r="AH630" s="299"/>
      <c r="AI630" s="299"/>
      <c r="AJ630" s="299"/>
      <c r="AK630" s="299"/>
      <c r="AL630" s="299"/>
      <c r="AM630" s="299"/>
      <c r="AN630" s="299"/>
      <c r="AO630" s="299"/>
      <c r="AP630" s="299"/>
      <c r="AQ630" s="299"/>
      <c r="AR630" s="299"/>
      <c r="AS630" s="299"/>
      <c r="AT630" s="299"/>
      <c r="AU630" s="299"/>
      <c r="AV630" s="299"/>
      <c r="AW630" s="299"/>
    </row>
    <row r="631" spans="1:49" s="167" customFormat="1" ht="25.5" x14ac:dyDescent="0.2">
      <c r="A631" s="205">
        <v>92320</v>
      </c>
      <c r="B631" s="44" t="s">
        <v>2271</v>
      </c>
      <c r="C631" s="54"/>
      <c r="D631" s="168">
        <v>0</v>
      </c>
      <c r="E631" s="55"/>
      <c r="F631" s="44"/>
      <c r="G631" s="46"/>
      <c r="H631" s="46"/>
      <c r="I631" s="46"/>
      <c r="J631" s="46"/>
      <c r="K631" s="46">
        <v>175</v>
      </c>
      <c r="L631" s="100">
        <f t="shared" si="34"/>
        <v>175</v>
      </c>
      <c r="M631" s="522" t="e">
        <f t="shared" si="35"/>
        <v>#DIV/0!</v>
      </c>
      <c r="N631" s="46"/>
      <c r="O631" s="46"/>
      <c r="P631" s="46"/>
      <c r="Q631" s="46"/>
      <c r="R631" s="46"/>
      <c r="S631" s="46"/>
      <c r="T631" s="418" t="s">
        <v>2810</v>
      </c>
      <c r="U631" s="46"/>
      <c r="V631" s="133" t="s">
        <v>2272</v>
      </c>
      <c r="W631" s="6" t="s">
        <v>2273</v>
      </c>
      <c r="X631" s="46"/>
      <c r="Y631" s="46"/>
      <c r="Z631" s="46"/>
      <c r="AA631" s="46"/>
      <c r="AB631" s="46"/>
      <c r="AC631" s="46"/>
      <c r="AD631" s="192">
        <v>311300</v>
      </c>
      <c r="AE631" s="192">
        <v>30</v>
      </c>
      <c r="AF631" s="299"/>
      <c r="AG631" s="299"/>
      <c r="AH631" s="299"/>
      <c r="AI631" s="299"/>
      <c r="AJ631" s="299"/>
      <c r="AK631" s="299"/>
      <c r="AL631" s="299"/>
      <c r="AM631" s="299"/>
      <c r="AN631" s="299"/>
      <c r="AO631" s="299"/>
      <c r="AP631" s="299"/>
      <c r="AQ631" s="299"/>
      <c r="AR631" s="299"/>
      <c r="AS631" s="299"/>
      <c r="AT631" s="299"/>
      <c r="AU631" s="299"/>
      <c r="AV631" s="299"/>
      <c r="AW631" s="299"/>
    </row>
    <row r="632" spans="1:49" s="300" customFormat="1" ht="102" x14ac:dyDescent="0.2">
      <c r="A632" s="70">
        <v>95720</v>
      </c>
      <c r="B632" s="236" t="s">
        <v>316</v>
      </c>
      <c r="C632" s="239"/>
      <c r="D632" s="168">
        <v>1</v>
      </c>
      <c r="E632" s="240"/>
      <c r="F632" s="163"/>
      <c r="G632" s="75"/>
      <c r="H632" s="75"/>
      <c r="I632" s="75">
        <v>101</v>
      </c>
      <c r="J632" s="75">
        <v>50</v>
      </c>
      <c r="K632" s="130">
        <v>100</v>
      </c>
      <c r="L632" s="100">
        <f t="shared" si="34"/>
        <v>50</v>
      </c>
      <c r="M632" s="522">
        <f t="shared" si="35"/>
        <v>1</v>
      </c>
      <c r="N632" s="130">
        <v>50</v>
      </c>
      <c r="O632" s="130">
        <v>50</v>
      </c>
      <c r="P632" s="130"/>
      <c r="Q632" s="130"/>
      <c r="R632" s="130"/>
      <c r="S632" s="130"/>
      <c r="T632" s="255" t="s">
        <v>2753</v>
      </c>
      <c r="U632" s="130"/>
      <c r="V632" s="133"/>
      <c r="W632" s="11" t="s">
        <v>2888</v>
      </c>
      <c r="X632" s="130"/>
      <c r="Y632" s="130"/>
      <c r="Z632" s="130"/>
      <c r="AA632" s="133"/>
      <c r="AB632" s="130"/>
      <c r="AC632" s="130"/>
      <c r="AD632" s="82">
        <v>320000</v>
      </c>
      <c r="AE632" s="82">
        <v>40</v>
      </c>
      <c r="AF632" s="299"/>
      <c r="AG632" s="299"/>
      <c r="AH632" s="299"/>
      <c r="AI632" s="299"/>
      <c r="AJ632" s="299"/>
      <c r="AK632" s="299"/>
      <c r="AL632" s="299"/>
      <c r="AM632" s="299"/>
      <c r="AN632" s="299"/>
      <c r="AO632" s="299"/>
      <c r="AP632" s="299"/>
      <c r="AQ632" s="299"/>
      <c r="AR632" s="299"/>
      <c r="AS632" s="299"/>
      <c r="AT632" s="299"/>
      <c r="AU632" s="299"/>
      <c r="AV632" s="299"/>
      <c r="AW632" s="299"/>
    </row>
    <row r="633" spans="1:49" s="300" customFormat="1" ht="102" x14ac:dyDescent="0.2">
      <c r="A633" s="70">
        <v>95315</v>
      </c>
      <c r="B633" s="236" t="s">
        <v>41</v>
      </c>
      <c r="C633" s="239"/>
      <c r="D633" s="168">
        <v>1</v>
      </c>
      <c r="E633" s="240"/>
      <c r="F633" s="163"/>
      <c r="G633" s="75">
        <v>1325</v>
      </c>
      <c r="H633" s="75">
        <v>272</v>
      </c>
      <c r="I633" s="75">
        <v>92</v>
      </c>
      <c r="J633" s="75">
        <v>500</v>
      </c>
      <c r="K633" s="130">
        <v>500</v>
      </c>
      <c r="L633" s="100">
        <f t="shared" si="34"/>
        <v>0</v>
      </c>
      <c r="M633" s="522">
        <f t="shared" si="35"/>
        <v>0</v>
      </c>
      <c r="N633" s="130">
        <v>500</v>
      </c>
      <c r="O633" s="130">
        <v>500</v>
      </c>
      <c r="P633" s="130"/>
      <c r="Q633" s="130"/>
      <c r="R633" s="130"/>
      <c r="S633" s="130"/>
      <c r="T633" s="255" t="s">
        <v>2753</v>
      </c>
      <c r="U633" s="130"/>
      <c r="V633" s="133"/>
      <c r="W633" s="11" t="s">
        <v>2887</v>
      </c>
      <c r="X633" s="134"/>
      <c r="Y633" s="134"/>
      <c r="Z633" s="134"/>
      <c r="AA633" s="198"/>
      <c r="AB633" s="134"/>
      <c r="AC633" s="134"/>
      <c r="AD633" s="82">
        <v>320000</v>
      </c>
      <c r="AE633" s="82">
        <v>40</v>
      </c>
      <c r="AF633" s="299"/>
      <c r="AG633" s="299"/>
      <c r="AH633" s="299"/>
      <c r="AI633" s="299"/>
      <c r="AJ633" s="299"/>
      <c r="AK633" s="299"/>
      <c r="AL633" s="299"/>
      <c r="AM633" s="299"/>
      <c r="AN633" s="299"/>
      <c r="AO633" s="299"/>
      <c r="AP633" s="299"/>
      <c r="AQ633" s="299"/>
      <c r="AR633" s="299"/>
      <c r="AS633" s="299"/>
      <c r="AT633" s="299"/>
      <c r="AU633" s="299"/>
      <c r="AV633" s="299"/>
      <c r="AW633" s="299"/>
    </row>
    <row r="634" spans="1:49" s="300" customFormat="1" ht="51" x14ac:dyDescent="0.2">
      <c r="A634" s="49">
        <v>95315</v>
      </c>
      <c r="B634" s="29" t="s">
        <v>41</v>
      </c>
      <c r="C634" s="131"/>
      <c r="D634" s="168">
        <v>1</v>
      </c>
      <c r="E634" s="132"/>
      <c r="F634" s="67"/>
      <c r="G634" s="75"/>
      <c r="H634" s="75"/>
      <c r="I634" s="75"/>
      <c r="J634" s="75">
        <v>1000</v>
      </c>
      <c r="K634" s="130">
        <v>1500</v>
      </c>
      <c r="L634" s="100">
        <f t="shared" si="34"/>
        <v>500</v>
      </c>
      <c r="M634" s="522">
        <f t="shared" si="35"/>
        <v>0.5</v>
      </c>
      <c r="N634" s="130">
        <v>500</v>
      </c>
      <c r="O634" s="130">
        <v>500</v>
      </c>
      <c r="P634" s="130"/>
      <c r="Q634" s="130"/>
      <c r="R634" s="130"/>
      <c r="S634" s="130"/>
      <c r="T634" s="405" t="s">
        <v>2607</v>
      </c>
      <c r="U634" s="130" t="s">
        <v>2031</v>
      </c>
      <c r="V634" s="133" t="s">
        <v>2035</v>
      </c>
      <c r="W634" s="6" t="s">
        <v>2036</v>
      </c>
      <c r="X634" s="134"/>
      <c r="Y634" s="134"/>
      <c r="Z634" s="134"/>
      <c r="AA634" s="198"/>
      <c r="AB634" s="134"/>
      <c r="AC634" s="134"/>
      <c r="AD634" s="243">
        <v>320000</v>
      </c>
      <c r="AE634" s="243">
        <v>30</v>
      </c>
      <c r="AF634" s="299"/>
      <c r="AG634" s="299"/>
      <c r="AH634" s="299"/>
      <c r="AI634" s="299"/>
      <c r="AJ634" s="299"/>
      <c r="AK634" s="299"/>
      <c r="AL634" s="299"/>
      <c r="AM634" s="299"/>
      <c r="AN634" s="299"/>
      <c r="AO634" s="299"/>
      <c r="AP634" s="299"/>
      <c r="AQ634" s="299"/>
      <c r="AR634" s="299"/>
      <c r="AS634" s="299"/>
      <c r="AT634" s="299"/>
      <c r="AU634" s="299"/>
      <c r="AV634" s="299"/>
      <c r="AW634" s="299"/>
    </row>
    <row r="635" spans="1:49" s="300" customFormat="1" ht="102" x14ac:dyDescent="0.2">
      <c r="A635" s="122">
        <v>94410</v>
      </c>
      <c r="B635" s="236" t="s">
        <v>27</v>
      </c>
      <c r="C635" s="310"/>
      <c r="D635" s="168">
        <v>1</v>
      </c>
      <c r="E635" s="311"/>
      <c r="F635" s="312"/>
      <c r="G635" s="98"/>
      <c r="H635" s="98"/>
      <c r="I635" s="98">
        <v>68</v>
      </c>
      <c r="J635" s="98">
        <v>200</v>
      </c>
      <c r="K635" s="99">
        <v>250</v>
      </c>
      <c r="L635" s="100">
        <f t="shared" si="34"/>
        <v>50</v>
      </c>
      <c r="M635" s="522">
        <f t="shared" si="35"/>
        <v>0.25</v>
      </c>
      <c r="N635" s="99">
        <v>1000</v>
      </c>
      <c r="O635" s="99">
        <v>1000</v>
      </c>
      <c r="P635" s="99"/>
      <c r="Q635" s="99"/>
      <c r="R635" s="99"/>
      <c r="S635" s="99"/>
      <c r="T635" s="255" t="s">
        <v>2753</v>
      </c>
      <c r="U635" s="102"/>
      <c r="V635" s="101"/>
      <c r="W635" s="83" t="s">
        <v>2884</v>
      </c>
      <c r="X635" s="134"/>
      <c r="Y635" s="134"/>
      <c r="Z635" s="134"/>
      <c r="AA635" s="198"/>
      <c r="AB635" s="134"/>
      <c r="AC635" s="134"/>
      <c r="AD635" s="82">
        <v>320000</v>
      </c>
      <c r="AE635" s="82">
        <v>40</v>
      </c>
      <c r="AF635" s="299"/>
      <c r="AG635" s="299"/>
      <c r="AH635" s="299"/>
      <c r="AI635" s="299"/>
      <c r="AJ635" s="299"/>
      <c r="AK635" s="299"/>
      <c r="AL635" s="299"/>
      <c r="AM635" s="299"/>
      <c r="AN635" s="299"/>
      <c r="AO635" s="299"/>
      <c r="AP635" s="299"/>
      <c r="AQ635" s="299"/>
      <c r="AR635" s="299"/>
      <c r="AS635" s="299"/>
      <c r="AT635" s="299"/>
      <c r="AU635" s="299"/>
      <c r="AV635" s="299"/>
      <c r="AW635" s="299"/>
    </row>
    <row r="636" spans="1:49" s="298" customFormat="1" ht="102" x14ac:dyDescent="0.2">
      <c r="A636" s="70">
        <v>95310</v>
      </c>
      <c r="B636" s="236" t="s">
        <v>38</v>
      </c>
      <c r="C636" s="239"/>
      <c r="D636" s="168">
        <v>1</v>
      </c>
      <c r="E636" s="240"/>
      <c r="F636" s="163"/>
      <c r="G636" s="75">
        <v>270</v>
      </c>
      <c r="H636" s="75">
        <v>192</v>
      </c>
      <c r="I636" s="75">
        <v>235</v>
      </c>
      <c r="J636" s="75">
        <v>750</v>
      </c>
      <c r="K636" s="130">
        <v>750</v>
      </c>
      <c r="L636" s="100">
        <f t="shared" si="34"/>
        <v>0</v>
      </c>
      <c r="M636" s="522">
        <f t="shared" si="35"/>
        <v>0</v>
      </c>
      <c r="N636" s="130">
        <v>1250</v>
      </c>
      <c r="O636" s="130">
        <v>1250</v>
      </c>
      <c r="P636" s="130"/>
      <c r="Q636" s="130"/>
      <c r="R636" s="130"/>
      <c r="S636" s="130"/>
      <c r="T636" s="255" t="s">
        <v>2753</v>
      </c>
      <c r="U636" s="130"/>
      <c r="V636" s="133"/>
      <c r="W636" s="11" t="s">
        <v>2886</v>
      </c>
      <c r="X636" s="130"/>
      <c r="Y636" s="130"/>
      <c r="Z636" s="130"/>
      <c r="AA636" s="130">
        <v>1250</v>
      </c>
      <c r="AB636" s="133" t="s">
        <v>2889</v>
      </c>
      <c r="AC636" s="130"/>
      <c r="AD636" s="82">
        <v>320000</v>
      </c>
      <c r="AE636" s="82">
        <v>40</v>
      </c>
    </row>
    <row r="637" spans="1:49" s="167" customFormat="1" ht="38.25" x14ac:dyDescent="0.2">
      <c r="A637" s="50">
        <v>94410</v>
      </c>
      <c r="B637" s="29" t="s">
        <v>27</v>
      </c>
      <c r="C637" s="96"/>
      <c r="D637" s="168">
        <v>1</v>
      </c>
      <c r="E637" s="97"/>
      <c r="F637" s="51"/>
      <c r="G637" s="98"/>
      <c r="H637" s="98"/>
      <c r="I637" s="98"/>
      <c r="J637" s="98">
        <v>1500</v>
      </c>
      <c r="K637" s="99">
        <v>1500</v>
      </c>
      <c r="L637" s="100">
        <f t="shared" si="34"/>
        <v>0</v>
      </c>
      <c r="M637" s="522">
        <f t="shared" si="35"/>
        <v>0</v>
      </c>
      <c r="N637" s="99">
        <v>1500</v>
      </c>
      <c r="O637" s="99">
        <v>1500</v>
      </c>
      <c r="P637" s="99"/>
      <c r="Q637" s="99"/>
      <c r="R637" s="99"/>
      <c r="S637" s="99"/>
      <c r="T637" s="540" t="s">
        <v>170</v>
      </c>
      <c r="U637" s="102" t="s">
        <v>2031</v>
      </c>
      <c r="V637" s="101" t="s">
        <v>2032</v>
      </c>
      <c r="W637" s="7" t="s">
        <v>2033</v>
      </c>
      <c r="X637" s="134"/>
      <c r="Y637" s="134"/>
      <c r="Z637" s="134"/>
      <c r="AA637" s="198"/>
      <c r="AB637" s="134"/>
      <c r="AC637" s="134"/>
      <c r="AD637" s="243">
        <v>320000</v>
      </c>
      <c r="AE637" s="243">
        <v>30</v>
      </c>
      <c r="AF637" s="299"/>
      <c r="AG637" s="299"/>
      <c r="AH637" s="299"/>
      <c r="AI637" s="299"/>
      <c r="AJ637" s="299"/>
      <c r="AK637" s="299"/>
      <c r="AL637" s="299"/>
      <c r="AM637" s="299"/>
      <c r="AN637" s="299"/>
      <c r="AO637" s="299"/>
      <c r="AP637" s="299"/>
      <c r="AQ637" s="299"/>
      <c r="AR637" s="299"/>
      <c r="AS637" s="299"/>
      <c r="AT637" s="299"/>
      <c r="AU637" s="299"/>
      <c r="AV637" s="299"/>
      <c r="AW637" s="299"/>
    </row>
    <row r="638" spans="1:49" s="167" customFormat="1" ht="38.25" x14ac:dyDescent="0.2">
      <c r="A638" s="49">
        <v>95310</v>
      </c>
      <c r="B638" s="29" t="s">
        <v>38</v>
      </c>
      <c r="C638" s="131"/>
      <c r="D638" s="168">
        <v>1</v>
      </c>
      <c r="E638" s="132"/>
      <c r="F638" s="67"/>
      <c r="G638" s="75"/>
      <c r="H638" s="75">
        <v>125</v>
      </c>
      <c r="I638" s="75"/>
      <c r="J638" s="75"/>
      <c r="K638" s="130">
        <v>2000</v>
      </c>
      <c r="L638" s="100">
        <f t="shared" si="34"/>
        <v>2000</v>
      </c>
      <c r="M638" s="522" t="e">
        <f t="shared" si="35"/>
        <v>#DIV/0!</v>
      </c>
      <c r="N638" s="130">
        <v>2000</v>
      </c>
      <c r="O638" s="130">
        <v>2000</v>
      </c>
      <c r="P638" s="130"/>
      <c r="Q638" s="130"/>
      <c r="R638" s="130"/>
      <c r="S638" s="130"/>
      <c r="T638" s="405" t="s">
        <v>170</v>
      </c>
      <c r="U638" s="102" t="s">
        <v>2031</v>
      </c>
      <c r="V638" s="133" t="s">
        <v>2488</v>
      </c>
      <c r="W638" s="6" t="s">
        <v>2034</v>
      </c>
      <c r="X638" s="130"/>
      <c r="Y638" s="130"/>
      <c r="Z638" s="130"/>
      <c r="AA638" s="133"/>
      <c r="AB638" s="130"/>
      <c r="AC638" s="130"/>
      <c r="AD638" s="243">
        <v>320000</v>
      </c>
      <c r="AE638" s="243">
        <v>30</v>
      </c>
      <c r="AF638" s="299"/>
      <c r="AG638" s="299"/>
      <c r="AH638" s="299"/>
      <c r="AI638" s="299"/>
      <c r="AJ638" s="299"/>
      <c r="AK638" s="299"/>
      <c r="AL638" s="299"/>
      <c r="AM638" s="299"/>
      <c r="AN638" s="299"/>
      <c r="AO638" s="299"/>
      <c r="AP638" s="299"/>
      <c r="AQ638" s="299"/>
      <c r="AR638" s="299"/>
      <c r="AS638" s="299"/>
      <c r="AT638" s="299"/>
      <c r="AU638" s="299"/>
      <c r="AV638" s="299"/>
      <c r="AW638" s="299"/>
    </row>
    <row r="639" spans="1:49" s="300" customFormat="1" ht="76.5" x14ac:dyDescent="0.2">
      <c r="A639" s="49">
        <v>95990</v>
      </c>
      <c r="B639" s="29" t="s">
        <v>487</v>
      </c>
      <c r="C639" s="131"/>
      <c r="D639" s="168">
        <v>1</v>
      </c>
      <c r="E639" s="132"/>
      <c r="F639" s="67"/>
      <c r="G639" s="75"/>
      <c r="H639" s="75"/>
      <c r="I639" s="75"/>
      <c r="J639" s="75">
        <v>3000</v>
      </c>
      <c r="K639" s="130">
        <v>5000</v>
      </c>
      <c r="L639" s="100">
        <f t="shared" si="34"/>
        <v>2000</v>
      </c>
      <c r="M639" s="522">
        <f t="shared" si="35"/>
        <v>0.66666666666666663</v>
      </c>
      <c r="N639" s="130">
        <v>3000</v>
      </c>
      <c r="O639" s="130">
        <v>3000</v>
      </c>
      <c r="P639" s="130"/>
      <c r="Q639" s="130"/>
      <c r="R639" s="130"/>
      <c r="S639" s="130"/>
      <c r="T639" s="405" t="s">
        <v>2608</v>
      </c>
      <c r="U639" s="79" t="s">
        <v>2037</v>
      </c>
      <c r="V639" s="133" t="s">
        <v>2038</v>
      </c>
      <c r="W639" s="6" t="s">
        <v>2039</v>
      </c>
      <c r="X639" s="130"/>
      <c r="Y639" s="130"/>
      <c r="Z639" s="130"/>
      <c r="AA639" s="133"/>
      <c r="AB639" s="130"/>
      <c r="AC639" s="130"/>
      <c r="AD639" s="243">
        <v>320000</v>
      </c>
      <c r="AE639" s="243">
        <v>30</v>
      </c>
      <c r="AF639" s="299"/>
      <c r="AG639" s="299"/>
      <c r="AH639" s="299"/>
      <c r="AI639" s="299"/>
      <c r="AJ639" s="299"/>
      <c r="AK639" s="299"/>
      <c r="AL639" s="299"/>
      <c r="AM639" s="299"/>
      <c r="AN639" s="299"/>
      <c r="AO639" s="299"/>
      <c r="AP639" s="299"/>
      <c r="AQ639" s="299"/>
      <c r="AR639" s="299"/>
      <c r="AS639" s="299"/>
      <c r="AT639" s="299"/>
      <c r="AU639" s="299"/>
      <c r="AV639" s="299"/>
      <c r="AW639" s="299"/>
    </row>
    <row r="640" spans="1:49" s="300" customFormat="1" ht="38.25" x14ac:dyDescent="0.2">
      <c r="A640" s="49">
        <v>95310</v>
      </c>
      <c r="B640" s="29" t="s">
        <v>38</v>
      </c>
      <c r="C640" s="131"/>
      <c r="D640" s="168">
        <v>1</v>
      </c>
      <c r="E640" s="132"/>
      <c r="F640" s="67" t="s">
        <v>2205</v>
      </c>
      <c r="G640" s="75"/>
      <c r="H640" s="75"/>
      <c r="I640" s="75"/>
      <c r="J640" s="75"/>
      <c r="K640" s="130">
        <v>300</v>
      </c>
      <c r="L640" s="100">
        <f t="shared" si="34"/>
        <v>300</v>
      </c>
      <c r="M640" s="522" t="e">
        <f t="shared" si="35"/>
        <v>#DIV/0!</v>
      </c>
      <c r="N640" s="130">
        <v>0</v>
      </c>
      <c r="O640" s="130"/>
      <c r="P640" s="130"/>
      <c r="Q640" s="130"/>
      <c r="R640" s="130"/>
      <c r="S640" s="130"/>
      <c r="T640" s="405" t="s">
        <v>2775</v>
      </c>
      <c r="U640" s="130"/>
      <c r="V640" s="133"/>
      <c r="W640" s="36" t="s">
        <v>2206</v>
      </c>
      <c r="X640" s="130"/>
      <c r="Y640" s="130"/>
      <c r="Z640" s="130"/>
      <c r="AA640" s="133"/>
      <c r="AB640" s="130"/>
      <c r="AC640" s="130"/>
      <c r="AD640" s="243">
        <v>321000</v>
      </c>
      <c r="AE640" s="243">
        <v>30</v>
      </c>
      <c r="AF640" s="299"/>
      <c r="AG640" s="299"/>
      <c r="AH640" s="299"/>
      <c r="AI640" s="299"/>
      <c r="AJ640" s="299"/>
      <c r="AK640" s="299"/>
      <c r="AL640" s="299"/>
      <c r="AM640" s="299"/>
      <c r="AN640" s="299"/>
      <c r="AO640" s="299"/>
      <c r="AP640" s="299"/>
      <c r="AQ640" s="299"/>
      <c r="AR640" s="299"/>
      <c r="AS640" s="299"/>
      <c r="AT640" s="299"/>
      <c r="AU640" s="299"/>
      <c r="AV640" s="299"/>
      <c r="AW640" s="299"/>
    </row>
    <row r="641" spans="1:49" s="300" customFormat="1" ht="63.75" x14ac:dyDescent="0.2">
      <c r="A641" s="50">
        <v>94410</v>
      </c>
      <c r="B641" s="29" t="s">
        <v>27</v>
      </c>
      <c r="C641" s="96"/>
      <c r="D641" s="168">
        <v>1</v>
      </c>
      <c r="E641" s="97"/>
      <c r="F641" s="51" t="s">
        <v>2203</v>
      </c>
      <c r="G641" s="98">
        <v>104</v>
      </c>
      <c r="H641" s="98">
        <v>332</v>
      </c>
      <c r="I641" s="98">
        <v>0</v>
      </c>
      <c r="J641" s="98">
        <v>300</v>
      </c>
      <c r="K641" s="99">
        <v>150</v>
      </c>
      <c r="L641" s="100">
        <f t="shared" si="34"/>
        <v>-150</v>
      </c>
      <c r="M641" s="522">
        <f t="shared" si="35"/>
        <v>-0.5</v>
      </c>
      <c r="N641" s="99">
        <v>150</v>
      </c>
      <c r="O641" s="99">
        <v>150</v>
      </c>
      <c r="P641" s="99"/>
      <c r="Q641" s="99"/>
      <c r="R641" s="99"/>
      <c r="S641" s="99"/>
      <c r="T641" s="206" t="s">
        <v>2766</v>
      </c>
      <c r="U641" s="102"/>
      <c r="V641" s="101"/>
      <c r="W641" s="7" t="s">
        <v>2204</v>
      </c>
      <c r="X641" s="134"/>
      <c r="Y641" s="134"/>
      <c r="Z641" s="134"/>
      <c r="AA641" s="198"/>
      <c r="AB641" s="134"/>
      <c r="AC641" s="134"/>
      <c r="AD641" s="243">
        <v>321000</v>
      </c>
      <c r="AE641" s="243">
        <v>30</v>
      </c>
      <c r="AF641" s="299"/>
      <c r="AG641" s="299"/>
      <c r="AH641" s="299"/>
      <c r="AI641" s="299"/>
      <c r="AJ641" s="299"/>
      <c r="AK641" s="299"/>
      <c r="AL641" s="299"/>
      <c r="AM641" s="299"/>
      <c r="AN641" s="299"/>
      <c r="AO641" s="299"/>
      <c r="AP641" s="299"/>
      <c r="AQ641" s="299"/>
      <c r="AR641" s="299"/>
      <c r="AS641" s="299"/>
      <c r="AT641" s="299"/>
      <c r="AU641" s="299"/>
      <c r="AV641" s="299"/>
      <c r="AW641" s="299"/>
    </row>
    <row r="642" spans="1:49" s="300" customFormat="1" ht="38.25" x14ac:dyDescent="0.2">
      <c r="A642" s="49">
        <v>95315</v>
      </c>
      <c r="B642" s="29" t="s">
        <v>41</v>
      </c>
      <c r="C642" s="131"/>
      <c r="D642" s="168">
        <v>1</v>
      </c>
      <c r="E642" s="132"/>
      <c r="F642" s="67" t="s">
        <v>2207</v>
      </c>
      <c r="G642" s="75"/>
      <c r="H642" s="75"/>
      <c r="I642" s="75"/>
      <c r="J642" s="75"/>
      <c r="K642" s="130">
        <v>300</v>
      </c>
      <c r="L642" s="100">
        <f t="shared" si="34"/>
        <v>300</v>
      </c>
      <c r="M642" s="522" t="e">
        <f t="shared" si="35"/>
        <v>#DIV/0!</v>
      </c>
      <c r="N642" s="130">
        <v>300</v>
      </c>
      <c r="O642" s="130">
        <v>300</v>
      </c>
      <c r="P642" s="130"/>
      <c r="Q642" s="130"/>
      <c r="R642" s="130"/>
      <c r="S642" s="130"/>
      <c r="T642" s="405" t="s">
        <v>2784</v>
      </c>
      <c r="U642" s="130"/>
      <c r="V642" s="133"/>
      <c r="W642" s="36" t="s">
        <v>2208</v>
      </c>
      <c r="X642" s="134"/>
      <c r="Y642" s="134"/>
      <c r="Z642" s="134"/>
      <c r="AA642" s="198"/>
      <c r="AB642" s="134"/>
      <c r="AC642" s="134"/>
      <c r="AD642" s="243">
        <v>321000</v>
      </c>
      <c r="AE642" s="243">
        <v>30</v>
      </c>
      <c r="AF642" s="299"/>
      <c r="AG642" s="299"/>
      <c r="AH642" s="299"/>
      <c r="AI642" s="299"/>
      <c r="AJ642" s="299"/>
      <c r="AK642" s="299"/>
      <c r="AL642" s="299"/>
      <c r="AM642" s="299"/>
      <c r="AN642" s="299"/>
      <c r="AO642" s="299"/>
      <c r="AP642" s="299"/>
      <c r="AQ642" s="299"/>
      <c r="AR642" s="299"/>
      <c r="AS642" s="299"/>
      <c r="AT642" s="299"/>
      <c r="AU642" s="299"/>
      <c r="AV642" s="299"/>
      <c r="AW642" s="299"/>
    </row>
    <row r="643" spans="1:49" s="298" customFormat="1" ht="38.25" x14ac:dyDescent="0.2">
      <c r="A643" s="50">
        <v>94310</v>
      </c>
      <c r="B643" s="29" t="s">
        <v>56</v>
      </c>
      <c r="C643" s="96"/>
      <c r="D643" s="168">
        <v>1</v>
      </c>
      <c r="E643" s="97"/>
      <c r="F643" s="51" t="s">
        <v>2214</v>
      </c>
      <c r="G643" s="98"/>
      <c r="H643" s="98"/>
      <c r="I643" s="98"/>
      <c r="J643" s="98"/>
      <c r="K643" s="99">
        <v>100</v>
      </c>
      <c r="L643" s="100">
        <f t="shared" si="34"/>
        <v>100</v>
      </c>
      <c r="M643" s="522" t="e">
        <f t="shared" si="35"/>
        <v>#DIV/0!</v>
      </c>
      <c r="N643" s="99">
        <v>0</v>
      </c>
      <c r="O643" s="99"/>
      <c r="P643" s="99"/>
      <c r="Q643" s="99"/>
      <c r="R643" s="99"/>
      <c r="S643" s="99"/>
      <c r="T643" s="570" t="s">
        <v>2623</v>
      </c>
      <c r="U643" s="48"/>
      <c r="V643" s="378" t="s">
        <v>2215</v>
      </c>
      <c r="W643" s="7" t="s">
        <v>2216</v>
      </c>
      <c r="X643" s="130"/>
      <c r="Y643" s="130"/>
      <c r="Z643" s="130"/>
      <c r="AA643" s="130"/>
      <c r="AB643" s="130"/>
      <c r="AC643" s="130"/>
      <c r="AD643" s="172">
        <v>321100</v>
      </c>
      <c r="AE643" s="172">
        <v>40</v>
      </c>
      <c r="AF643" s="301"/>
      <c r="AG643" s="301"/>
      <c r="AH643" s="301"/>
      <c r="AI643" s="301"/>
      <c r="AJ643" s="301"/>
      <c r="AK643" s="301"/>
      <c r="AL643" s="301"/>
      <c r="AM643" s="301"/>
      <c r="AN643" s="301"/>
      <c r="AO643" s="301"/>
      <c r="AP643" s="301"/>
      <c r="AQ643" s="301"/>
      <c r="AR643" s="301"/>
      <c r="AS643" s="301"/>
      <c r="AT643" s="301"/>
      <c r="AU643" s="301"/>
      <c r="AV643" s="301"/>
      <c r="AW643" s="301"/>
    </row>
    <row r="644" spans="1:49" s="300" customFormat="1" ht="114.75" x14ac:dyDescent="0.2">
      <c r="A644" s="50">
        <v>94310</v>
      </c>
      <c r="B644" s="29" t="s">
        <v>56</v>
      </c>
      <c r="C644" s="96"/>
      <c r="D644" s="168">
        <v>1</v>
      </c>
      <c r="E644" s="97"/>
      <c r="F644" s="51" t="s">
        <v>2209</v>
      </c>
      <c r="G644" s="98"/>
      <c r="H644" s="98"/>
      <c r="I644" s="98"/>
      <c r="J644" s="98">
        <v>750</v>
      </c>
      <c r="K644" s="99">
        <v>1000</v>
      </c>
      <c r="L644" s="100">
        <f t="shared" si="34"/>
        <v>250</v>
      </c>
      <c r="M644" s="522">
        <f t="shared" si="35"/>
        <v>0.33333333333333331</v>
      </c>
      <c r="N644" s="99">
        <v>250</v>
      </c>
      <c r="O644" s="99">
        <v>250</v>
      </c>
      <c r="P644" s="99"/>
      <c r="Q644" s="99"/>
      <c r="R644" s="99"/>
      <c r="S644" s="99"/>
      <c r="T644" s="206" t="s">
        <v>2785</v>
      </c>
      <c r="U644" s="48" t="s">
        <v>2210</v>
      </c>
      <c r="V644" s="378" t="s">
        <v>2211</v>
      </c>
      <c r="W644" s="7" t="s">
        <v>2212</v>
      </c>
      <c r="X644" s="130"/>
      <c r="Y644" s="130"/>
      <c r="Z644" s="130"/>
      <c r="AA644" s="133" t="s">
        <v>2213</v>
      </c>
      <c r="AB644" s="130"/>
      <c r="AC644" s="130"/>
      <c r="AD644" s="172">
        <v>321100</v>
      </c>
      <c r="AE644" s="172">
        <v>30</v>
      </c>
      <c r="AF644" s="299"/>
      <c r="AG644" s="299"/>
      <c r="AH644" s="299"/>
      <c r="AI644" s="299"/>
      <c r="AJ644" s="299"/>
      <c r="AK644" s="299"/>
      <c r="AL644" s="299"/>
      <c r="AM644" s="299"/>
      <c r="AN644" s="299"/>
      <c r="AO644" s="299"/>
      <c r="AP644" s="299"/>
      <c r="AQ644" s="299"/>
      <c r="AR644" s="299"/>
      <c r="AS644" s="299"/>
      <c r="AT644" s="299"/>
      <c r="AU644" s="299"/>
      <c r="AV644" s="299"/>
      <c r="AW644" s="299"/>
    </row>
    <row r="645" spans="1:49" s="300" customFormat="1" ht="114.75" x14ac:dyDescent="0.2">
      <c r="A645" s="50">
        <v>94310</v>
      </c>
      <c r="B645" s="29" t="s">
        <v>56</v>
      </c>
      <c r="C645" s="96"/>
      <c r="D645" s="168">
        <v>1</v>
      </c>
      <c r="E645" s="97"/>
      <c r="F645" s="51" t="s">
        <v>2209</v>
      </c>
      <c r="G645" s="98"/>
      <c r="H645" s="98"/>
      <c r="I645" s="98"/>
      <c r="J645" s="98"/>
      <c r="K645" s="99">
        <v>500</v>
      </c>
      <c r="L645" s="100">
        <f t="shared" si="34"/>
        <v>500</v>
      </c>
      <c r="M645" s="522" t="e">
        <f t="shared" si="35"/>
        <v>#DIV/0!</v>
      </c>
      <c r="N645" s="99">
        <v>500</v>
      </c>
      <c r="O645" s="99">
        <v>500</v>
      </c>
      <c r="P645" s="99"/>
      <c r="Q645" s="99"/>
      <c r="R645" s="99"/>
      <c r="S645" s="99"/>
      <c r="T645" s="547" t="s">
        <v>2622</v>
      </c>
      <c r="U645" s="48" t="s">
        <v>2210</v>
      </c>
      <c r="V645" s="378" t="s">
        <v>2211</v>
      </c>
      <c r="W645" s="7" t="s">
        <v>2356</v>
      </c>
      <c r="X645" s="130"/>
      <c r="Y645" s="130"/>
      <c r="Z645" s="130"/>
      <c r="AA645" s="130"/>
      <c r="AB645" s="130"/>
      <c r="AC645" s="130"/>
      <c r="AD645" s="172">
        <v>321100</v>
      </c>
      <c r="AE645" s="172">
        <v>40</v>
      </c>
      <c r="AF645" s="299"/>
      <c r="AG645" s="299"/>
      <c r="AH645" s="299"/>
      <c r="AI645" s="299"/>
      <c r="AJ645" s="299"/>
      <c r="AK645" s="299"/>
      <c r="AL645" s="299"/>
      <c r="AM645" s="299"/>
      <c r="AN645" s="299"/>
      <c r="AO645" s="299"/>
      <c r="AP645" s="299"/>
      <c r="AQ645" s="299"/>
      <c r="AR645" s="299"/>
      <c r="AS645" s="299"/>
      <c r="AT645" s="299"/>
      <c r="AU645" s="299"/>
      <c r="AV645" s="299"/>
      <c r="AW645" s="299"/>
    </row>
    <row r="646" spans="1:49" s="300" customFormat="1" ht="38.25" x14ac:dyDescent="0.2">
      <c r="A646" s="50">
        <v>94310</v>
      </c>
      <c r="B646" s="29" t="s">
        <v>56</v>
      </c>
      <c r="C646" s="96"/>
      <c r="D646" s="168"/>
      <c r="E646" s="97"/>
      <c r="F646" s="51" t="s">
        <v>2214</v>
      </c>
      <c r="G646" s="98"/>
      <c r="H646" s="98"/>
      <c r="I646" s="98"/>
      <c r="J646" s="98"/>
      <c r="K646" s="99">
        <v>100</v>
      </c>
      <c r="L646" s="100">
        <f t="shared" si="34"/>
        <v>100</v>
      </c>
      <c r="M646" s="522" t="e">
        <f t="shared" si="35"/>
        <v>#DIV/0!</v>
      </c>
      <c r="N646" s="99"/>
      <c r="O646" s="99"/>
      <c r="P646" s="99"/>
      <c r="Q646" s="99"/>
      <c r="R646" s="99"/>
      <c r="S646" s="99"/>
      <c r="T646" s="540"/>
      <c r="U646" s="48"/>
      <c r="V646" s="378" t="s">
        <v>2215</v>
      </c>
      <c r="W646" s="7" t="s">
        <v>2216</v>
      </c>
      <c r="X646" s="130"/>
      <c r="Y646" s="130"/>
      <c r="Z646" s="130"/>
      <c r="AA646" s="133"/>
      <c r="AB646" s="130"/>
      <c r="AC646" s="130"/>
      <c r="AD646" s="172">
        <v>321100</v>
      </c>
      <c r="AE646" s="172">
        <v>30</v>
      </c>
      <c r="AF646" s="299"/>
      <c r="AG646" s="299"/>
      <c r="AH646" s="299"/>
      <c r="AI646" s="299"/>
      <c r="AJ646" s="299"/>
      <c r="AK646" s="299"/>
      <c r="AL646" s="299"/>
      <c r="AM646" s="299"/>
      <c r="AN646" s="299"/>
      <c r="AO646" s="299"/>
      <c r="AP646" s="299"/>
      <c r="AQ646" s="299"/>
      <c r="AR646" s="299"/>
      <c r="AS646" s="299"/>
      <c r="AT646" s="299"/>
      <c r="AU646" s="299"/>
      <c r="AV646" s="299"/>
      <c r="AW646" s="299"/>
    </row>
    <row r="647" spans="1:49" s="167" customFormat="1" ht="51" x14ac:dyDescent="0.2">
      <c r="A647" s="49">
        <v>94490</v>
      </c>
      <c r="B647" s="29" t="s">
        <v>154</v>
      </c>
      <c r="C647" s="157"/>
      <c r="D647" s="168"/>
      <c r="E647" s="158"/>
      <c r="F647" s="67" t="s">
        <v>2218</v>
      </c>
      <c r="G647" s="159"/>
      <c r="H647" s="159"/>
      <c r="I647" s="159"/>
      <c r="J647" s="159"/>
      <c r="K647" s="130">
        <v>500</v>
      </c>
      <c r="L647" s="100">
        <f t="shared" si="34"/>
        <v>500</v>
      </c>
      <c r="M647" s="522" t="e">
        <f t="shared" si="35"/>
        <v>#DIV/0!</v>
      </c>
      <c r="N647" s="130"/>
      <c r="O647" s="130"/>
      <c r="P647" s="130"/>
      <c r="Q647" s="130"/>
      <c r="R647" s="130"/>
      <c r="S647" s="130"/>
      <c r="T647" s="405"/>
      <c r="U647" s="130"/>
      <c r="V647" s="133"/>
      <c r="W647" s="36" t="s">
        <v>2219</v>
      </c>
      <c r="X647" s="81"/>
      <c r="Y647" s="81"/>
      <c r="Z647" s="81"/>
      <c r="AA647" s="81"/>
      <c r="AB647" s="81"/>
      <c r="AC647" s="81"/>
      <c r="AD647" s="172">
        <v>321100</v>
      </c>
      <c r="AE647" s="172">
        <v>40</v>
      </c>
      <c r="AF647" s="299"/>
      <c r="AG647" s="299"/>
      <c r="AH647" s="299"/>
      <c r="AI647" s="299"/>
      <c r="AJ647" s="299"/>
      <c r="AK647" s="299"/>
      <c r="AL647" s="299"/>
      <c r="AM647" s="299"/>
      <c r="AN647" s="299"/>
      <c r="AO647" s="299"/>
      <c r="AP647" s="299"/>
      <c r="AQ647" s="299"/>
      <c r="AR647" s="299"/>
      <c r="AS647" s="299"/>
      <c r="AT647" s="299"/>
      <c r="AU647" s="299"/>
      <c r="AV647" s="299"/>
      <c r="AW647" s="299"/>
    </row>
    <row r="648" spans="1:49" s="167" customFormat="1" ht="51" x14ac:dyDescent="0.2">
      <c r="A648" s="49">
        <v>94490</v>
      </c>
      <c r="B648" s="29" t="s">
        <v>2217</v>
      </c>
      <c r="C648" s="157"/>
      <c r="D648" s="168"/>
      <c r="E648" s="158"/>
      <c r="F648" s="67" t="s">
        <v>2218</v>
      </c>
      <c r="G648" s="159"/>
      <c r="H648" s="159"/>
      <c r="I648" s="159"/>
      <c r="J648" s="159"/>
      <c r="K648" s="130">
        <v>500</v>
      </c>
      <c r="L648" s="100">
        <f t="shared" si="34"/>
        <v>500</v>
      </c>
      <c r="M648" s="522" t="e">
        <f t="shared" si="35"/>
        <v>#DIV/0!</v>
      </c>
      <c r="N648" s="130"/>
      <c r="O648" s="130"/>
      <c r="P648" s="130"/>
      <c r="Q648" s="130"/>
      <c r="R648" s="130"/>
      <c r="S648" s="130"/>
      <c r="T648" s="405"/>
      <c r="U648" s="130"/>
      <c r="V648" s="133"/>
      <c r="W648" s="36" t="s">
        <v>2219</v>
      </c>
      <c r="X648" s="81"/>
      <c r="Y648" s="81"/>
      <c r="Z648" s="81"/>
      <c r="AA648" s="81"/>
      <c r="AB648" s="81"/>
      <c r="AC648" s="81"/>
      <c r="AD648" s="172">
        <v>321100</v>
      </c>
      <c r="AE648" s="172">
        <v>30</v>
      </c>
      <c r="AF648" s="299"/>
      <c r="AG648" s="299"/>
      <c r="AH648" s="299"/>
      <c r="AI648" s="299"/>
      <c r="AJ648" s="299"/>
      <c r="AK648" s="299"/>
      <c r="AL648" s="299"/>
      <c r="AM648" s="299"/>
      <c r="AN648" s="299"/>
      <c r="AO648" s="299"/>
      <c r="AP648" s="299"/>
      <c r="AQ648" s="299"/>
      <c r="AR648" s="299"/>
      <c r="AS648" s="299"/>
      <c r="AT648" s="299"/>
      <c r="AU648" s="299"/>
      <c r="AV648" s="299"/>
      <c r="AW648" s="299"/>
    </row>
    <row r="649" spans="1:49" s="88" customFormat="1" ht="114.75" x14ac:dyDescent="0.2">
      <c r="A649" s="10">
        <v>95225</v>
      </c>
      <c r="B649" s="8" t="s">
        <v>426</v>
      </c>
      <c r="C649" s="131"/>
      <c r="D649" s="168">
        <v>0</v>
      </c>
      <c r="E649" s="132"/>
      <c r="F649" s="67" t="s">
        <v>427</v>
      </c>
      <c r="G649" s="75"/>
      <c r="H649" s="75"/>
      <c r="I649" s="75">
        <v>0</v>
      </c>
      <c r="J649" s="75">
        <v>0</v>
      </c>
      <c r="K649" s="130">
        <v>26000</v>
      </c>
      <c r="L649" s="100">
        <f t="shared" si="34"/>
        <v>26000</v>
      </c>
      <c r="M649" s="522" t="e">
        <f t="shared" si="35"/>
        <v>#DIV/0!</v>
      </c>
      <c r="N649" s="130">
        <v>0</v>
      </c>
      <c r="O649" s="130"/>
      <c r="P649" s="130"/>
      <c r="Q649" s="130"/>
      <c r="R649" s="130"/>
      <c r="S649" s="130"/>
      <c r="T649" s="405" t="s">
        <v>2521</v>
      </c>
      <c r="U649" s="130" t="s">
        <v>420</v>
      </c>
      <c r="V649" s="495">
        <v>2.2000000000000002</v>
      </c>
      <c r="W649" s="6" t="s">
        <v>428</v>
      </c>
      <c r="X649" s="130"/>
      <c r="Y649" s="130"/>
      <c r="Z649" s="130"/>
      <c r="AA649" s="133" t="s">
        <v>429</v>
      </c>
      <c r="AB649" s="130"/>
      <c r="AC649" s="130"/>
      <c r="AD649" s="204">
        <v>321200</v>
      </c>
      <c r="AE649" s="204">
        <v>30</v>
      </c>
    </row>
    <row r="650" spans="1:49" s="86" customFormat="1" ht="76.5" x14ac:dyDescent="0.2">
      <c r="A650" s="49">
        <v>95240</v>
      </c>
      <c r="B650" s="8" t="s">
        <v>422</v>
      </c>
      <c r="C650" s="131"/>
      <c r="D650" s="168">
        <v>0</v>
      </c>
      <c r="E650" s="132"/>
      <c r="F650" s="67" t="s">
        <v>423</v>
      </c>
      <c r="G650" s="75"/>
      <c r="H650" s="75"/>
      <c r="I650" s="75">
        <v>2550</v>
      </c>
      <c r="J650" s="75">
        <v>2550</v>
      </c>
      <c r="K650" s="130">
        <v>3000</v>
      </c>
      <c r="L650" s="100">
        <f t="shared" si="34"/>
        <v>450</v>
      </c>
      <c r="M650" s="522">
        <f t="shared" si="35"/>
        <v>0.17647058823529413</v>
      </c>
      <c r="N650" s="130">
        <v>2550</v>
      </c>
      <c r="O650" s="130">
        <v>2550</v>
      </c>
      <c r="P650" s="130"/>
      <c r="Q650" s="130"/>
      <c r="R650" s="130"/>
      <c r="S650" s="130"/>
      <c r="T650" s="206" t="s">
        <v>2785</v>
      </c>
      <c r="U650" s="130" t="s">
        <v>420</v>
      </c>
      <c r="V650" s="495">
        <v>2.2000000000000002</v>
      </c>
      <c r="W650" s="36" t="s">
        <v>424</v>
      </c>
      <c r="X650" s="130"/>
      <c r="Y650" s="130"/>
      <c r="Z650" s="130"/>
      <c r="AA650" s="133" t="s">
        <v>425</v>
      </c>
      <c r="AB650" s="130"/>
      <c r="AC650" s="130"/>
      <c r="AD650" s="204">
        <v>321200</v>
      </c>
      <c r="AE650" s="204">
        <v>30</v>
      </c>
      <c r="AF650" s="85"/>
      <c r="AG650" s="85"/>
      <c r="AH650" s="85"/>
      <c r="AI650" s="85"/>
      <c r="AJ650" s="85"/>
      <c r="AK650" s="85"/>
      <c r="AL650" s="85"/>
      <c r="AM650" s="85"/>
      <c r="AN650" s="85"/>
      <c r="AO650" s="85"/>
      <c r="AP650" s="85"/>
      <c r="AQ650" s="85"/>
      <c r="AR650" s="85"/>
      <c r="AS650" s="85"/>
      <c r="AT650" s="85"/>
      <c r="AU650" s="85"/>
      <c r="AV650" s="85"/>
      <c r="AW650" s="85"/>
    </row>
    <row r="651" spans="1:49" s="88" customFormat="1" x14ac:dyDescent="0.2">
      <c r="A651" s="173">
        <v>94410</v>
      </c>
      <c r="B651" s="29" t="s">
        <v>27</v>
      </c>
      <c r="C651" s="136"/>
      <c r="D651" s="168">
        <v>2</v>
      </c>
      <c r="E651" s="137"/>
      <c r="F651" s="8" t="s">
        <v>419</v>
      </c>
      <c r="G651" s="442"/>
      <c r="H651" s="442">
        <v>500</v>
      </c>
      <c r="I651" s="442"/>
      <c r="J651" s="442"/>
      <c r="K651" s="268">
        <v>600</v>
      </c>
      <c r="L651" s="100">
        <f t="shared" si="34"/>
        <v>600</v>
      </c>
      <c r="M651" s="522" t="e">
        <f t="shared" si="35"/>
        <v>#DIV/0!</v>
      </c>
      <c r="N651" s="268"/>
      <c r="O651" s="268"/>
      <c r="P651" s="268"/>
      <c r="Q651" s="268"/>
      <c r="R651" s="268"/>
      <c r="S651" s="268"/>
      <c r="T651" s="574"/>
      <c r="U651" s="124" t="s">
        <v>420</v>
      </c>
      <c r="V651" s="449" t="s">
        <v>36</v>
      </c>
      <c r="W651" s="218" t="s">
        <v>421</v>
      </c>
      <c r="X651" s="462"/>
      <c r="Y651" s="462"/>
      <c r="Z651" s="462"/>
      <c r="AA651" s="463"/>
      <c r="AB651" s="462"/>
      <c r="AC651" s="462"/>
      <c r="AD651" s="204">
        <v>321200</v>
      </c>
      <c r="AE651" s="204">
        <v>30</v>
      </c>
      <c r="AF651" s="87"/>
      <c r="AG651" s="87"/>
      <c r="AH651" s="87"/>
      <c r="AI651" s="87"/>
      <c r="AJ651" s="87"/>
      <c r="AK651" s="87"/>
      <c r="AL651" s="87"/>
      <c r="AM651" s="87"/>
      <c r="AN651" s="87"/>
      <c r="AO651" s="87"/>
      <c r="AP651" s="87"/>
      <c r="AQ651" s="87"/>
      <c r="AR651" s="87"/>
      <c r="AS651" s="87"/>
      <c r="AT651" s="87"/>
      <c r="AU651" s="87"/>
      <c r="AV651" s="87"/>
      <c r="AW651" s="87"/>
    </row>
    <row r="652" spans="1:49" s="88" customFormat="1" ht="38.25" x14ac:dyDescent="0.2">
      <c r="A652" s="10">
        <v>95235</v>
      </c>
      <c r="B652" s="8" t="s">
        <v>422</v>
      </c>
      <c r="C652" s="91" t="s">
        <v>251</v>
      </c>
      <c r="D652" s="168">
        <v>2</v>
      </c>
      <c r="E652" s="92"/>
      <c r="F652" s="90"/>
      <c r="G652" s="117"/>
      <c r="H652" s="117"/>
      <c r="I652" s="117"/>
      <c r="J652" s="117"/>
      <c r="K652" s="99">
        <v>1500</v>
      </c>
      <c r="L652" s="100">
        <f t="shared" si="34"/>
        <v>1500</v>
      </c>
      <c r="M652" s="522" t="e">
        <f t="shared" si="35"/>
        <v>#DIV/0!</v>
      </c>
      <c r="N652" s="99"/>
      <c r="O652" s="99"/>
      <c r="P652" s="99"/>
      <c r="Q652" s="99"/>
      <c r="R652" s="99"/>
      <c r="S652" s="99"/>
      <c r="T652" s="548"/>
      <c r="U652" s="99" t="s">
        <v>430</v>
      </c>
      <c r="V652" s="373">
        <v>5.0999999999999996</v>
      </c>
      <c r="W652" s="7" t="s">
        <v>431</v>
      </c>
      <c r="X652" s="99"/>
      <c r="Y652" s="99"/>
      <c r="Z652" s="99"/>
      <c r="AA652" s="102"/>
      <c r="AB652" s="99"/>
      <c r="AC652" s="99"/>
      <c r="AD652" s="204">
        <v>321200</v>
      </c>
      <c r="AE652" s="204">
        <v>30</v>
      </c>
      <c r="AF652" s="87"/>
      <c r="AG652" s="87"/>
      <c r="AH652" s="87"/>
      <c r="AI652" s="87"/>
      <c r="AJ652" s="87"/>
      <c r="AK652" s="87"/>
      <c r="AL652" s="87"/>
      <c r="AM652" s="87"/>
      <c r="AN652" s="87"/>
      <c r="AO652" s="87"/>
      <c r="AP652" s="87"/>
      <c r="AQ652" s="87"/>
      <c r="AR652" s="87"/>
      <c r="AS652" s="87"/>
      <c r="AT652" s="87"/>
      <c r="AU652" s="87"/>
      <c r="AV652" s="87"/>
      <c r="AW652" s="87"/>
    </row>
    <row r="653" spans="1:49" s="89" customFormat="1" ht="63.75" x14ac:dyDescent="0.2">
      <c r="A653" s="50">
        <v>95310</v>
      </c>
      <c r="B653" s="90" t="s">
        <v>38</v>
      </c>
      <c r="C653" s="91" t="s">
        <v>244</v>
      </c>
      <c r="D653" s="168"/>
      <c r="E653" s="92"/>
      <c r="F653" s="90"/>
      <c r="G653" s="117"/>
      <c r="H653" s="117"/>
      <c r="I653" s="117"/>
      <c r="J653" s="117"/>
      <c r="K653" s="99">
        <v>400</v>
      </c>
      <c r="L653" s="100">
        <f t="shared" si="34"/>
        <v>400</v>
      </c>
      <c r="M653" s="522" t="e">
        <f t="shared" si="35"/>
        <v>#DIV/0!</v>
      </c>
      <c r="N653" s="99"/>
      <c r="O653" s="99"/>
      <c r="P653" s="99"/>
      <c r="Q653" s="99"/>
      <c r="R653" s="99"/>
      <c r="S653" s="99"/>
      <c r="T653" s="548"/>
      <c r="U653" s="99" t="s">
        <v>430</v>
      </c>
      <c r="V653" s="51">
        <v>5.6</v>
      </c>
      <c r="W653" s="7" t="s">
        <v>432</v>
      </c>
      <c r="X653" s="99"/>
      <c r="Y653" s="99"/>
      <c r="Z653" s="99"/>
      <c r="AA653" s="102"/>
      <c r="AB653" s="99"/>
      <c r="AC653" s="99"/>
      <c r="AD653" s="204">
        <v>321200</v>
      </c>
      <c r="AE653" s="204">
        <v>30</v>
      </c>
      <c r="AF653" s="87"/>
      <c r="AG653" s="87"/>
      <c r="AH653" s="87"/>
      <c r="AI653" s="87"/>
      <c r="AJ653" s="87"/>
      <c r="AK653" s="87"/>
      <c r="AL653" s="87"/>
      <c r="AM653" s="87"/>
      <c r="AN653" s="87"/>
      <c r="AO653" s="87"/>
      <c r="AP653" s="87"/>
      <c r="AQ653" s="87"/>
      <c r="AR653" s="87"/>
      <c r="AS653" s="87"/>
      <c r="AT653" s="87"/>
      <c r="AU653" s="87"/>
      <c r="AV653" s="87"/>
      <c r="AW653" s="87"/>
    </row>
    <row r="654" spans="1:49" s="89" customFormat="1" ht="51" x14ac:dyDescent="0.2">
      <c r="A654" s="49">
        <v>96510</v>
      </c>
      <c r="B654" s="29" t="s">
        <v>760</v>
      </c>
      <c r="C654" s="96" t="s">
        <v>251</v>
      </c>
      <c r="D654" s="168"/>
      <c r="E654" s="97"/>
      <c r="F654" s="90" t="s">
        <v>2516</v>
      </c>
      <c r="G654" s="98"/>
      <c r="H654" s="98"/>
      <c r="I654" s="98"/>
      <c r="J654" s="98"/>
      <c r="K654" s="99">
        <v>1000</v>
      </c>
      <c r="L654" s="100">
        <f t="shared" si="34"/>
        <v>1000</v>
      </c>
      <c r="M654" s="522" t="e">
        <f t="shared" si="35"/>
        <v>#DIV/0!</v>
      </c>
      <c r="N654" s="99"/>
      <c r="O654" s="99"/>
      <c r="P654" s="99"/>
      <c r="Q654" s="99"/>
      <c r="R654" s="99"/>
      <c r="S654" s="99"/>
      <c r="T654" s="548"/>
      <c r="U654" s="99" t="s">
        <v>433</v>
      </c>
      <c r="V654" s="373">
        <v>1.3</v>
      </c>
      <c r="W654" s="274" t="s">
        <v>434</v>
      </c>
      <c r="X654" s="99"/>
      <c r="Y654" s="99"/>
      <c r="Z654" s="99"/>
      <c r="AA654" s="102"/>
      <c r="AB654" s="99"/>
      <c r="AC654" s="99"/>
      <c r="AD654" s="204">
        <v>321200</v>
      </c>
      <c r="AE654" s="204">
        <v>30</v>
      </c>
      <c r="AF654" s="87"/>
      <c r="AG654" s="87"/>
      <c r="AH654" s="87"/>
      <c r="AI654" s="87"/>
      <c r="AJ654" s="87"/>
      <c r="AK654" s="87"/>
      <c r="AL654" s="87"/>
      <c r="AM654" s="87"/>
      <c r="AN654" s="87"/>
      <c r="AO654" s="87"/>
      <c r="AP654" s="87"/>
      <c r="AQ654" s="87"/>
      <c r="AR654" s="87"/>
      <c r="AS654" s="87"/>
      <c r="AT654" s="87"/>
      <c r="AU654" s="87"/>
      <c r="AV654" s="87"/>
      <c r="AW654" s="87"/>
    </row>
    <row r="655" spans="1:49" s="88" customFormat="1" ht="63.75" x14ac:dyDescent="0.2">
      <c r="A655" s="70">
        <v>95990</v>
      </c>
      <c r="B655" s="236" t="s">
        <v>487</v>
      </c>
      <c r="C655" s="239"/>
      <c r="D655" s="168">
        <v>1</v>
      </c>
      <c r="E655" s="240"/>
      <c r="F655" s="163"/>
      <c r="G655" s="75">
        <v>237</v>
      </c>
      <c r="H655" s="75"/>
      <c r="I655" s="75"/>
      <c r="J655" s="75"/>
      <c r="K655" s="130">
        <v>200</v>
      </c>
      <c r="L655" s="100">
        <f t="shared" si="34"/>
        <v>200</v>
      </c>
      <c r="M655" s="522" t="e">
        <f t="shared" si="35"/>
        <v>#DIV/0!</v>
      </c>
      <c r="N655" s="130">
        <v>0</v>
      </c>
      <c r="O655" s="130"/>
      <c r="P655" s="130"/>
      <c r="Q655" s="130"/>
      <c r="R655" s="130"/>
      <c r="S655" s="130"/>
      <c r="T655" s="206" t="s">
        <v>2763</v>
      </c>
      <c r="U655" s="130"/>
      <c r="V655" s="133" t="s">
        <v>1014</v>
      </c>
      <c r="W655" s="11" t="s">
        <v>1025</v>
      </c>
      <c r="X655" s="130"/>
      <c r="Y655" s="130"/>
      <c r="Z655" s="130"/>
      <c r="AA655" s="133"/>
      <c r="AB655" s="130"/>
      <c r="AC655" s="130"/>
      <c r="AD655" s="70">
        <v>321400</v>
      </c>
      <c r="AE655" s="70">
        <v>40</v>
      </c>
      <c r="AF655" s="87"/>
      <c r="AG655" s="87"/>
      <c r="AH655" s="87"/>
      <c r="AI655" s="87"/>
      <c r="AJ655" s="87"/>
      <c r="AK655" s="87"/>
      <c r="AL655" s="87"/>
      <c r="AM655" s="87"/>
      <c r="AN655" s="87"/>
      <c r="AO655" s="87"/>
      <c r="AP655" s="87"/>
      <c r="AQ655" s="87"/>
      <c r="AR655" s="87"/>
      <c r="AS655" s="87"/>
      <c r="AT655" s="87"/>
      <c r="AU655" s="87"/>
      <c r="AV655" s="87"/>
      <c r="AW655" s="87"/>
    </row>
    <row r="656" spans="1:49" s="88" customFormat="1" ht="25.5" x14ac:dyDescent="0.2">
      <c r="A656" s="71">
        <v>95225</v>
      </c>
      <c r="B656" s="233" t="s">
        <v>35</v>
      </c>
      <c r="C656" s="234"/>
      <c r="D656" s="168">
        <v>1</v>
      </c>
      <c r="E656" s="235"/>
      <c r="F656" s="233"/>
      <c r="G656" s="46">
        <v>170</v>
      </c>
      <c r="H656" s="46">
        <v>293</v>
      </c>
      <c r="I656" s="46">
        <v>180</v>
      </c>
      <c r="J656" s="46">
        <v>240</v>
      </c>
      <c r="K656" s="68">
        <v>240</v>
      </c>
      <c r="L656" s="100">
        <f t="shared" si="34"/>
        <v>0</v>
      </c>
      <c r="M656" s="522">
        <f t="shared" si="35"/>
        <v>0</v>
      </c>
      <c r="N656" s="68">
        <v>240</v>
      </c>
      <c r="O656" s="68">
        <v>240</v>
      </c>
      <c r="P656" s="68"/>
      <c r="Q656" s="68"/>
      <c r="R656" s="68"/>
      <c r="S656" s="68"/>
      <c r="T656" s="255" t="s">
        <v>2804</v>
      </c>
      <c r="U656" s="46"/>
      <c r="V656" s="241" t="s">
        <v>1014</v>
      </c>
      <c r="W656" s="53" t="s">
        <v>1019</v>
      </c>
      <c r="X656" s="171"/>
      <c r="Y656" s="171"/>
      <c r="Z656" s="171"/>
      <c r="AA656" s="171"/>
      <c r="AB656" s="171"/>
      <c r="AC656" s="171"/>
      <c r="AD656" s="70">
        <v>321400</v>
      </c>
      <c r="AE656" s="70">
        <v>40</v>
      </c>
      <c r="AF656" s="87"/>
      <c r="AG656" s="87"/>
      <c r="AH656" s="87"/>
      <c r="AI656" s="87"/>
      <c r="AJ656" s="87"/>
      <c r="AK656" s="87"/>
      <c r="AL656" s="87"/>
      <c r="AM656" s="87"/>
      <c r="AN656" s="87"/>
      <c r="AO656" s="87"/>
      <c r="AP656" s="87"/>
      <c r="AQ656" s="87"/>
      <c r="AR656" s="87"/>
      <c r="AS656" s="87"/>
      <c r="AT656" s="87"/>
      <c r="AU656" s="87"/>
      <c r="AV656" s="87"/>
      <c r="AW656" s="87"/>
    </row>
    <row r="657" spans="1:49" s="88" customFormat="1" ht="25.5" x14ac:dyDescent="0.2">
      <c r="A657" s="70">
        <v>95720</v>
      </c>
      <c r="B657" s="236" t="s">
        <v>316</v>
      </c>
      <c r="C657" s="239"/>
      <c r="D657" s="168">
        <v>1</v>
      </c>
      <c r="E657" s="240"/>
      <c r="F657" s="163"/>
      <c r="G657" s="75">
        <v>79</v>
      </c>
      <c r="H657" s="75"/>
      <c r="I657" s="75"/>
      <c r="J657" s="75">
        <v>750</v>
      </c>
      <c r="K657" s="130">
        <v>750</v>
      </c>
      <c r="L657" s="100">
        <f t="shared" si="34"/>
        <v>0</v>
      </c>
      <c r="M657" s="522">
        <f t="shared" si="35"/>
        <v>0</v>
      </c>
      <c r="N657" s="130">
        <v>750</v>
      </c>
      <c r="O657" s="130">
        <v>750</v>
      </c>
      <c r="P657" s="130"/>
      <c r="Q657" s="130"/>
      <c r="R657" s="130"/>
      <c r="S657" s="130"/>
      <c r="T657" s="255" t="s">
        <v>2804</v>
      </c>
      <c r="U657" s="130"/>
      <c r="V657" s="133"/>
      <c r="W657" s="11" t="s">
        <v>1024</v>
      </c>
      <c r="X657" s="130"/>
      <c r="Y657" s="130"/>
      <c r="Z657" s="130"/>
      <c r="AA657" s="133"/>
      <c r="AB657" s="130"/>
      <c r="AC657" s="130"/>
      <c r="AD657" s="70">
        <v>321400</v>
      </c>
      <c r="AE657" s="70">
        <v>40</v>
      </c>
      <c r="AF657" s="87"/>
      <c r="AG657" s="87"/>
      <c r="AH657" s="87"/>
      <c r="AI657" s="87"/>
      <c r="AJ657" s="87"/>
      <c r="AK657" s="87"/>
      <c r="AL657" s="87"/>
      <c r="AM657" s="87"/>
      <c r="AN657" s="87"/>
      <c r="AO657" s="87"/>
      <c r="AP657" s="87"/>
      <c r="AQ657" s="87"/>
      <c r="AR657" s="87"/>
      <c r="AS657" s="87"/>
      <c r="AT657" s="87"/>
      <c r="AU657" s="87"/>
      <c r="AV657" s="87"/>
      <c r="AW657" s="87"/>
    </row>
    <row r="658" spans="1:49" s="88" customFormat="1" ht="25.5" x14ac:dyDescent="0.2">
      <c r="A658" s="122">
        <v>94410</v>
      </c>
      <c r="B658" s="236" t="s">
        <v>27</v>
      </c>
      <c r="C658" s="310"/>
      <c r="D658" s="168">
        <v>1</v>
      </c>
      <c r="E658" s="311"/>
      <c r="F658" s="312"/>
      <c r="G658" s="98">
        <v>40</v>
      </c>
      <c r="H658" s="98">
        <v>484</v>
      </c>
      <c r="I658" s="98">
        <v>319</v>
      </c>
      <c r="J658" s="98">
        <v>1000</v>
      </c>
      <c r="K658" s="99">
        <v>1000</v>
      </c>
      <c r="L658" s="100">
        <f t="shared" si="34"/>
        <v>0</v>
      </c>
      <c r="M658" s="522">
        <f t="shared" si="35"/>
        <v>0</v>
      </c>
      <c r="N658" s="99">
        <v>1000</v>
      </c>
      <c r="O658" s="99">
        <v>1000</v>
      </c>
      <c r="P658" s="99"/>
      <c r="Q658" s="99"/>
      <c r="R658" s="99"/>
      <c r="S658" s="99"/>
      <c r="T658" s="255" t="s">
        <v>2804</v>
      </c>
      <c r="U658" s="102"/>
      <c r="V658" s="101"/>
      <c r="W658" s="83" t="s">
        <v>1016</v>
      </c>
      <c r="X658" s="134"/>
      <c r="Y658" s="134"/>
      <c r="Z658" s="134"/>
      <c r="AA658" s="198"/>
      <c r="AB658" s="134"/>
      <c r="AC658" s="134"/>
      <c r="AD658" s="70">
        <v>321400</v>
      </c>
      <c r="AE658" s="70">
        <v>40</v>
      </c>
      <c r="AF658" s="87"/>
      <c r="AG658" s="87"/>
      <c r="AH658" s="87"/>
      <c r="AI658" s="87"/>
      <c r="AJ658" s="87"/>
      <c r="AK658" s="87"/>
      <c r="AL658" s="87"/>
      <c r="AM658" s="87"/>
      <c r="AN658" s="87"/>
      <c r="AO658" s="87"/>
      <c r="AP658" s="87"/>
      <c r="AQ658" s="87"/>
      <c r="AR658" s="87"/>
      <c r="AS658" s="87"/>
      <c r="AT658" s="87"/>
      <c r="AU658" s="87"/>
      <c r="AV658" s="87"/>
      <c r="AW658" s="87"/>
    </row>
    <row r="659" spans="1:49" s="88" customFormat="1" ht="38.25" x14ac:dyDescent="0.2">
      <c r="A659" s="71">
        <v>95125</v>
      </c>
      <c r="B659" s="233" t="s">
        <v>32</v>
      </c>
      <c r="C659" s="234"/>
      <c r="D659" s="168">
        <v>1</v>
      </c>
      <c r="E659" s="235"/>
      <c r="F659" s="233"/>
      <c r="G659" s="46">
        <v>418</v>
      </c>
      <c r="H659" s="46">
        <v>456</v>
      </c>
      <c r="I659" s="46">
        <v>456</v>
      </c>
      <c r="J659" s="46">
        <v>500</v>
      </c>
      <c r="K659" s="84">
        <v>1000</v>
      </c>
      <c r="L659" s="100">
        <f t="shared" si="34"/>
        <v>500</v>
      </c>
      <c r="M659" s="522">
        <f t="shared" si="35"/>
        <v>1</v>
      </c>
      <c r="N659" s="84">
        <v>1000</v>
      </c>
      <c r="O659" s="84">
        <v>1000</v>
      </c>
      <c r="P659" s="84"/>
      <c r="Q659" s="84"/>
      <c r="R659" s="84"/>
      <c r="S659" s="84"/>
      <c r="T659" s="255" t="s">
        <v>2804</v>
      </c>
      <c r="U659" s="46"/>
      <c r="V659" s="241">
        <v>2.2000000000000002</v>
      </c>
      <c r="W659" s="53" t="s">
        <v>1018</v>
      </c>
      <c r="X659" s="171"/>
      <c r="Y659" s="171"/>
      <c r="Z659" s="171"/>
      <c r="AA659" s="171"/>
      <c r="AB659" s="171"/>
      <c r="AC659" s="171"/>
      <c r="AD659" s="70">
        <v>321400</v>
      </c>
      <c r="AE659" s="70">
        <v>40</v>
      </c>
      <c r="AF659" s="87"/>
      <c r="AG659" s="87"/>
      <c r="AH659" s="87"/>
      <c r="AI659" s="87"/>
      <c r="AJ659" s="87"/>
      <c r="AK659" s="87"/>
      <c r="AL659" s="87"/>
      <c r="AM659" s="87"/>
      <c r="AN659" s="87"/>
      <c r="AO659" s="87"/>
      <c r="AP659" s="87"/>
      <c r="AQ659" s="87"/>
      <c r="AR659" s="87"/>
      <c r="AS659" s="87"/>
      <c r="AT659" s="87"/>
      <c r="AU659" s="87"/>
      <c r="AV659" s="87"/>
      <c r="AW659" s="87"/>
    </row>
    <row r="660" spans="1:49" s="300" customFormat="1" ht="25.5" x14ac:dyDescent="0.2">
      <c r="A660" s="70">
        <v>95310</v>
      </c>
      <c r="B660" s="236" t="s">
        <v>38</v>
      </c>
      <c r="C660" s="239"/>
      <c r="D660" s="168">
        <v>1</v>
      </c>
      <c r="E660" s="240"/>
      <c r="F660" s="163"/>
      <c r="G660" s="75"/>
      <c r="H660" s="75"/>
      <c r="I660" s="75"/>
      <c r="J660" s="75"/>
      <c r="K660" s="130">
        <v>3000</v>
      </c>
      <c r="L660" s="100">
        <f t="shared" si="34"/>
        <v>3000</v>
      </c>
      <c r="M660" s="522" t="e">
        <f t="shared" si="35"/>
        <v>#DIV/0!</v>
      </c>
      <c r="N660" s="130">
        <v>1500</v>
      </c>
      <c r="O660" s="130">
        <v>1500</v>
      </c>
      <c r="P660" s="130"/>
      <c r="Q660" s="130"/>
      <c r="R660" s="130"/>
      <c r="S660" s="130"/>
      <c r="T660" s="405" t="s">
        <v>2555</v>
      </c>
      <c r="U660" s="130"/>
      <c r="V660" s="133" t="s">
        <v>1014</v>
      </c>
      <c r="W660" s="11" t="s">
        <v>1020</v>
      </c>
      <c r="X660" s="130"/>
      <c r="Y660" s="130"/>
      <c r="Z660" s="130"/>
      <c r="AA660" s="133"/>
      <c r="AB660" s="130"/>
      <c r="AC660" s="130"/>
      <c r="AD660" s="70">
        <v>321400</v>
      </c>
      <c r="AE660" s="70">
        <v>40</v>
      </c>
    </row>
    <row r="661" spans="1:49" s="300" customFormat="1" ht="76.5" x14ac:dyDescent="0.2">
      <c r="A661" s="70">
        <v>95315</v>
      </c>
      <c r="B661" s="236" t="s">
        <v>41</v>
      </c>
      <c r="C661" s="239"/>
      <c r="D661" s="168">
        <v>1</v>
      </c>
      <c r="E661" s="240"/>
      <c r="F661" s="163"/>
      <c r="G661" s="75">
        <v>3991</v>
      </c>
      <c r="H661" s="75">
        <v>2892</v>
      </c>
      <c r="I661" s="75">
        <v>3496</v>
      </c>
      <c r="J661" s="75">
        <v>5000</v>
      </c>
      <c r="K661" s="130">
        <v>6500</v>
      </c>
      <c r="L661" s="100">
        <f t="shared" si="34"/>
        <v>1500</v>
      </c>
      <c r="M661" s="522">
        <f t="shared" si="35"/>
        <v>0.3</v>
      </c>
      <c r="N661" s="130">
        <v>5000</v>
      </c>
      <c r="O661" s="130">
        <v>5000</v>
      </c>
      <c r="P661" s="130"/>
      <c r="Q661" s="130"/>
      <c r="R661" s="130"/>
      <c r="S661" s="130"/>
      <c r="T661" s="206" t="s">
        <v>2765</v>
      </c>
      <c r="U661" s="130"/>
      <c r="V661" s="133" t="s">
        <v>1021</v>
      </c>
      <c r="W661" s="83" t="s">
        <v>1022</v>
      </c>
      <c r="X661" s="134"/>
      <c r="Y661" s="134"/>
      <c r="Z661" s="134"/>
      <c r="AA661" s="198"/>
      <c r="AB661" s="134"/>
      <c r="AC661" s="134"/>
      <c r="AD661" s="70">
        <v>321400</v>
      </c>
      <c r="AE661" s="70">
        <v>40</v>
      </c>
      <c r="AF661" s="299"/>
      <c r="AG661" s="299"/>
      <c r="AH661" s="299"/>
      <c r="AI661" s="299"/>
      <c r="AJ661" s="299"/>
      <c r="AK661" s="299"/>
      <c r="AL661" s="299"/>
      <c r="AM661" s="299"/>
      <c r="AN661" s="299"/>
      <c r="AO661" s="299"/>
      <c r="AP661" s="299"/>
      <c r="AQ661" s="299"/>
      <c r="AR661" s="299"/>
      <c r="AS661" s="299"/>
      <c r="AT661" s="299"/>
      <c r="AU661" s="299"/>
      <c r="AV661" s="299"/>
      <c r="AW661" s="299"/>
    </row>
    <row r="662" spans="1:49" s="298" customFormat="1" ht="76.5" x14ac:dyDescent="0.2">
      <c r="A662" s="70">
        <v>94490</v>
      </c>
      <c r="B662" s="236" t="s">
        <v>154</v>
      </c>
      <c r="C662" s="237"/>
      <c r="D662" s="168">
        <v>1</v>
      </c>
      <c r="E662" s="238"/>
      <c r="F662" s="163"/>
      <c r="G662" s="159">
        <v>15</v>
      </c>
      <c r="H662" s="159">
        <v>2171</v>
      </c>
      <c r="I662" s="159">
        <v>3411</v>
      </c>
      <c r="J662" s="159">
        <v>8000</v>
      </c>
      <c r="K662" s="130">
        <v>8500</v>
      </c>
      <c r="L662" s="100">
        <f t="shared" si="34"/>
        <v>500</v>
      </c>
      <c r="M662" s="522">
        <f t="shared" si="35"/>
        <v>6.25E-2</v>
      </c>
      <c r="N662" s="130">
        <v>3000</v>
      </c>
      <c r="O662" s="130">
        <v>3000</v>
      </c>
      <c r="P662" s="130"/>
      <c r="Q662" s="130"/>
      <c r="R662" s="130"/>
      <c r="S662" s="130"/>
      <c r="T662" s="255" t="s">
        <v>2957</v>
      </c>
      <c r="U662" s="130"/>
      <c r="V662" s="133" t="s">
        <v>1014</v>
      </c>
      <c r="W662" s="11" t="s">
        <v>1017</v>
      </c>
      <c r="X662" s="130"/>
      <c r="Y662" s="130"/>
      <c r="Z662" s="130"/>
      <c r="AA662" s="133"/>
      <c r="AB662" s="130"/>
      <c r="AC662" s="130"/>
      <c r="AD662" s="70">
        <v>321400</v>
      </c>
      <c r="AE662" s="70">
        <v>40</v>
      </c>
    </row>
    <row r="663" spans="1:49" s="298" customFormat="1" ht="51" x14ac:dyDescent="0.2">
      <c r="A663" s="313">
        <v>92310</v>
      </c>
      <c r="B663" s="314" t="s">
        <v>23</v>
      </c>
      <c r="C663" s="315"/>
      <c r="D663" s="168">
        <v>1</v>
      </c>
      <c r="E663" s="316"/>
      <c r="F663" s="314"/>
      <c r="G663" s="46"/>
      <c r="H663" s="46"/>
      <c r="I663" s="46"/>
      <c r="J663" s="46">
        <v>0</v>
      </c>
      <c r="K663" s="46">
        <v>17000</v>
      </c>
      <c r="L663" s="100">
        <f t="shared" si="34"/>
        <v>17000</v>
      </c>
      <c r="M663" s="522" t="e">
        <f t="shared" si="35"/>
        <v>#DIV/0!</v>
      </c>
      <c r="N663" s="46">
        <v>0</v>
      </c>
      <c r="O663" s="46">
        <v>0</v>
      </c>
      <c r="P663" s="46"/>
      <c r="Q663" s="46"/>
      <c r="R663" s="46"/>
      <c r="S663" s="46"/>
      <c r="T663" s="206" t="s">
        <v>2956</v>
      </c>
      <c r="U663" s="46"/>
      <c r="V663" s="241" t="s">
        <v>1014</v>
      </c>
      <c r="W663" s="6" t="s">
        <v>1015</v>
      </c>
      <c r="X663" s="46"/>
      <c r="Y663" s="46"/>
      <c r="Z663" s="46"/>
      <c r="AA663" s="48"/>
      <c r="AB663" s="46"/>
      <c r="AC663" s="46"/>
      <c r="AD663" s="70">
        <v>321400</v>
      </c>
      <c r="AE663" s="70">
        <v>40</v>
      </c>
      <c r="AF663" s="301"/>
      <c r="AG663" s="301"/>
      <c r="AH663" s="301"/>
      <c r="AI663" s="301"/>
      <c r="AJ663" s="301"/>
      <c r="AK663" s="301"/>
      <c r="AL663" s="301"/>
      <c r="AM663" s="301"/>
      <c r="AN663" s="301"/>
      <c r="AO663" s="301"/>
      <c r="AP663" s="301"/>
      <c r="AQ663" s="301"/>
      <c r="AR663" s="301"/>
      <c r="AS663" s="301"/>
      <c r="AT663" s="301"/>
      <c r="AU663" s="301"/>
      <c r="AV663" s="301"/>
      <c r="AW663" s="301"/>
    </row>
    <row r="664" spans="1:49" s="167" customFormat="1" ht="25.5" x14ac:dyDescent="0.2">
      <c r="A664" s="70">
        <v>95715</v>
      </c>
      <c r="B664" s="236" t="s">
        <v>319</v>
      </c>
      <c r="C664" s="239"/>
      <c r="D664" s="168">
        <v>1</v>
      </c>
      <c r="E664" s="240"/>
      <c r="F664" s="163"/>
      <c r="G664" s="75">
        <v>365</v>
      </c>
      <c r="H664" s="75">
        <v>1662</v>
      </c>
      <c r="I664" s="75">
        <v>365</v>
      </c>
      <c r="J664" s="75"/>
      <c r="K664" s="130">
        <v>2500</v>
      </c>
      <c r="L664" s="100">
        <f t="shared" si="34"/>
        <v>2500</v>
      </c>
      <c r="M664" s="522" t="e">
        <f t="shared" si="35"/>
        <v>#DIV/0!</v>
      </c>
      <c r="N664" s="130"/>
      <c r="O664" s="130"/>
      <c r="P664" s="130"/>
      <c r="Q664" s="130"/>
      <c r="R664" s="130"/>
      <c r="S664" s="130"/>
      <c r="T664" s="405" t="s">
        <v>2556</v>
      </c>
      <c r="U664" s="130"/>
      <c r="V664" s="133">
        <v>6.2</v>
      </c>
      <c r="W664" s="11" t="s">
        <v>1023</v>
      </c>
      <c r="X664" s="134"/>
      <c r="Y664" s="134"/>
      <c r="Z664" s="134"/>
      <c r="AA664" s="198"/>
      <c r="AB664" s="134"/>
      <c r="AC664" s="134"/>
      <c r="AD664" s="70">
        <v>321400</v>
      </c>
      <c r="AE664" s="70">
        <v>40</v>
      </c>
      <c r="AF664" s="299"/>
      <c r="AG664" s="299"/>
      <c r="AH664" s="299"/>
      <c r="AI664" s="299"/>
      <c r="AJ664" s="299"/>
      <c r="AK664" s="299"/>
      <c r="AL664" s="299"/>
      <c r="AM664" s="299"/>
      <c r="AN664" s="299"/>
      <c r="AO664" s="299"/>
      <c r="AP664" s="299"/>
      <c r="AQ664" s="299"/>
      <c r="AR664" s="299"/>
      <c r="AS664" s="299"/>
      <c r="AT664" s="299"/>
      <c r="AU664" s="299"/>
      <c r="AV664" s="299"/>
      <c r="AW664" s="299"/>
    </row>
    <row r="665" spans="1:49" s="167" customFormat="1" x14ac:dyDescent="0.2">
      <c r="A665" s="49">
        <v>95715</v>
      </c>
      <c r="B665" s="29" t="s">
        <v>319</v>
      </c>
      <c r="C665" s="131"/>
      <c r="D665" s="168">
        <v>2</v>
      </c>
      <c r="E665" s="132"/>
      <c r="F665" s="67" t="s">
        <v>1113</v>
      </c>
      <c r="G665" s="75"/>
      <c r="H665" s="75"/>
      <c r="I665" s="75">
        <v>129</v>
      </c>
      <c r="J665" s="75"/>
      <c r="K665" s="130">
        <v>175</v>
      </c>
      <c r="L665" s="100">
        <f t="shared" si="34"/>
        <v>175</v>
      </c>
      <c r="M665" s="522" t="e">
        <f t="shared" si="35"/>
        <v>#DIV/0!</v>
      </c>
      <c r="N665" s="130"/>
      <c r="O665" s="130"/>
      <c r="P665" s="130"/>
      <c r="Q665" s="130"/>
      <c r="R665" s="130"/>
      <c r="S665" s="130"/>
      <c r="T665" s="405"/>
      <c r="U665" s="130"/>
      <c r="V665" s="101" t="s">
        <v>1114</v>
      </c>
      <c r="W665" s="6" t="s">
        <v>1115</v>
      </c>
      <c r="X665" s="134"/>
      <c r="Y665" s="134"/>
      <c r="Z665" s="134"/>
      <c r="AA665" s="198"/>
      <c r="AB665" s="134"/>
      <c r="AC665" s="134"/>
      <c r="AD665" s="168">
        <v>321400</v>
      </c>
      <c r="AE665" s="168">
        <v>46</v>
      </c>
      <c r="AF665" s="299"/>
      <c r="AG665" s="299"/>
      <c r="AH665" s="299"/>
      <c r="AI665" s="299"/>
      <c r="AJ665" s="299"/>
      <c r="AK665" s="299"/>
      <c r="AL665" s="299"/>
      <c r="AM665" s="299"/>
      <c r="AN665" s="299"/>
      <c r="AO665" s="299"/>
      <c r="AP665" s="299"/>
      <c r="AQ665" s="299"/>
      <c r="AR665" s="299"/>
      <c r="AS665" s="299"/>
      <c r="AT665" s="299"/>
      <c r="AU665" s="299"/>
      <c r="AV665" s="299"/>
      <c r="AW665" s="299"/>
    </row>
    <row r="666" spans="1:49" s="300" customFormat="1" x14ac:dyDescent="0.2">
      <c r="A666" s="49">
        <v>95720</v>
      </c>
      <c r="B666" s="29" t="s">
        <v>316</v>
      </c>
      <c r="C666" s="131"/>
      <c r="D666" s="168">
        <v>2</v>
      </c>
      <c r="E666" s="132"/>
      <c r="F666" s="67" t="s">
        <v>1113</v>
      </c>
      <c r="G666" s="75"/>
      <c r="H666" s="75"/>
      <c r="I666" s="75"/>
      <c r="J666" s="75"/>
      <c r="K666" s="130">
        <v>300</v>
      </c>
      <c r="L666" s="100">
        <f t="shared" si="34"/>
        <v>300</v>
      </c>
      <c r="M666" s="522" t="e">
        <f t="shared" si="35"/>
        <v>#DIV/0!</v>
      </c>
      <c r="N666" s="130"/>
      <c r="O666" s="130"/>
      <c r="P666" s="130"/>
      <c r="Q666" s="130"/>
      <c r="R666" s="130"/>
      <c r="S666" s="130"/>
      <c r="T666" s="405"/>
      <c r="U666" s="130"/>
      <c r="V666" s="101" t="s">
        <v>1116</v>
      </c>
      <c r="W666" s="6" t="s">
        <v>1117</v>
      </c>
      <c r="X666" s="130"/>
      <c r="Y666" s="130"/>
      <c r="Z666" s="130"/>
      <c r="AA666" s="133"/>
      <c r="AB666" s="130"/>
      <c r="AC666" s="130"/>
      <c r="AD666" s="168">
        <v>321400</v>
      </c>
      <c r="AE666" s="168">
        <v>46</v>
      </c>
      <c r="AF666" s="299"/>
      <c r="AG666" s="299"/>
      <c r="AH666" s="299"/>
      <c r="AI666" s="299"/>
      <c r="AJ666" s="299"/>
      <c r="AK666" s="299"/>
      <c r="AL666" s="299"/>
      <c r="AM666" s="299"/>
      <c r="AN666" s="299"/>
      <c r="AO666" s="299"/>
      <c r="AP666" s="299"/>
      <c r="AQ666" s="299"/>
      <c r="AR666" s="299"/>
      <c r="AS666" s="299"/>
      <c r="AT666" s="299"/>
      <c r="AU666" s="299"/>
      <c r="AV666" s="299"/>
      <c r="AW666" s="299"/>
    </row>
    <row r="667" spans="1:49" s="167" customFormat="1" x14ac:dyDescent="0.2">
      <c r="A667" s="70">
        <v>96510</v>
      </c>
      <c r="B667" s="236" t="s">
        <v>82</v>
      </c>
      <c r="C667" s="239"/>
      <c r="D667" s="168">
        <v>2</v>
      </c>
      <c r="E667" s="240"/>
      <c r="F667" s="163"/>
      <c r="G667" s="135"/>
      <c r="H667" s="135"/>
      <c r="I667" s="135">
        <v>2901</v>
      </c>
      <c r="J667" s="135"/>
      <c r="K667" s="81">
        <v>3000</v>
      </c>
      <c r="L667" s="100">
        <f t="shared" ref="L667:L730" si="36">+K667-J667</f>
        <v>3000</v>
      </c>
      <c r="M667" s="522" t="e">
        <f t="shared" ref="M667:M730" si="37">+L667/J667</f>
        <v>#DIV/0!</v>
      </c>
      <c r="N667" s="81"/>
      <c r="O667" s="81"/>
      <c r="P667" s="81"/>
      <c r="Q667" s="81"/>
      <c r="R667" s="81"/>
      <c r="S667" s="81"/>
      <c r="T667" s="257"/>
      <c r="U667" s="81"/>
      <c r="V667" s="81"/>
      <c r="W667" s="11" t="s">
        <v>1026</v>
      </c>
      <c r="X667" s="81"/>
      <c r="Y667" s="81"/>
      <c r="Z667" s="81"/>
      <c r="AA667" s="81"/>
      <c r="AB667" s="81"/>
      <c r="AC667" s="81"/>
      <c r="AD667" s="70">
        <v>321400</v>
      </c>
      <c r="AE667" s="70">
        <v>40</v>
      </c>
      <c r="AF667" s="299"/>
      <c r="AG667" s="299"/>
      <c r="AH667" s="299"/>
      <c r="AI667" s="299"/>
      <c r="AJ667" s="299"/>
      <c r="AK667" s="299"/>
      <c r="AL667" s="299"/>
      <c r="AM667" s="299"/>
      <c r="AN667" s="299"/>
      <c r="AO667" s="299"/>
      <c r="AP667" s="299"/>
      <c r="AQ667" s="299"/>
      <c r="AR667" s="299"/>
      <c r="AS667" s="299"/>
      <c r="AT667" s="299"/>
      <c r="AU667" s="299"/>
      <c r="AV667" s="299"/>
      <c r="AW667" s="299"/>
    </row>
    <row r="668" spans="1:49" s="167" customFormat="1" ht="63.75" x14ac:dyDescent="0.2">
      <c r="A668" s="49">
        <v>95315</v>
      </c>
      <c r="B668" s="29" t="s">
        <v>41</v>
      </c>
      <c r="C668" s="131"/>
      <c r="D668" s="168">
        <v>1</v>
      </c>
      <c r="E668" s="132"/>
      <c r="F668" s="67" t="s">
        <v>2230</v>
      </c>
      <c r="G668" s="75"/>
      <c r="H668" s="75"/>
      <c r="I668" s="75"/>
      <c r="J668" s="75"/>
      <c r="K668" s="130">
        <v>500</v>
      </c>
      <c r="L668" s="100">
        <f t="shared" si="36"/>
        <v>500</v>
      </c>
      <c r="M668" s="522" t="e">
        <f t="shared" si="37"/>
        <v>#DIV/0!</v>
      </c>
      <c r="N668" s="130">
        <v>0</v>
      </c>
      <c r="O668" s="130"/>
      <c r="P668" s="130"/>
      <c r="Q668" s="130"/>
      <c r="R668" s="130"/>
      <c r="S668" s="130"/>
      <c r="T668" s="206" t="s">
        <v>2763</v>
      </c>
      <c r="U668" s="130"/>
      <c r="V668" s="133" t="s">
        <v>2227</v>
      </c>
      <c r="W668" s="36" t="s">
        <v>2231</v>
      </c>
      <c r="X668" s="134"/>
      <c r="Y668" s="134"/>
      <c r="Z668" s="134"/>
      <c r="AA668" s="198"/>
      <c r="AB668" s="134"/>
      <c r="AC668" s="134"/>
      <c r="AD668" s="192">
        <v>321500</v>
      </c>
      <c r="AE668" s="192">
        <v>30</v>
      </c>
      <c r="AF668" s="299"/>
      <c r="AG668" s="299"/>
      <c r="AH668" s="299"/>
      <c r="AI668" s="299"/>
      <c r="AJ668" s="299"/>
      <c r="AK668" s="299"/>
      <c r="AL668" s="299"/>
      <c r="AM668" s="299"/>
      <c r="AN668" s="299"/>
      <c r="AO668" s="299"/>
      <c r="AP668" s="299"/>
      <c r="AQ668" s="299"/>
      <c r="AR668" s="299"/>
      <c r="AS668" s="299"/>
      <c r="AT668" s="299"/>
      <c r="AU668" s="299"/>
      <c r="AV668" s="299"/>
      <c r="AW668" s="299"/>
    </row>
    <row r="669" spans="1:49" s="298" customFormat="1" ht="102" x14ac:dyDescent="0.2">
      <c r="A669" s="70">
        <v>95720</v>
      </c>
      <c r="B669" s="236" t="s">
        <v>316</v>
      </c>
      <c r="C669" s="239"/>
      <c r="D669" s="168">
        <v>1</v>
      </c>
      <c r="E669" s="240"/>
      <c r="F669" s="163"/>
      <c r="G669" s="75"/>
      <c r="H669" s="75"/>
      <c r="I669" s="75"/>
      <c r="J669" s="75">
        <v>100</v>
      </c>
      <c r="K669" s="130">
        <v>100</v>
      </c>
      <c r="L669" s="100">
        <f t="shared" si="36"/>
        <v>0</v>
      </c>
      <c r="M669" s="522">
        <f t="shared" si="37"/>
        <v>0</v>
      </c>
      <c r="N669" s="130">
        <v>0</v>
      </c>
      <c r="O669" s="130"/>
      <c r="P669" s="130"/>
      <c r="Q669" s="130"/>
      <c r="R669" s="130"/>
      <c r="S669" s="130"/>
      <c r="T669" s="255" t="s">
        <v>2753</v>
      </c>
      <c r="U669" s="130"/>
      <c r="V669" s="133"/>
      <c r="W669" s="11" t="s">
        <v>2873</v>
      </c>
      <c r="X669" s="130"/>
      <c r="Y669" s="130"/>
      <c r="Z669" s="130"/>
      <c r="AA669" s="133"/>
      <c r="AB669" s="130">
        <v>-100</v>
      </c>
      <c r="AC669" s="130" t="s">
        <v>2870</v>
      </c>
      <c r="AD669" s="70">
        <v>321500</v>
      </c>
      <c r="AE669" s="70">
        <v>40</v>
      </c>
      <c r="AF669" s="301"/>
      <c r="AG669" s="301"/>
      <c r="AH669" s="301"/>
      <c r="AI669" s="301"/>
      <c r="AJ669" s="301"/>
      <c r="AK669" s="301"/>
      <c r="AL669" s="301"/>
      <c r="AM669" s="301"/>
      <c r="AN669" s="301"/>
      <c r="AO669" s="301"/>
      <c r="AP669" s="301"/>
      <c r="AQ669" s="301"/>
      <c r="AR669" s="301"/>
      <c r="AS669" s="301"/>
      <c r="AT669" s="301"/>
      <c r="AU669" s="301"/>
      <c r="AV669" s="301"/>
      <c r="AW669" s="301"/>
    </row>
    <row r="670" spans="1:49" s="167" customFormat="1" ht="102" x14ac:dyDescent="0.2">
      <c r="A670" s="70">
        <v>95725</v>
      </c>
      <c r="B670" s="236" t="s">
        <v>44</v>
      </c>
      <c r="C670" s="239"/>
      <c r="D670" s="168">
        <v>1</v>
      </c>
      <c r="E670" s="240"/>
      <c r="F670" s="163"/>
      <c r="G670" s="75"/>
      <c r="H670" s="75"/>
      <c r="I670" s="75"/>
      <c r="J670" s="75">
        <v>100</v>
      </c>
      <c r="K670" s="130">
        <v>100</v>
      </c>
      <c r="L670" s="100">
        <f t="shared" si="36"/>
        <v>0</v>
      </c>
      <c r="M670" s="522">
        <f t="shared" si="37"/>
        <v>0</v>
      </c>
      <c r="N670" s="130">
        <v>0</v>
      </c>
      <c r="O670" s="130"/>
      <c r="P670" s="130"/>
      <c r="Q670" s="130"/>
      <c r="R670" s="130"/>
      <c r="S670" s="130"/>
      <c r="T670" s="255" t="s">
        <v>2753</v>
      </c>
      <c r="U670" s="130"/>
      <c r="V670" s="133"/>
      <c r="W670" s="11" t="s">
        <v>2873</v>
      </c>
      <c r="X670" s="130"/>
      <c r="Y670" s="130"/>
      <c r="Z670" s="130"/>
      <c r="AA670" s="133"/>
      <c r="AB670" s="130">
        <v>-100</v>
      </c>
      <c r="AC670" s="130" t="s">
        <v>2870</v>
      </c>
      <c r="AD670" s="70">
        <v>321500</v>
      </c>
      <c r="AE670" s="70">
        <v>40</v>
      </c>
      <c r="AF670" s="299"/>
      <c r="AG670" s="299"/>
      <c r="AH670" s="299"/>
      <c r="AI670" s="299"/>
      <c r="AJ670" s="299"/>
      <c r="AK670" s="299"/>
      <c r="AL670" s="299"/>
      <c r="AM670" s="299"/>
      <c r="AN670" s="299"/>
      <c r="AO670" s="299"/>
      <c r="AP670" s="299"/>
      <c r="AQ670" s="299"/>
      <c r="AR670" s="299"/>
      <c r="AS670" s="299"/>
      <c r="AT670" s="299"/>
      <c r="AU670" s="299"/>
      <c r="AV670" s="299"/>
      <c r="AW670" s="299"/>
    </row>
    <row r="671" spans="1:49" s="167" customFormat="1" ht="89.25" x14ac:dyDescent="0.2">
      <c r="A671" s="49">
        <v>95725</v>
      </c>
      <c r="B671" s="29" t="s">
        <v>44</v>
      </c>
      <c r="C671" s="131"/>
      <c r="D671" s="168">
        <v>1</v>
      </c>
      <c r="E671" s="132"/>
      <c r="F671" s="67" t="s">
        <v>2238</v>
      </c>
      <c r="G671" s="75"/>
      <c r="H671" s="75"/>
      <c r="I671" s="75"/>
      <c r="J671" s="75"/>
      <c r="K671" s="130">
        <v>50</v>
      </c>
      <c r="L671" s="100">
        <f t="shared" si="36"/>
        <v>50</v>
      </c>
      <c r="M671" s="522" t="e">
        <f t="shared" si="37"/>
        <v>#DIV/0!</v>
      </c>
      <c r="N671" s="130">
        <v>0</v>
      </c>
      <c r="O671" s="130"/>
      <c r="P671" s="130"/>
      <c r="Q671" s="130"/>
      <c r="R671" s="130"/>
      <c r="S671" s="130"/>
      <c r="T671" s="405" t="s">
        <v>2776</v>
      </c>
      <c r="U671" s="130"/>
      <c r="V671" s="133"/>
      <c r="W671" s="36" t="s">
        <v>2239</v>
      </c>
      <c r="X671" s="130"/>
      <c r="Y671" s="130"/>
      <c r="Z671" s="130"/>
      <c r="AA671" s="133"/>
      <c r="AB671" s="130"/>
      <c r="AC671" s="130"/>
      <c r="AD671" s="192">
        <v>321500</v>
      </c>
      <c r="AE671" s="192">
        <v>30</v>
      </c>
      <c r="AF671" s="299"/>
      <c r="AG671" s="299"/>
      <c r="AH671" s="299"/>
      <c r="AI671" s="299"/>
      <c r="AJ671" s="299"/>
      <c r="AK671" s="299"/>
      <c r="AL671" s="299"/>
      <c r="AM671" s="299"/>
      <c r="AN671" s="299"/>
      <c r="AO671" s="299"/>
      <c r="AP671" s="299"/>
      <c r="AQ671" s="299"/>
      <c r="AR671" s="299"/>
      <c r="AS671" s="299"/>
      <c r="AT671" s="299"/>
      <c r="AU671" s="299"/>
      <c r="AV671" s="299"/>
      <c r="AW671" s="299"/>
    </row>
    <row r="672" spans="1:49" s="300" customFormat="1" ht="102" x14ac:dyDescent="0.2">
      <c r="A672" s="49">
        <v>95720</v>
      </c>
      <c r="B672" s="29" t="s">
        <v>316</v>
      </c>
      <c r="C672" s="131"/>
      <c r="D672" s="168">
        <v>1</v>
      </c>
      <c r="E672" s="132"/>
      <c r="F672" s="67" t="s">
        <v>2240</v>
      </c>
      <c r="G672" s="75"/>
      <c r="H672" s="75"/>
      <c r="I672" s="75"/>
      <c r="J672" s="75"/>
      <c r="K672" s="130">
        <v>500</v>
      </c>
      <c r="L672" s="100">
        <f t="shared" si="36"/>
        <v>500</v>
      </c>
      <c r="M672" s="522" t="e">
        <f t="shared" si="37"/>
        <v>#DIV/0!</v>
      </c>
      <c r="N672" s="130">
        <v>50</v>
      </c>
      <c r="O672" s="130">
        <v>50</v>
      </c>
      <c r="P672" s="130"/>
      <c r="Q672" s="130"/>
      <c r="R672" s="130"/>
      <c r="S672" s="130"/>
      <c r="T672" s="405" t="s">
        <v>2777</v>
      </c>
      <c r="U672" s="130"/>
      <c r="V672" s="378" t="s">
        <v>2211</v>
      </c>
      <c r="W672" s="6" t="s">
        <v>2241</v>
      </c>
      <c r="X672" s="130"/>
      <c r="Y672" s="130"/>
      <c r="Z672" s="130"/>
      <c r="AA672" s="133"/>
      <c r="AB672" s="130"/>
      <c r="AC672" s="130"/>
      <c r="AD672" s="192">
        <v>321500</v>
      </c>
      <c r="AE672" s="192">
        <v>30</v>
      </c>
      <c r="AF672" s="299"/>
      <c r="AG672" s="299"/>
      <c r="AH672" s="299"/>
      <c r="AI672" s="299"/>
      <c r="AJ672" s="299"/>
      <c r="AK672" s="299"/>
      <c r="AL672" s="299"/>
      <c r="AM672" s="299"/>
      <c r="AN672" s="299"/>
      <c r="AO672" s="299"/>
      <c r="AP672" s="299"/>
      <c r="AQ672" s="299"/>
      <c r="AR672" s="299"/>
      <c r="AS672" s="299"/>
      <c r="AT672" s="299"/>
      <c r="AU672" s="299"/>
      <c r="AV672" s="299"/>
      <c r="AW672" s="299"/>
    </row>
    <row r="673" spans="1:49" s="300" customFormat="1" ht="76.5" x14ac:dyDescent="0.2">
      <c r="A673" s="49">
        <v>95410</v>
      </c>
      <c r="B673" s="29" t="s">
        <v>224</v>
      </c>
      <c r="C673" s="131"/>
      <c r="D673" s="168">
        <v>1</v>
      </c>
      <c r="E673" s="132"/>
      <c r="F673" s="67" t="s">
        <v>2235</v>
      </c>
      <c r="G673" s="75"/>
      <c r="H673" s="75"/>
      <c r="I673" s="75">
        <v>85</v>
      </c>
      <c r="J673" s="75">
        <v>45</v>
      </c>
      <c r="K673" s="130">
        <v>80</v>
      </c>
      <c r="L673" s="100">
        <f t="shared" si="36"/>
        <v>35</v>
      </c>
      <c r="M673" s="522">
        <f t="shared" si="37"/>
        <v>0.77777777777777779</v>
      </c>
      <c r="N673" s="130">
        <v>80</v>
      </c>
      <c r="O673" s="130">
        <v>80</v>
      </c>
      <c r="P673" s="130"/>
      <c r="Q673" s="130"/>
      <c r="R673" s="130"/>
      <c r="S673" s="130"/>
      <c r="T673" s="545" t="s">
        <v>2746</v>
      </c>
      <c r="U673" s="130"/>
      <c r="V673" s="133"/>
      <c r="W673" s="36" t="s">
        <v>2236</v>
      </c>
      <c r="X673" s="134"/>
      <c r="Y673" s="134"/>
      <c r="Z673" s="134"/>
      <c r="AA673" s="133" t="s">
        <v>2237</v>
      </c>
      <c r="AB673" s="134"/>
      <c r="AC673" s="134"/>
      <c r="AD673" s="192">
        <v>321500</v>
      </c>
      <c r="AE673" s="192">
        <v>30</v>
      </c>
      <c r="AF673" s="299"/>
      <c r="AG673" s="299"/>
      <c r="AH673" s="299"/>
      <c r="AI673" s="299"/>
      <c r="AJ673" s="299"/>
      <c r="AK673" s="299"/>
      <c r="AL673" s="299"/>
      <c r="AM673" s="299"/>
      <c r="AN673" s="299"/>
      <c r="AO673" s="299"/>
      <c r="AP673" s="299"/>
      <c r="AQ673" s="299"/>
      <c r="AR673" s="299"/>
      <c r="AS673" s="299"/>
      <c r="AT673" s="299"/>
      <c r="AU673" s="299"/>
      <c r="AV673" s="299"/>
      <c r="AW673" s="299"/>
    </row>
    <row r="674" spans="1:49" s="167" customFormat="1" ht="89.25" x14ac:dyDescent="0.2">
      <c r="A674" s="50">
        <v>94410</v>
      </c>
      <c r="B674" s="29" t="s">
        <v>27</v>
      </c>
      <c r="C674" s="96"/>
      <c r="D674" s="168">
        <v>1</v>
      </c>
      <c r="E674" s="97"/>
      <c r="F674" s="51" t="s">
        <v>2223</v>
      </c>
      <c r="G674" s="98"/>
      <c r="H674" s="98"/>
      <c r="I674" s="98"/>
      <c r="J674" s="98"/>
      <c r="K674" s="99">
        <v>500</v>
      </c>
      <c r="L674" s="100">
        <f t="shared" si="36"/>
        <v>500</v>
      </c>
      <c r="M674" s="522" t="e">
        <f t="shared" si="37"/>
        <v>#DIV/0!</v>
      </c>
      <c r="N674" s="99">
        <v>100</v>
      </c>
      <c r="O674" s="99">
        <v>100</v>
      </c>
      <c r="P674" s="99"/>
      <c r="Q674" s="99"/>
      <c r="R674" s="99"/>
      <c r="S674" s="99"/>
      <c r="T674" s="206" t="s">
        <v>2763</v>
      </c>
      <c r="U674" s="48"/>
      <c r="V674" s="378" t="s">
        <v>2211</v>
      </c>
      <c r="W674" s="7" t="s">
        <v>2224</v>
      </c>
      <c r="X674" s="134"/>
      <c r="Y674" s="134"/>
      <c r="Z674" s="134"/>
      <c r="AA674" s="133" t="s">
        <v>2225</v>
      </c>
      <c r="AB674" s="134"/>
      <c r="AC674" s="134"/>
      <c r="AD674" s="192">
        <v>321500</v>
      </c>
      <c r="AE674" s="192">
        <v>30</v>
      </c>
      <c r="AF674" s="299"/>
      <c r="AG674" s="299"/>
      <c r="AH674" s="299"/>
      <c r="AI674" s="299"/>
      <c r="AJ674" s="299"/>
      <c r="AK674" s="299"/>
      <c r="AL674" s="299"/>
      <c r="AM674" s="299"/>
      <c r="AN674" s="299"/>
      <c r="AO674" s="299"/>
      <c r="AP674" s="299"/>
      <c r="AQ674" s="299"/>
      <c r="AR674" s="299"/>
      <c r="AS674" s="299"/>
      <c r="AT674" s="299"/>
      <c r="AU674" s="299"/>
      <c r="AV674" s="299"/>
      <c r="AW674" s="299"/>
    </row>
    <row r="675" spans="1:49" s="300" customFormat="1" ht="140.25" x14ac:dyDescent="0.2">
      <c r="A675" s="49">
        <v>95310</v>
      </c>
      <c r="B675" s="29" t="s">
        <v>38</v>
      </c>
      <c r="C675" s="131"/>
      <c r="D675" s="168">
        <v>0</v>
      </c>
      <c r="E675" s="132"/>
      <c r="F675" s="67" t="s">
        <v>2226</v>
      </c>
      <c r="G675" s="75">
        <v>30</v>
      </c>
      <c r="H675" s="75">
        <v>24</v>
      </c>
      <c r="I675" s="75"/>
      <c r="J675" s="75"/>
      <c r="K675" s="130">
        <v>1000</v>
      </c>
      <c r="L675" s="100">
        <f t="shared" si="36"/>
        <v>1000</v>
      </c>
      <c r="M675" s="522" t="e">
        <f t="shared" si="37"/>
        <v>#DIV/0!</v>
      </c>
      <c r="N675" s="130">
        <v>1000</v>
      </c>
      <c r="O675" s="130">
        <v>1000</v>
      </c>
      <c r="P675" s="130"/>
      <c r="Q675" s="130"/>
      <c r="R675" s="130"/>
      <c r="S675" s="130"/>
      <c r="T675" s="545" t="s">
        <v>2731</v>
      </c>
      <c r="U675" s="130"/>
      <c r="V675" s="133" t="s">
        <v>2227</v>
      </c>
      <c r="W675" s="36" t="s">
        <v>2228</v>
      </c>
      <c r="X675" s="130"/>
      <c r="Y675" s="130"/>
      <c r="Z675" s="130"/>
      <c r="AA675" s="133" t="s">
        <v>2229</v>
      </c>
      <c r="AB675" s="130"/>
      <c r="AC675" s="130"/>
      <c r="AD675" s="192">
        <v>321500</v>
      </c>
      <c r="AE675" s="192">
        <v>30</v>
      </c>
      <c r="AF675" s="299"/>
      <c r="AG675" s="299"/>
      <c r="AH675" s="299"/>
      <c r="AI675" s="299"/>
      <c r="AJ675" s="299"/>
      <c r="AK675" s="299"/>
      <c r="AL675" s="299"/>
      <c r="AM675" s="299"/>
      <c r="AN675" s="299"/>
      <c r="AO675" s="299"/>
      <c r="AP675" s="299"/>
      <c r="AQ675" s="299"/>
      <c r="AR675" s="299"/>
      <c r="AS675" s="299"/>
      <c r="AT675" s="299"/>
      <c r="AU675" s="299"/>
      <c r="AV675" s="299"/>
      <c r="AW675" s="299"/>
    </row>
    <row r="676" spans="1:49" s="300" customFormat="1" ht="102" x14ac:dyDescent="0.2">
      <c r="A676" s="122">
        <v>94410</v>
      </c>
      <c r="B676" s="236" t="s">
        <v>27</v>
      </c>
      <c r="C676" s="310"/>
      <c r="D676" s="168">
        <v>1</v>
      </c>
      <c r="E676" s="311"/>
      <c r="F676" s="312"/>
      <c r="G676" s="98"/>
      <c r="H676" s="98"/>
      <c r="I676" s="98"/>
      <c r="J676" s="98">
        <v>4000</v>
      </c>
      <c r="K676" s="99">
        <v>4000</v>
      </c>
      <c r="L676" s="100">
        <f t="shared" si="36"/>
        <v>0</v>
      </c>
      <c r="M676" s="522">
        <f t="shared" si="37"/>
        <v>0</v>
      </c>
      <c r="N676" s="99">
        <v>1500</v>
      </c>
      <c r="O676" s="99">
        <v>1500</v>
      </c>
      <c r="P676" s="99"/>
      <c r="Q676" s="99"/>
      <c r="R676" s="99"/>
      <c r="S676" s="99"/>
      <c r="T676" s="255" t="s">
        <v>2753</v>
      </c>
      <c r="U676" s="102"/>
      <c r="V676" s="101"/>
      <c r="W676" s="83" t="s">
        <v>2872</v>
      </c>
      <c r="X676" s="134"/>
      <c r="Y676" s="134"/>
      <c r="Z676" s="134"/>
      <c r="AA676" s="198"/>
      <c r="AB676" s="134">
        <v>-1500</v>
      </c>
      <c r="AC676" s="198" t="s">
        <v>2869</v>
      </c>
      <c r="AD676" s="70">
        <v>321500</v>
      </c>
      <c r="AE676" s="70">
        <v>40</v>
      </c>
      <c r="AF676" s="299"/>
      <c r="AG676" s="299"/>
      <c r="AH676" s="299"/>
      <c r="AI676" s="299"/>
      <c r="AJ676" s="299"/>
      <c r="AK676" s="299"/>
      <c r="AL676" s="299"/>
      <c r="AM676" s="299"/>
      <c r="AN676" s="299"/>
      <c r="AO676" s="299"/>
      <c r="AP676" s="299"/>
      <c r="AQ676" s="299"/>
      <c r="AR676" s="299"/>
      <c r="AS676" s="299"/>
      <c r="AT676" s="299"/>
      <c r="AU676" s="299"/>
      <c r="AV676" s="299"/>
      <c r="AW676" s="299"/>
    </row>
    <row r="677" spans="1:49" s="300" customFormat="1" ht="102" x14ac:dyDescent="0.2">
      <c r="A677" s="313">
        <v>92310</v>
      </c>
      <c r="B677" s="314" t="s">
        <v>23</v>
      </c>
      <c r="C677" s="315"/>
      <c r="D677" s="168">
        <v>1</v>
      </c>
      <c r="E677" s="316"/>
      <c r="F677" s="314"/>
      <c r="G677" s="46"/>
      <c r="H677" s="46"/>
      <c r="I677" s="46"/>
      <c r="J677" s="46">
        <v>6707</v>
      </c>
      <c r="K677" s="46">
        <v>7000</v>
      </c>
      <c r="L677" s="100">
        <f t="shared" si="36"/>
        <v>293</v>
      </c>
      <c r="M677" s="522">
        <f t="shared" si="37"/>
        <v>4.3685701505889372E-2</v>
      </c>
      <c r="N677" s="46">
        <v>4000</v>
      </c>
      <c r="O677" s="46">
        <v>4000</v>
      </c>
      <c r="P677" s="46"/>
      <c r="Q677" s="46"/>
      <c r="R677" s="46"/>
      <c r="S677" s="46"/>
      <c r="T677" s="255" t="s">
        <v>2753</v>
      </c>
      <c r="U677" s="46"/>
      <c r="V677" s="241"/>
      <c r="W677" s="11" t="s">
        <v>2871</v>
      </c>
      <c r="X677" s="46"/>
      <c r="Y677" s="46"/>
      <c r="Z677" s="46"/>
      <c r="AA677" s="48"/>
      <c r="AB677" s="46"/>
      <c r="AC677" s="46"/>
      <c r="AD677" s="70">
        <v>321500</v>
      </c>
      <c r="AE677" s="70">
        <v>40</v>
      </c>
      <c r="AF677" s="299"/>
      <c r="AG677" s="299"/>
      <c r="AH677" s="299"/>
      <c r="AI677" s="299"/>
      <c r="AJ677" s="299"/>
      <c r="AK677" s="299"/>
      <c r="AL677" s="299"/>
      <c r="AM677" s="299"/>
      <c r="AN677" s="299"/>
      <c r="AO677" s="299"/>
      <c r="AP677" s="299"/>
      <c r="AQ677" s="299"/>
      <c r="AR677" s="299"/>
      <c r="AS677" s="299"/>
      <c r="AT677" s="299"/>
      <c r="AU677" s="299"/>
      <c r="AV677" s="299"/>
      <c r="AW677" s="299"/>
    </row>
    <row r="678" spans="1:49" s="298" customFormat="1" ht="63.75" x14ac:dyDescent="0.2">
      <c r="A678" s="205">
        <v>92310</v>
      </c>
      <c r="B678" s="44" t="s">
        <v>23</v>
      </c>
      <c r="C678" s="54"/>
      <c r="D678" s="168"/>
      <c r="E678" s="55"/>
      <c r="F678" s="44" t="s">
        <v>2220</v>
      </c>
      <c r="G678" s="46"/>
      <c r="H678" s="46"/>
      <c r="I678" s="46"/>
      <c r="J678" s="46"/>
      <c r="K678" s="46">
        <v>7866</v>
      </c>
      <c r="L678" s="100">
        <f t="shared" si="36"/>
        <v>7866</v>
      </c>
      <c r="M678" s="522" t="e">
        <f t="shared" si="37"/>
        <v>#DIV/0!</v>
      </c>
      <c r="N678" s="46"/>
      <c r="O678" s="46"/>
      <c r="P678" s="46"/>
      <c r="Q678" s="46"/>
      <c r="R678" s="46"/>
      <c r="S678" s="46"/>
      <c r="T678" s="418"/>
      <c r="U678" s="46"/>
      <c r="V678" s="241" t="s">
        <v>2211</v>
      </c>
      <c r="W678" s="6" t="s">
        <v>2221</v>
      </c>
      <c r="X678" s="46"/>
      <c r="Y678" s="46"/>
      <c r="Z678" s="46"/>
      <c r="AA678" s="48" t="s">
        <v>2222</v>
      </c>
      <c r="AB678" s="46"/>
      <c r="AC678" s="46"/>
      <c r="AD678" s="192">
        <v>321500</v>
      </c>
      <c r="AE678" s="192">
        <v>30</v>
      </c>
      <c r="AF678" s="301"/>
      <c r="AG678" s="301"/>
      <c r="AH678" s="301"/>
      <c r="AI678" s="301"/>
      <c r="AJ678" s="301"/>
      <c r="AK678" s="301"/>
      <c r="AL678" s="301"/>
      <c r="AM678" s="301"/>
      <c r="AN678" s="301"/>
      <c r="AO678" s="301"/>
      <c r="AP678" s="301"/>
      <c r="AQ678" s="301"/>
      <c r="AR678" s="301"/>
      <c r="AS678" s="301"/>
      <c r="AT678" s="301"/>
      <c r="AU678" s="301"/>
      <c r="AV678" s="301"/>
      <c r="AW678" s="301"/>
    </row>
    <row r="679" spans="1:49" s="300" customFormat="1" ht="102" customHeight="1" x14ac:dyDescent="0.2">
      <c r="A679" s="49">
        <v>95330</v>
      </c>
      <c r="B679" s="29" t="s">
        <v>76</v>
      </c>
      <c r="C679" s="131"/>
      <c r="D679" s="168">
        <v>2</v>
      </c>
      <c r="E679" s="132"/>
      <c r="F679" s="67" t="s">
        <v>2232</v>
      </c>
      <c r="G679" s="75">
        <v>476</v>
      </c>
      <c r="H679" s="75">
        <v>464</v>
      </c>
      <c r="I679" s="75">
        <v>690</v>
      </c>
      <c r="J679" s="75"/>
      <c r="K679" s="130">
        <v>1000</v>
      </c>
      <c r="L679" s="100">
        <f t="shared" si="36"/>
        <v>1000</v>
      </c>
      <c r="M679" s="522" t="e">
        <f t="shared" si="37"/>
        <v>#DIV/0!</v>
      </c>
      <c r="N679" s="130"/>
      <c r="O679" s="130"/>
      <c r="P679" s="130"/>
      <c r="Q679" s="130"/>
      <c r="R679" s="130"/>
      <c r="S679" s="130"/>
      <c r="T679" s="405"/>
      <c r="U679" s="130"/>
      <c r="V679" s="133" t="s">
        <v>2233</v>
      </c>
      <c r="W679" s="36" t="s">
        <v>2234</v>
      </c>
      <c r="X679" s="134"/>
      <c r="Y679" s="134"/>
      <c r="Z679" s="134"/>
      <c r="AA679" s="198"/>
      <c r="AB679" s="134"/>
      <c r="AC679" s="134"/>
      <c r="AD679" s="192">
        <v>321500</v>
      </c>
      <c r="AE679" s="192">
        <v>30</v>
      </c>
      <c r="AF679" s="299"/>
      <c r="AG679" s="299"/>
      <c r="AH679" s="299"/>
      <c r="AI679" s="299"/>
      <c r="AJ679" s="299"/>
      <c r="AK679" s="299"/>
      <c r="AL679" s="299"/>
      <c r="AM679" s="299"/>
      <c r="AN679" s="299"/>
      <c r="AO679" s="299"/>
      <c r="AP679" s="299"/>
      <c r="AQ679" s="299"/>
      <c r="AR679" s="299"/>
      <c r="AS679" s="299"/>
      <c r="AT679" s="299"/>
      <c r="AU679" s="299"/>
      <c r="AV679" s="299"/>
      <c r="AW679" s="299"/>
    </row>
    <row r="680" spans="1:49" s="167" customFormat="1" ht="38.25" x14ac:dyDescent="0.2">
      <c r="A680" s="50">
        <v>94410</v>
      </c>
      <c r="B680" s="29" t="s">
        <v>27</v>
      </c>
      <c r="C680" s="96"/>
      <c r="D680" s="168">
        <v>1</v>
      </c>
      <c r="E680" s="97"/>
      <c r="F680" s="51" t="s">
        <v>2250</v>
      </c>
      <c r="G680" s="98"/>
      <c r="H680" s="98"/>
      <c r="I680" s="98"/>
      <c r="J680" s="98"/>
      <c r="K680" s="99">
        <v>100</v>
      </c>
      <c r="L680" s="100">
        <f t="shared" si="36"/>
        <v>100</v>
      </c>
      <c r="M680" s="522" t="e">
        <f t="shared" si="37"/>
        <v>#DIV/0!</v>
      </c>
      <c r="N680" s="99">
        <v>0</v>
      </c>
      <c r="O680" s="99"/>
      <c r="P680" s="99"/>
      <c r="Q680" s="99"/>
      <c r="R680" s="99"/>
      <c r="S680" s="99"/>
      <c r="T680" s="570" t="s">
        <v>2624</v>
      </c>
      <c r="U680" s="48"/>
      <c r="V680" s="378" t="s">
        <v>2215</v>
      </c>
      <c r="W680" s="7" t="s">
        <v>2251</v>
      </c>
      <c r="X680" s="134"/>
      <c r="Y680" s="134"/>
      <c r="Z680" s="134"/>
      <c r="AA680" s="134"/>
      <c r="AB680" s="134"/>
      <c r="AC680" s="134"/>
      <c r="AD680" s="122">
        <v>321800</v>
      </c>
      <c r="AE680" s="122">
        <v>40</v>
      </c>
      <c r="AF680" s="299"/>
      <c r="AG680" s="299"/>
      <c r="AH680" s="299"/>
      <c r="AI680" s="299"/>
      <c r="AJ680" s="299"/>
      <c r="AK680" s="299"/>
      <c r="AL680" s="299"/>
      <c r="AM680" s="299"/>
      <c r="AN680" s="299"/>
      <c r="AO680" s="299"/>
      <c r="AP680" s="299"/>
      <c r="AQ680" s="299"/>
      <c r="AR680" s="299"/>
      <c r="AS680" s="299"/>
      <c r="AT680" s="299"/>
      <c r="AU680" s="299"/>
      <c r="AV680" s="299"/>
      <c r="AW680" s="299"/>
    </row>
    <row r="681" spans="1:49" s="300" customFormat="1" ht="25.5" x14ac:dyDescent="0.2">
      <c r="A681" s="49">
        <v>95720</v>
      </c>
      <c r="B681" s="29" t="s">
        <v>316</v>
      </c>
      <c r="C681" s="131"/>
      <c r="D681" s="168">
        <v>1</v>
      </c>
      <c r="E681" s="132"/>
      <c r="F681" s="67" t="s">
        <v>2240</v>
      </c>
      <c r="G681" s="75"/>
      <c r="H681" s="75"/>
      <c r="I681" s="75">
        <v>19</v>
      </c>
      <c r="J681" s="75"/>
      <c r="K681" s="130">
        <v>1000</v>
      </c>
      <c r="L681" s="100">
        <f t="shared" si="36"/>
        <v>1000</v>
      </c>
      <c r="M681" s="522" t="e">
        <f t="shared" si="37"/>
        <v>#DIV/0!</v>
      </c>
      <c r="N681" s="130">
        <v>0</v>
      </c>
      <c r="O681" s="130"/>
      <c r="P681" s="130"/>
      <c r="Q681" s="130"/>
      <c r="R681" s="130"/>
      <c r="S681" s="130"/>
      <c r="T681" s="405" t="s">
        <v>2615</v>
      </c>
      <c r="U681" s="130"/>
      <c r="V681" s="378" t="s">
        <v>2211</v>
      </c>
      <c r="W681" s="6" t="s">
        <v>2263</v>
      </c>
      <c r="X681" s="130"/>
      <c r="Y681" s="130"/>
      <c r="Z681" s="130"/>
      <c r="AA681" s="405"/>
      <c r="AB681" s="130"/>
      <c r="AC681" s="130"/>
      <c r="AD681" s="49">
        <v>321800</v>
      </c>
      <c r="AE681" s="49">
        <v>30</v>
      </c>
      <c r="AF681" s="299"/>
      <c r="AG681" s="299"/>
      <c r="AH681" s="299"/>
      <c r="AI681" s="299"/>
      <c r="AJ681" s="299"/>
      <c r="AK681" s="299"/>
      <c r="AL681" s="299"/>
      <c r="AM681" s="299"/>
      <c r="AN681" s="299"/>
      <c r="AO681" s="299"/>
      <c r="AP681" s="299"/>
      <c r="AQ681" s="299"/>
      <c r="AR681" s="299"/>
      <c r="AS681" s="299"/>
      <c r="AT681" s="299"/>
      <c r="AU681" s="299"/>
      <c r="AV681" s="299"/>
      <c r="AW681" s="299"/>
    </row>
    <row r="682" spans="1:49" s="300" customFormat="1" ht="102" x14ac:dyDescent="0.2">
      <c r="A682" s="49">
        <v>95315</v>
      </c>
      <c r="B682" s="29" t="s">
        <v>41</v>
      </c>
      <c r="C682" s="131"/>
      <c r="D682" s="168">
        <v>1</v>
      </c>
      <c r="E682" s="132"/>
      <c r="F682" s="67" t="s">
        <v>2260</v>
      </c>
      <c r="G682" s="75"/>
      <c r="H682" s="75">
        <v>235</v>
      </c>
      <c r="I682" s="75"/>
      <c r="J682" s="75">
        <v>1000</v>
      </c>
      <c r="K682" s="130">
        <v>2000</v>
      </c>
      <c r="L682" s="100">
        <f t="shared" si="36"/>
        <v>1000</v>
      </c>
      <c r="M682" s="522">
        <f t="shared" si="37"/>
        <v>1</v>
      </c>
      <c r="N682" s="130">
        <v>100</v>
      </c>
      <c r="O682" s="130">
        <v>100</v>
      </c>
      <c r="P682" s="130"/>
      <c r="Q682" s="130"/>
      <c r="R682" s="130"/>
      <c r="S682" s="130"/>
      <c r="T682" s="206" t="s">
        <v>2761</v>
      </c>
      <c r="U682" s="130"/>
      <c r="V682" s="133" t="s">
        <v>2227</v>
      </c>
      <c r="W682" s="36" t="s">
        <v>2261</v>
      </c>
      <c r="X682" s="134"/>
      <c r="Y682" s="134"/>
      <c r="Z682" s="134"/>
      <c r="AA682" s="405" t="s">
        <v>2262</v>
      </c>
      <c r="AB682" s="134"/>
      <c r="AC682" s="134"/>
      <c r="AD682" s="49">
        <v>321800</v>
      </c>
      <c r="AE682" s="49">
        <v>30</v>
      </c>
      <c r="AF682" s="299"/>
      <c r="AG682" s="299"/>
      <c r="AH682" s="299"/>
      <c r="AI682" s="299"/>
      <c r="AJ682" s="299"/>
      <c r="AK682" s="299"/>
      <c r="AL682" s="299"/>
      <c r="AM682" s="299"/>
      <c r="AN682" s="299"/>
      <c r="AO682" s="299"/>
      <c r="AP682" s="299"/>
      <c r="AQ682" s="299"/>
      <c r="AR682" s="299"/>
      <c r="AS682" s="299"/>
      <c r="AT682" s="299"/>
      <c r="AU682" s="299"/>
      <c r="AV682" s="299"/>
      <c r="AW682" s="299"/>
    </row>
    <row r="683" spans="1:49" s="167" customFormat="1" ht="25.5" x14ac:dyDescent="0.2">
      <c r="A683" s="70">
        <v>95720</v>
      </c>
      <c r="B683" s="236" t="s">
        <v>316</v>
      </c>
      <c r="C683" s="239"/>
      <c r="D683" s="168">
        <v>1</v>
      </c>
      <c r="E683" s="240"/>
      <c r="F683" s="67" t="s">
        <v>2240</v>
      </c>
      <c r="G683" s="75"/>
      <c r="H683" s="75">
        <v>212</v>
      </c>
      <c r="I683" s="75">
        <v>26</v>
      </c>
      <c r="J683" s="75">
        <v>150</v>
      </c>
      <c r="K683" s="130">
        <v>500</v>
      </c>
      <c r="L683" s="100">
        <f t="shared" si="36"/>
        <v>350</v>
      </c>
      <c r="M683" s="522">
        <f t="shared" si="37"/>
        <v>2.3333333333333335</v>
      </c>
      <c r="N683" s="130">
        <v>150</v>
      </c>
      <c r="O683" s="130">
        <v>150</v>
      </c>
      <c r="P683" s="130"/>
      <c r="Q683" s="130"/>
      <c r="R683" s="130"/>
      <c r="S683" s="130"/>
      <c r="T683" s="405"/>
      <c r="U683" s="130"/>
      <c r="V683" s="378" t="s">
        <v>2211</v>
      </c>
      <c r="W683" s="6" t="s">
        <v>2263</v>
      </c>
      <c r="X683" s="130"/>
      <c r="Y683" s="130"/>
      <c r="Z683" s="130"/>
      <c r="AA683" s="130"/>
      <c r="AB683" s="130"/>
      <c r="AC683" s="130"/>
      <c r="AD683" s="122">
        <v>321800</v>
      </c>
      <c r="AE683" s="122">
        <v>40</v>
      </c>
      <c r="AF683" s="299"/>
      <c r="AG683" s="299"/>
      <c r="AH683" s="299"/>
      <c r="AI683" s="299"/>
      <c r="AJ683" s="299"/>
      <c r="AK683" s="299"/>
      <c r="AL683" s="299"/>
      <c r="AM683" s="299"/>
      <c r="AN683" s="299"/>
      <c r="AO683" s="299"/>
      <c r="AP683" s="299"/>
      <c r="AQ683" s="299"/>
      <c r="AR683" s="299"/>
      <c r="AS683" s="299"/>
      <c r="AT683" s="299"/>
      <c r="AU683" s="299"/>
      <c r="AV683" s="299"/>
      <c r="AW683" s="299"/>
    </row>
    <row r="684" spans="1:49" s="167" customFormat="1" ht="38.25" x14ac:dyDescent="0.2">
      <c r="A684" s="50">
        <v>94410</v>
      </c>
      <c r="B684" s="29" t="s">
        <v>27</v>
      </c>
      <c r="C684" s="96"/>
      <c r="D684" s="168">
        <v>1</v>
      </c>
      <c r="E684" s="97"/>
      <c r="F684" s="51" t="s">
        <v>1107</v>
      </c>
      <c r="G684" s="98"/>
      <c r="H684" s="98"/>
      <c r="I684" s="98"/>
      <c r="J684" s="98">
        <v>250</v>
      </c>
      <c r="K684" s="99">
        <v>500</v>
      </c>
      <c r="L684" s="100">
        <f t="shared" si="36"/>
        <v>250</v>
      </c>
      <c r="M684" s="522">
        <f t="shared" si="37"/>
        <v>1</v>
      </c>
      <c r="N684" s="99">
        <v>250</v>
      </c>
      <c r="O684" s="99">
        <v>250</v>
      </c>
      <c r="P684" s="99"/>
      <c r="Q684" s="99"/>
      <c r="R684" s="99"/>
      <c r="S684" s="99"/>
      <c r="T684" s="551" t="s">
        <v>2567</v>
      </c>
      <c r="U684" s="102"/>
      <c r="V684" s="101" t="s">
        <v>1108</v>
      </c>
      <c r="W684" s="7" t="s">
        <v>1109</v>
      </c>
      <c r="X684" s="134"/>
      <c r="Y684" s="134"/>
      <c r="Z684" s="134"/>
      <c r="AA684" s="198"/>
      <c r="AB684" s="134">
        <v>250</v>
      </c>
      <c r="AC684" s="198" t="s">
        <v>1110</v>
      </c>
      <c r="AD684" s="243">
        <v>321800</v>
      </c>
      <c r="AE684" s="243">
        <v>46</v>
      </c>
      <c r="AF684" s="299"/>
      <c r="AG684" s="299"/>
      <c r="AH684" s="299"/>
      <c r="AI684" s="299"/>
      <c r="AJ684" s="299"/>
      <c r="AK684" s="299"/>
      <c r="AL684" s="299"/>
      <c r="AM684" s="299"/>
      <c r="AN684" s="299"/>
      <c r="AO684" s="299"/>
      <c r="AP684" s="299"/>
      <c r="AQ684" s="299"/>
      <c r="AR684" s="299"/>
      <c r="AS684" s="299"/>
      <c r="AT684" s="299"/>
      <c r="AU684" s="299"/>
      <c r="AV684" s="299"/>
      <c r="AW684" s="299"/>
    </row>
    <row r="685" spans="1:49" s="167" customFormat="1" ht="102" x14ac:dyDescent="0.2">
      <c r="A685" s="70">
        <v>95315</v>
      </c>
      <c r="B685" s="236" t="s">
        <v>41</v>
      </c>
      <c r="C685" s="239"/>
      <c r="D685" s="168">
        <v>1</v>
      </c>
      <c r="E685" s="240"/>
      <c r="F685" s="160" t="s">
        <v>2260</v>
      </c>
      <c r="G685" s="75"/>
      <c r="H685" s="75"/>
      <c r="I685" s="75">
        <v>51</v>
      </c>
      <c r="J685" s="75"/>
      <c r="K685" s="130">
        <v>1000</v>
      </c>
      <c r="L685" s="100">
        <f t="shared" si="36"/>
        <v>1000</v>
      </c>
      <c r="M685" s="522" t="e">
        <f t="shared" si="37"/>
        <v>#DIV/0!</v>
      </c>
      <c r="N685" s="130">
        <v>250</v>
      </c>
      <c r="O685" s="130">
        <v>250</v>
      </c>
      <c r="P685" s="130"/>
      <c r="Q685" s="130"/>
      <c r="R685" s="130"/>
      <c r="S685" s="130"/>
      <c r="T685" s="405"/>
      <c r="U685" s="130"/>
      <c r="V685" s="133" t="s">
        <v>2227</v>
      </c>
      <c r="W685" s="36" t="s">
        <v>2261</v>
      </c>
      <c r="X685" s="134"/>
      <c r="Y685" s="134"/>
      <c r="Z685" s="134"/>
      <c r="AA685" s="133" t="s">
        <v>2358</v>
      </c>
      <c r="AB685" s="134"/>
      <c r="AC685" s="134"/>
      <c r="AD685" s="122">
        <v>321800</v>
      </c>
      <c r="AE685" s="122">
        <v>40</v>
      </c>
      <c r="AF685" s="299"/>
      <c r="AG685" s="299"/>
      <c r="AH685" s="299"/>
      <c r="AI685" s="299"/>
      <c r="AJ685" s="299"/>
      <c r="AK685" s="299"/>
      <c r="AL685" s="299"/>
      <c r="AM685" s="299"/>
      <c r="AN685" s="299"/>
      <c r="AO685" s="299"/>
      <c r="AP685" s="299"/>
      <c r="AQ685" s="299"/>
      <c r="AR685" s="299"/>
      <c r="AS685" s="299"/>
      <c r="AT685" s="299"/>
      <c r="AU685" s="299"/>
      <c r="AV685" s="299"/>
      <c r="AW685" s="299"/>
    </row>
    <row r="686" spans="1:49" s="167" customFormat="1" ht="89.25" x14ac:dyDescent="0.2">
      <c r="A686" s="49">
        <v>95310</v>
      </c>
      <c r="B686" s="29" t="s">
        <v>38</v>
      </c>
      <c r="C686" s="131"/>
      <c r="D686" s="168">
        <v>1</v>
      </c>
      <c r="E686" s="132"/>
      <c r="F686" s="67" t="s">
        <v>2257</v>
      </c>
      <c r="G686" s="75">
        <v>30</v>
      </c>
      <c r="H686" s="75">
        <v>24</v>
      </c>
      <c r="I686" s="75"/>
      <c r="J686" s="75"/>
      <c r="K686" s="130">
        <v>3000</v>
      </c>
      <c r="L686" s="100">
        <f t="shared" si="36"/>
        <v>3000</v>
      </c>
      <c r="M686" s="522" t="e">
        <f t="shared" si="37"/>
        <v>#DIV/0!</v>
      </c>
      <c r="N686" s="130">
        <v>300</v>
      </c>
      <c r="O686" s="130">
        <v>300</v>
      </c>
      <c r="P686" s="130"/>
      <c r="Q686" s="130"/>
      <c r="R686" s="130"/>
      <c r="S686" s="130"/>
      <c r="T686" s="405" t="s">
        <v>2614</v>
      </c>
      <c r="U686" s="130"/>
      <c r="V686" s="133" t="s">
        <v>2227</v>
      </c>
      <c r="W686" s="36" t="s">
        <v>2258</v>
      </c>
      <c r="X686" s="130"/>
      <c r="Y686" s="130"/>
      <c r="Z686" s="130"/>
      <c r="AA686" s="405" t="s">
        <v>2259</v>
      </c>
      <c r="AB686" s="130"/>
      <c r="AC686" s="130"/>
      <c r="AD686" s="49">
        <v>321800</v>
      </c>
      <c r="AE686" s="49">
        <v>30</v>
      </c>
      <c r="AF686" s="299"/>
      <c r="AG686" s="299"/>
      <c r="AH686" s="299"/>
      <c r="AI686" s="299"/>
      <c r="AJ686" s="299"/>
      <c r="AK686" s="299"/>
      <c r="AL686" s="299"/>
      <c r="AM686" s="299"/>
      <c r="AN686" s="299"/>
      <c r="AO686" s="299"/>
      <c r="AP686" s="299"/>
      <c r="AQ686" s="299"/>
      <c r="AR686" s="299"/>
      <c r="AS686" s="299"/>
      <c r="AT686" s="299"/>
      <c r="AU686" s="299"/>
      <c r="AV686" s="299"/>
      <c r="AW686" s="299"/>
    </row>
    <row r="687" spans="1:49" s="167" customFormat="1" ht="89.25" x14ac:dyDescent="0.2">
      <c r="A687" s="122">
        <v>94410</v>
      </c>
      <c r="B687" s="236" t="s">
        <v>27</v>
      </c>
      <c r="C687" s="310"/>
      <c r="D687" s="168">
        <v>1</v>
      </c>
      <c r="E687" s="311"/>
      <c r="F687" s="51" t="s">
        <v>2223</v>
      </c>
      <c r="G687" s="98">
        <v>257</v>
      </c>
      <c r="H687" s="98">
        <v>484</v>
      </c>
      <c r="I687" s="98">
        <v>484</v>
      </c>
      <c r="J687" s="98">
        <v>500</v>
      </c>
      <c r="K687" s="99">
        <v>1000</v>
      </c>
      <c r="L687" s="100">
        <f t="shared" si="36"/>
        <v>500</v>
      </c>
      <c r="M687" s="522">
        <f t="shared" si="37"/>
        <v>1</v>
      </c>
      <c r="N687" s="99">
        <v>500</v>
      </c>
      <c r="O687" s="99">
        <v>500</v>
      </c>
      <c r="P687" s="99"/>
      <c r="Q687" s="99"/>
      <c r="R687" s="99"/>
      <c r="S687" s="99"/>
      <c r="T687" s="206" t="s">
        <v>2765</v>
      </c>
      <c r="U687" s="48" t="s">
        <v>2210</v>
      </c>
      <c r="V687" s="378" t="s">
        <v>2211</v>
      </c>
      <c r="W687" s="7" t="s">
        <v>2248</v>
      </c>
      <c r="X687" s="134"/>
      <c r="Y687" s="134"/>
      <c r="Z687" s="134"/>
      <c r="AA687" s="134"/>
      <c r="AB687" s="134"/>
      <c r="AC687" s="134"/>
      <c r="AD687" s="122">
        <v>321800</v>
      </c>
      <c r="AE687" s="122">
        <v>40</v>
      </c>
      <c r="AF687" s="299"/>
      <c r="AG687" s="299"/>
      <c r="AH687" s="299"/>
      <c r="AI687" s="299"/>
      <c r="AJ687" s="299"/>
      <c r="AK687" s="299"/>
      <c r="AL687" s="299"/>
      <c r="AM687" s="299"/>
      <c r="AN687" s="299"/>
      <c r="AO687" s="299"/>
      <c r="AP687" s="299"/>
      <c r="AQ687" s="299"/>
      <c r="AR687" s="299"/>
      <c r="AS687" s="299"/>
      <c r="AT687" s="299"/>
      <c r="AU687" s="299"/>
      <c r="AV687" s="299"/>
      <c r="AW687" s="299"/>
    </row>
    <row r="688" spans="1:49" s="167" customFormat="1" ht="102" x14ac:dyDescent="0.2">
      <c r="A688" s="70">
        <v>95310</v>
      </c>
      <c r="B688" s="236" t="s">
        <v>38</v>
      </c>
      <c r="C688" s="239"/>
      <c r="D688" s="168">
        <v>1</v>
      </c>
      <c r="E688" s="240"/>
      <c r="F688" s="67" t="s">
        <v>2257</v>
      </c>
      <c r="G688" s="75">
        <v>7</v>
      </c>
      <c r="H688" s="75">
        <v>314</v>
      </c>
      <c r="I688" s="75">
        <v>264</v>
      </c>
      <c r="J688" s="75"/>
      <c r="K688" s="130">
        <v>1500</v>
      </c>
      <c r="L688" s="100">
        <f t="shared" si="36"/>
        <v>1500</v>
      </c>
      <c r="M688" s="522" t="e">
        <f t="shared" si="37"/>
        <v>#DIV/0!</v>
      </c>
      <c r="N688" s="130">
        <v>500</v>
      </c>
      <c r="O688" s="130">
        <v>500</v>
      </c>
      <c r="P688" s="130"/>
      <c r="Q688" s="130"/>
      <c r="R688" s="130"/>
      <c r="S688" s="130"/>
      <c r="T688" s="405" t="s">
        <v>2769</v>
      </c>
      <c r="U688" s="130"/>
      <c r="V688" s="133" t="s">
        <v>2227</v>
      </c>
      <c r="W688" s="36" t="s">
        <v>2258</v>
      </c>
      <c r="X688" s="130"/>
      <c r="Y688" s="130"/>
      <c r="Z688" s="130">
        <v>2000</v>
      </c>
      <c r="AA688" s="133" t="s">
        <v>2259</v>
      </c>
      <c r="AB688" s="130"/>
      <c r="AC688" s="130"/>
      <c r="AD688" s="122">
        <v>321800</v>
      </c>
      <c r="AE688" s="122">
        <v>40</v>
      </c>
      <c r="AF688" s="299"/>
      <c r="AG688" s="299"/>
      <c r="AH688" s="299"/>
      <c r="AI688" s="299"/>
      <c r="AJ688" s="299"/>
      <c r="AK688" s="299"/>
      <c r="AL688" s="299"/>
      <c r="AM688" s="299"/>
      <c r="AN688" s="299"/>
      <c r="AO688" s="299"/>
      <c r="AP688" s="299"/>
      <c r="AQ688" s="299"/>
      <c r="AR688" s="299"/>
      <c r="AS688" s="299"/>
      <c r="AT688" s="299"/>
      <c r="AU688" s="299"/>
      <c r="AV688" s="299"/>
      <c r="AW688" s="299"/>
    </row>
    <row r="689" spans="1:49" s="167" customFormat="1" ht="114.75" x14ac:dyDescent="0.2">
      <c r="A689" s="50">
        <v>94410</v>
      </c>
      <c r="B689" s="29" t="s">
        <v>27</v>
      </c>
      <c r="C689" s="96"/>
      <c r="D689" s="168">
        <v>1</v>
      </c>
      <c r="E689" s="97"/>
      <c r="F689" s="51" t="s">
        <v>2223</v>
      </c>
      <c r="G689" s="98">
        <v>961</v>
      </c>
      <c r="H689" s="98">
        <v>734</v>
      </c>
      <c r="I689" s="98">
        <v>1011</v>
      </c>
      <c r="J689" s="98">
        <v>2000</v>
      </c>
      <c r="K689" s="99">
        <v>2000</v>
      </c>
      <c r="L689" s="100">
        <f t="shared" si="36"/>
        <v>0</v>
      </c>
      <c r="M689" s="522">
        <f t="shared" si="37"/>
        <v>0</v>
      </c>
      <c r="N689" s="99">
        <v>1000</v>
      </c>
      <c r="O689" s="99">
        <v>1000</v>
      </c>
      <c r="P689" s="99"/>
      <c r="Q689" s="99"/>
      <c r="R689" s="99"/>
      <c r="S689" s="99"/>
      <c r="T689" s="206" t="s">
        <v>2761</v>
      </c>
      <c r="U689" s="48" t="s">
        <v>2210</v>
      </c>
      <c r="V689" s="378" t="s">
        <v>2211</v>
      </c>
      <c r="W689" s="7" t="s">
        <v>2248</v>
      </c>
      <c r="X689" s="134"/>
      <c r="Y689" s="134"/>
      <c r="Z689" s="134"/>
      <c r="AA689" s="405" t="s">
        <v>2249</v>
      </c>
      <c r="AB689" s="134"/>
      <c r="AC689" s="134"/>
      <c r="AD689" s="49">
        <v>321800</v>
      </c>
      <c r="AE689" s="49">
        <v>30</v>
      </c>
      <c r="AF689" s="299"/>
      <c r="AG689" s="299"/>
      <c r="AH689" s="299"/>
      <c r="AI689" s="299"/>
      <c r="AJ689" s="299"/>
      <c r="AK689" s="299"/>
      <c r="AL689" s="299"/>
      <c r="AM689" s="299"/>
      <c r="AN689" s="299"/>
      <c r="AO689" s="299"/>
      <c r="AP689" s="299"/>
      <c r="AQ689" s="299"/>
      <c r="AR689" s="299"/>
      <c r="AS689" s="299"/>
      <c r="AT689" s="299"/>
      <c r="AU689" s="299"/>
      <c r="AV689" s="299"/>
      <c r="AW689" s="299"/>
    </row>
    <row r="690" spans="1:49" s="167" customFormat="1" ht="38.25" x14ac:dyDescent="0.2">
      <c r="A690" s="10">
        <v>95225</v>
      </c>
      <c r="B690" s="8" t="s">
        <v>35</v>
      </c>
      <c r="C690" s="196"/>
      <c r="D690" s="168">
        <v>1</v>
      </c>
      <c r="E690" s="197"/>
      <c r="F690" s="8" t="s">
        <v>2254</v>
      </c>
      <c r="G690" s="46">
        <v>746</v>
      </c>
      <c r="H690" s="46">
        <v>800</v>
      </c>
      <c r="I690" s="46">
        <v>916</v>
      </c>
      <c r="J690" s="46">
        <v>1500</v>
      </c>
      <c r="K690" s="68">
        <v>1500</v>
      </c>
      <c r="L690" s="100">
        <f t="shared" si="36"/>
        <v>0</v>
      </c>
      <c r="M690" s="522">
        <f t="shared" si="37"/>
        <v>0</v>
      </c>
      <c r="N690" s="68">
        <v>1500</v>
      </c>
      <c r="O690" s="68">
        <v>1500</v>
      </c>
      <c r="P690" s="68"/>
      <c r="Q690" s="68"/>
      <c r="R690" s="68"/>
      <c r="S690" s="68"/>
      <c r="T690" s="255"/>
      <c r="U690" s="46"/>
      <c r="V690" s="241" t="s">
        <v>2255</v>
      </c>
      <c r="W690" s="21" t="s">
        <v>2256</v>
      </c>
      <c r="X690" s="171"/>
      <c r="Y690" s="171"/>
      <c r="Z690" s="171"/>
      <c r="AA690" s="411"/>
      <c r="AB690" s="171"/>
      <c r="AC690" s="171"/>
      <c r="AD690" s="49">
        <v>321800</v>
      </c>
      <c r="AE690" s="49">
        <v>30</v>
      </c>
      <c r="AF690" s="299"/>
      <c r="AG690" s="299"/>
      <c r="AH690" s="299"/>
      <c r="AI690" s="299"/>
      <c r="AJ690" s="299"/>
      <c r="AK690" s="299"/>
      <c r="AL690" s="299"/>
      <c r="AM690" s="299"/>
      <c r="AN690" s="299"/>
      <c r="AO690" s="299"/>
      <c r="AP690" s="299"/>
      <c r="AQ690" s="299"/>
      <c r="AR690" s="299"/>
      <c r="AS690" s="299"/>
      <c r="AT690" s="299"/>
      <c r="AU690" s="299"/>
      <c r="AV690" s="299"/>
      <c r="AW690" s="299"/>
    </row>
    <row r="691" spans="1:49" s="167" customFormat="1" ht="76.5" x14ac:dyDescent="0.2">
      <c r="A691" s="205">
        <v>92310</v>
      </c>
      <c r="B691" s="44" t="s">
        <v>23</v>
      </c>
      <c r="C691" s="54"/>
      <c r="D691" s="168">
        <v>1</v>
      </c>
      <c r="E691" s="55"/>
      <c r="F691" s="44" t="s">
        <v>2242</v>
      </c>
      <c r="G691" s="46">
        <v>798</v>
      </c>
      <c r="H691" s="46">
        <v>5304</v>
      </c>
      <c r="I691" s="46">
        <v>3314</v>
      </c>
      <c r="J691" s="46"/>
      <c r="K691" s="46">
        <v>7866</v>
      </c>
      <c r="L691" s="100">
        <f t="shared" si="36"/>
        <v>7866</v>
      </c>
      <c r="M691" s="522" t="e">
        <f t="shared" si="37"/>
        <v>#DIV/0!</v>
      </c>
      <c r="N691" s="46">
        <v>4000</v>
      </c>
      <c r="O691" s="46">
        <v>4000</v>
      </c>
      <c r="P691" s="46"/>
      <c r="Q691" s="46"/>
      <c r="R691" s="46"/>
      <c r="S691" s="46"/>
      <c r="T691" s="418" t="s">
        <v>2778</v>
      </c>
      <c r="U691" s="46"/>
      <c r="V691" s="241" t="s">
        <v>2211</v>
      </c>
      <c r="W691" s="6" t="s">
        <v>2360</v>
      </c>
      <c r="X691" s="46"/>
      <c r="Y691" s="46"/>
      <c r="Z691" s="46"/>
      <c r="AA691" s="48" t="s">
        <v>2361</v>
      </c>
      <c r="AB691" s="46"/>
      <c r="AC691" s="46"/>
      <c r="AD691" s="122">
        <v>321800</v>
      </c>
      <c r="AE691" s="122">
        <v>40</v>
      </c>
      <c r="AF691" s="299"/>
      <c r="AG691" s="299"/>
      <c r="AH691" s="299"/>
      <c r="AI691" s="299"/>
      <c r="AJ691" s="299"/>
      <c r="AK691" s="299"/>
      <c r="AL691" s="299"/>
      <c r="AM691" s="299"/>
      <c r="AN691" s="299"/>
      <c r="AO691" s="299"/>
      <c r="AP691" s="299"/>
      <c r="AQ691" s="299"/>
      <c r="AR691" s="299"/>
      <c r="AS691" s="299"/>
      <c r="AT691" s="299"/>
      <c r="AU691" s="299"/>
      <c r="AV691" s="299"/>
      <c r="AW691" s="299"/>
    </row>
    <row r="692" spans="1:49" s="167" customFormat="1" ht="102" x14ac:dyDescent="0.2">
      <c r="A692" s="205">
        <v>92310</v>
      </c>
      <c r="B692" s="44" t="s">
        <v>23</v>
      </c>
      <c r="C692" s="54"/>
      <c r="D692" s="168">
        <v>1</v>
      </c>
      <c r="E692" s="55"/>
      <c r="F692" s="44" t="s">
        <v>2242</v>
      </c>
      <c r="G692" s="46">
        <v>798</v>
      </c>
      <c r="H692" s="46">
        <v>5304</v>
      </c>
      <c r="I692" s="46">
        <v>3314</v>
      </c>
      <c r="J692" s="46"/>
      <c r="K692" s="46">
        <v>7866</v>
      </c>
      <c r="L692" s="100">
        <f t="shared" si="36"/>
        <v>7866</v>
      </c>
      <c r="M692" s="522" t="e">
        <f t="shared" si="37"/>
        <v>#DIV/0!</v>
      </c>
      <c r="N692" s="46">
        <v>8000</v>
      </c>
      <c r="O692" s="46">
        <v>8000</v>
      </c>
      <c r="P692" s="46"/>
      <c r="Q692" s="46"/>
      <c r="R692" s="46"/>
      <c r="S692" s="46"/>
      <c r="T692" s="206" t="s">
        <v>2766</v>
      </c>
      <c r="U692" s="46"/>
      <c r="V692" s="241" t="s">
        <v>2211</v>
      </c>
      <c r="W692" s="6" t="s">
        <v>2243</v>
      </c>
      <c r="X692" s="46"/>
      <c r="Y692" s="46"/>
      <c r="Z692" s="46"/>
      <c r="AA692" s="418" t="s">
        <v>2244</v>
      </c>
      <c r="AB692" s="46"/>
      <c r="AC692" s="46"/>
      <c r="AD692" s="49">
        <v>321800</v>
      </c>
      <c r="AE692" s="49">
        <v>30</v>
      </c>
      <c r="AF692" s="299"/>
      <c r="AG692" s="299"/>
      <c r="AH692" s="299"/>
      <c r="AI692" s="299"/>
      <c r="AJ692" s="299"/>
      <c r="AK692" s="299"/>
      <c r="AL692" s="299"/>
      <c r="AM692" s="299"/>
      <c r="AN692" s="299"/>
      <c r="AO692" s="299"/>
      <c r="AP692" s="299"/>
      <c r="AQ692" s="299"/>
      <c r="AR692" s="299"/>
      <c r="AS692" s="299"/>
      <c r="AT692" s="299"/>
      <c r="AU692" s="299"/>
      <c r="AV692" s="299"/>
      <c r="AW692" s="299"/>
    </row>
    <row r="693" spans="1:49" s="167" customFormat="1" ht="76.5" x14ac:dyDescent="0.2">
      <c r="A693" s="122">
        <v>94310</v>
      </c>
      <c r="B693" s="236" t="s">
        <v>56</v>
      </c>
      <c r="C693" s="310"/>
      <c r="D693" s="168">
        <v>2</v>
      </c>
      <c r="E693" s="311"/>
      <c r="F693" s="312" t="s">
        <v>2245</v>
      </c>
      <c r="G693" s="98"/>
      <c r="H693" s="98"/>
      <c r="I693" s="98"/>
      <c r="J693" s="98"/>
      <c r="K693" s="99">
        <v>400</v>
      </c>
      <c r="L693" s="100">
        <f t="shared" si="36"/>
        <v>400</v>
      </c>
      <c r="M693" s="522" t="e">
        <f t="shared" si="37"/>
        <v>#DIV/0!</v>
      </c>
      <c r="N693" s="99"/>
      <c r="O693" s="99"/>
      <c r="P693" s="99"/>
      <c r="Q693" s="99"/>
      <c r="R693" s="99"/>
      <c r="S693" s="99"/>
      <c r="T693" s="540"/>
      <c r="U693" s="102"/>
      <c r="V693" s="101" t="s">
        <v>2246</v>
      </c>
      <c r="W693" s="83" t="s">
        <v>2247</v>
      </c>
      <c r="X693" s="130"/>
      <c r="Y693" s="130"/>
      <c r="Z693" s="130"/>
      <c r="AA693" s="130"/>
      <c r="AB693" s="130"/>
      <c r="AC693" s="130"/>
      <c r="AD693" s="122">
        <v>321800</v>
      </c>
      <c r="AE693" s="122">
        <v>40</v>
      </c>
      <c r="AF693" s="299"/>
      <c r="AG693" s="299"/>
      <c r="AH693" s="299"/>
      <c r="AI693" s="299"/>
      <c r="AJ693" s="299"/>
      <c r="AK693" s="299"/>
      <c r="AL693" s="299"/>
      <c r="AM693" s="299"/>
      <c r="AN693" s="299"/>
      <c r="AO693" s="299"/>
      <c r="AP693" s="299"/>
      <c r="AQ693" s="299"/>
      <c r="AR693" s="299"/>
      <c r="AS693" s="299"/>
      <c r="AT693" s="299"/>
      <c r="AU693" s="299"/>
      <c r="AV693" s="299"/>
      <c r="AW693" s="299"/>
    </row>
    <row r="694" spans="1:49" s="167" customFormat="1" ht="76.5" x14ac:dyDescent="0.2">
      <c r="A694" s="122">
        <v>94310</v>
      </c>
      <c r="B694" s="236" t="s">
        <v>56</v>
      </c>
      <c r="C694" s="310"/>
      <c r="D694" s="168">
        <v>3</v>
      </c>
      <c r="E694" s="311"/>
      <c r="F694" s="312" t="s">
        <v>2245</v>
      </c>
      <c r="G694" s="98"/>
      <c r="H694" s="98"/>
      <c r="I694" s="98"/>
      <c r="J694" s="98"/>
      <c r="K694" s="99">
        <v>400</v>
      </c>
      <c r="L694" s="100">
        <f t="shared" si="36"/>
        <v>400</v>
      </c>
      <c r="M694" s="522" t="e">
        <f t="shared" si="37"/>
        <v>#DIV/0!</v>
      </c>
      <c r="N694" s="99"/>
      <c r="O694" s="99"/>
      <c r="P694" s="99"/>
      <c r="Q694" s="99"/>
      <c r="R694" s="99"/>
      <c r="S694" s="99"/>
      <c r="T694" s="540"/>
      <c r="U694" s="102"/>
      <c r="V694" s="101" t="s">
        <v>2246</v>
      </c>
      <c r="W694" s="83" t="s">
        <v>2247</v>
      </c>
      <c r="X694" s="130"/>
      <c r="Y694" s="130"/>
      <c r="Z694" s="130"/>
      <c r="AA694" s="130"/>
      <c r="AB694" s="130"/>
      <c r="AC694" s="130"/>
      <c r="AD694" s="49">
        <v>321800</v>
      </c>
      <c r="AE694" s="49">
        <v>30</v>
      </c>
      <c r="AF694" s="299"/>
      <c r="AG694" s="299"/>
      <c r="AH694" s="299"/>
      <c r="AI694" s="299"/>
      <c r="AJ694" s="299"/>
      <c r="AK694" s="299"/>
      <c r="AL694" s="299"/>
      <c r="AM694" s="299"/>
      <c r="AN694" s="299"/>
      <c r="AO694" s="299"/>
      <c r="AP694" s="299"/>
      <c r="AQ694" s="299"/>
      <c r="AR694" s="299"/>
      <c r="AS694" s="299"/>
      <c r="AT694" s="299"/>
      <c r="AU694" s="299"/>
      <c r="AV694" s="299"/>
      <c r="AW694" s="299"/>
    </row>
    <row r="695" spans="1:49" s="167" customFormat="1" ht="51" x14ac:dyDescent="0.2">
      <c r="A695" s="50">
        <v>94410</v>
      </c>
      <c r="B695" s="29" t="s">
        <v>27</v>
      </c>
      <c r="C695" s="96"/>
      <c r="D695" s="168">
        <v>2</v>
      </c>
      <c r="E695" s="97"/>
      <c r="F695" s="51" t="s">
        <v>2252</v>
      </c>
      <c r="G695" s="98"/>
      <c r="H695" s="98"/>
      <c r="I695" s="98"/>
      <c r="J695" s="98"/>
      <c r="K695" s="99">
        <v>1000</v>
      </c>
      <c r="L695" s="100">
        <f t="shared" si="36"/>
        <v>1000</v>
      </c>
      <c r="M695" s="522" t="e">
        <f t="shared" si="37"/>
        <v>#DIV/0!</v>
      </c>
      <c r="N695" s="99"/>
      <c r="O695" s="99"/>
      <c r="P695" s="99"/>
      <c r="Q695" s="99"/>
      <c r="R695" s="99"/>
      <c r="S695" s="99"/>
      <c r="T695" s="540"/>
      <c r="U695" s="48"/>
      <c r="V695" s="378" t="s">
        <v>2211</v>
      </c>
      <c r="W695" s="7" t="s">
        <v>2253</v>
      </c>
      <c r="X695" s="134"/>
      <c r="Y695" s="134"/>
      <c r="Z695" s="134"/>
      <c r="AA695" s="457"/>
      <c r="AB695" s="134"/>
      <c r="AC695" s="134"/>
      <c r="AD695" s="49">
        <v>321800</v>
      </c>
      <c r="AE695" s="49">
        <v>30</v>
      </c>
      <c r="AF695" s="299"/>
      <c r="AG695" s="299"/>
      <c r="AH695" s="299"/>
      <c r="AI695" s="299"/>
      <c r="AJ695" s="299"/>
      <c r="AK695" s="299"/>
      <c r="AL695" s="299"/>
      <c r="AM695" s="299"/>
      <c r="AN695" s="299"/>
      <c r="AO695" s="299"/>
      <c r="AP695" s="299"/>
      <c r="AQ695" s="299"/>
      <c r="AR695" s="299"/>
      <c r="AS695" s="299"/>
      <c r="AT695" s="299"/>
      <c r="AU695" s="299"/>
      <c r="AV695" s="299"/>
      <c r="AW695" s="299"/>
    </row>
    <row r="696" spans="1:49" s="167" customFormat="1" ht="38.25" x14ac:dyDescent="0.2">
      <c r="A696" s="50">
        <v>94410</v>
      </c>
      <c r="B696" s="29" t="s">
        <v>27</v>
      </c>
      <c r="C696" s="96"/>
      <c r="D696" s="168">
        <v>3</v>
      </c>
      <c r="E696" s="97"/>
      <c r="F696" s="51" t="s">
        <v>2250</v>
      </c>
      <c r="G696" s="98"/>
      <c r="H696" s="98"/>
      <c r="I696" s="98"/>
      <c r="J696" s="98"/>
      <c r="K696" s="99">
        <v>350</v>
      </c>
      <c r="L696" s="100">
        <f t="shared" si="36"/>
        <v>350</v>
      </c>
      <c r="M696" s="522" t="e">
        <f t="shared" si="37"/>
        <v>#DIV/0!</v>
      </c>
      <c r="N696" s="99"/>
      <c r="O696" s="99"/>
      <c r="P696" s="99"/>
      <c r="Q696" s="99"/>
      <c r="R696" s="99"/>
      <c r="S696" s="99"/>
      <c r="T696" s="540"/>
      <c r="U696" s="48"/>
      <c r="V696" s="378" t="s">
        <v>2215</v>
      </c>
      <c r="W696" s="7" t="s">
        <v>2251</v>
      </c>
      <c r="X696" s="134"/>
      <c r="Y696" s="134"/>
      <c r="Z696" s="134"/>
      <c r="AA696" s="457"/>
      <c r="AB696" s="134"/>
      <c r="AC696" s="134"/>
      <c r="AD696" s="49">
        <v>321800</v>
      </c>
      <c r="AE696" s="49">
        <v>30</v>
      </c>
      <c r="AF696" s="299"/>
      <c r="AG696" s="299"/>
      <c r="AH696" s="299"/>
      <c r="AI696" s="299"/>
      <c r="AJ696" s="299"/>
      <c r="AK696" s="299"/>
      <c r="AL696" s="299"/>
      <c r="AM696" s="299"/>
      <c r="AN696" s="299"/>
      <c r="AO696" s="299"/>
      <c r="AP696" s="299"/>
      <c r="AQ696" s="299"/>
      <c r="AR696" s="299"/>
      <c r="AS696" s="299"/>
      <c r="AT696" s="299"/>
      <c r="AU696" s="299"/>
      <c r="AV696" s="299"/>
      <c r="AW696" s="299"/>
    </row>
    <row r="697" spans="1:49" s="167" customFormat="1" ht="25.5" x14ac:dyDescent="0.2">
      <c r="A697" s="50">
        <v>94490</v>
      </c>
      <c r="B697" s="29" t="s">
        <v>154</v>
      </c>
      <c r="C697" s="96"/>
      <c r="D697" s="168">
        <v>3</v>
      </c>
      <c r="E697" s="97"/>
      <c r="F697" s="51" t="s">
        <v>2357</v>
      </c>
      <c r="G697" s="98"/>
      <c r="H697" s="98"/>
      <c r="I697" s="98"/>
      <c r="J697" s="98"/>
      <c r="K697" s="99">
        <v>200</v>
      </c>
      <c r="L697" s="100">
        <f t="shared" si="36"/>
        <v>200</v>
      </c>
      <c r="M697" s="522" t="e">
        <f t="shared" si="37"/>
        <v>#DIV/0!</v>
      </c>
      <c r="N697" s="99"/>
      <c r="O697" s="99"/>
      <c r="P697" s="99"/>
      <c r="Q697" s="99"/>
      <c r="R697" s="99"/>
      <c r="S697" s="99"/>
      <c r="T697" s="570"/>
      <c r="U697" s="48"/>
      <c r="V697" s="378"/>
      <c r="W697" s="7"/>
      <c r="X697" s="134"/>
      <c r="Y697" s="134"/>
      <c r="Z697" s="134"/>
      <c r="AA697" s="134"/>
      <c r="AB697" s="134"/>
      <c r="AC697" s="134"/>
      <c r="AD697" s="122">
        <v>321800</v>
      </c>
      <c r="AE697" s="122">
        <v>40</v>
      </c>
      <c r="AF697" s="299"/>
      <c r="AG697" s="299"/>
      <c r="AH697" s="299"/>
      <c r="AI697" s="299"/>
      <c r="AJ697" s="299"/>
      <c r="AK697" s="299"/>
      <c r="AL697" s="299"/>
      <c r="AM697" s="299"/>
      <c r="AN697" s="299"/>
      <c r="AO697" s="299"/>
      <c r="AP697" s="299"/>
      <c r="AQ697" s="299"/>
      <c r="AR697" s="299"/>
      <c r="AS697" s="299"/>
      <c r="AT697" s="299"/>
      <c r="AU697" s="299"/>
      <c r="AV697" s="299"/>
      <c r="AW697" s="299"/>
    </row>
    <row r="698" spans="1:49" s="167" customFormat="1" ht="51" x14ac:dyDescent="0.2">
      <c r="A698" s="70">
        <v>95715</v>
      </c>
      <c r="B698" s="236" t="s">
        <v>319</v>
      </c>
      <c r="C698" s="239"/>
      <c r="D698" s="168"/>
      <c r="E698" s="240"/>
      <c r="F698" s="163" t="s">
        <v>2264</v>
      </c>
      <c r="G698" s="75"/>
      <c r="H698" s="75"/>
      <c r="I698" s="75"/>
      <c r="J698" s="75"/>
      <c r="K698" s="130">
        <v>600</v>
      </c>
      <c r="L698" s="100">
        <f t="shared" si="36"/>
        <v>600</v>
      </c>
      <c r="M698" s="522" t="e">
        <f t="shared" si="37"/>
        <v>#DIV/0!</v>
      </c>
      <c r="N698" s="130"/>
      <c r="O698" s="130"/>
      <c r="P698" s="130"/>
      <c r="Q698" s="130"/>
      <c r="R698" s="130"/>
      <c r="S698" s="130"/>
      <c r="T698" s="405"/>
      <c r="U698" s="130"/>
      <c r="V698" s="133"/>
      <c r="W698" s="11" t="s">
        <v>2265</v>
      </c>
      <c r="X698" s="130"/>
      <c r="Y698" s="130"/>
      <c r="Z698" s="130"/>
      <c r="AA698" s="130"/>
      <c r="AB698" s="130"/>
      <c r="AC698" s="130"/>
      <c r="AD698" s="122">
        <v>321800</v>
      </c>
      <c r="AE698" s="122">
        <v>40</v>
      </c>
      <c r="AF698" s="299"/>
      <c r="AG698" s="299"/>
      <c r="AH698" s="299"/>
      <c r="AI698" s="299"/>
      <c r="AJ698" s="299"/>
      <c r="AK698" s="299"/>
      <c r="AL698" s="299"/>
      <c r="AM698" s="299"/>
      <c r="AN698" s="299"/>
      <c r="AO698" s="299"/>
      <c r="AP698" s="299"/>
      <c r="AQ698" s="299"/>
      <c r="AR698" s="299"/>
      <c r="AS698" s="299"/>
      <c r="AT698" s="299"/>
      <c r="AU698" s="299"/>
      <c r="AV698" s="299"/>
      <c r="AW698" s="299"/>
    </row>
    <row r="699" spans="1:49" s="300" customFormat="1" ht="51" x14ac:dyDescent="0.2">
      <c r="A699" s="70">
        <v>95715</v>
      </c>
      <c r="B699" s="236" t="s">
        <v>319</v>
      </c>
      <c r="C699" s="239"/>
      <c r="D699" s="168">
        <v>3</v>
      </c>
      <c r="E699" s="240"/>
      <c r="F699" s="163" t="s">
        <v>2264</v>
      </c>
      <c r="G699" s="75"/>
      <c r="H699" s="75"/>
      <c r="I699" s="75"/>
      <c r="J699" s="75"/>
      <c r="K699" s="130">
        <v>600</v>
      </c>
      <c r="L699" s="100">
        <f t="shared" si="36"/>
        <v>600</v>
      </c>
      <c r="M699" s="522" t="e">
        <f t="shared" si="37"/>
        <v>#DIV/0!</v>
      </c>
      <c r="N699" s="130"/>
      <c r="O699" s="130"/>
      <c r="P699" s="130"/>
      <c r="Q699" s="130"/>
      <c r="R699" s="130"/>
      <c r="S699" s="130"/>
      <c r="T699" s="405"/>
      <c r="U699" s="130"/>
      <c r="V699" s="133"/>
      <c r="W699" s="11" t="s">
        <v>2265</v>
      </c>
      <c r="X699" s="130"/>
      <c r="Y699" s="130"/>
      <c r="Z699" s="130"/>
      <c r="AA699" s="405"/>
      <c r="AB699" s="130"/>
      <c r="AC699" s="130"/>
      <c r="AD699" s="49">
        <v>321800</v>
      </c>
      <c r="AE699" s="49">
        <v>30</v>
      </c>
      <c r="AF699" s="299"/>
      <c r="AG699" s="299"/>
      <c r="AH699" s="299"/>
      <c r="AI699" s="299"/>
      <c r="AJ699" s="299"/>
      <c r="AK699" s="299"/>
      <c r="AL699" s="299"/>
      <c r="AM699" s="299"/>
      <c r="AN699" s="299"/>
      <c r="AO699" s="299"/>
      <c r="AP699" s="299"/>
      <c r="AQ699" s="299"/>
      <c r="AR699" s="299"/>
      <c r="AS699" s="299"/>
      <c r="AT699" s="299"/>
      <c r="AU699" s="299"/>
      <c r="AV699" s="299"/>
      <c r="AW699" s="299"/>
    </row>
    <row r="700" spans="1:49" s="298" customFormat="1" ht="102" x14ac:dyDescent="0.2">
      <c r="A700" s="49">
        <v>96510</v>
      </c>
      <c r="B700" s="29" t="s">
        <v>82</v>
      </c>
      <c r="C700" s="131"/>
      <c r="D700" s="168">
        <v>1</v>
      </c>
      <c r="E700" s="132"/>
      <c r="F700" s="67" t="s">
        <v>2359</v>
      </c>
      <c r="G700" s="135"/>
      <c r="H700" s="135"/>
      <c r="I700" s="135"/>
      <c r="J700" s="135"/>
      <c r="K700" s="81">
        <v>2300</v>
      </c>
      <c r="L700" s="100">
        <f t="shared" si="36"/>
        <v>2300</v>
      </c>
      <c r="M700" s="522" t="e">
        <f t="shared" si="37"/>
        <v>#DIV/0!</v>
      </c>
      <c r="N700" s="81"/>
      <c r="O700" s="81"/>
      <c r="P700" s="81"/>
      <c r="Q700" s="81"/>
      <c r="R700" s="81"/>
      <c r="S700" s="81"/>
      <c r="T700" s="257" t="s">
        <v>2638</v>
      </c>
      <c r="U700" s="81"/>
      <c r="V700" s="81" t="s">
        <v>2267</v>
      </c>
      <c r="W700" s="21" t="s">
        <v>2270</v>
      </c>
      <c r="X700" s="81"/>
      <c r="Y700" s="81"/>
      <c r="Z700" s="81"/>
      <c r="AA700" s="81"/>
      <c r="AB700" s="81"/>
      <c r="AC700" s="81"/>
      <c r="AD700" s="122">
        <v>321800</v>
      </c>
      <c r="AE700" s="122">
        <v>40</v>
      </c>
    </row>
    <row r="701" spans="1:49" s="298" customFormat="1" ht="114.75" x14ac:dyDescent="0.2">
      <c r="A701" s="49">
        <v>96510</v>
      </c>
      <c r="B701" s="29" t="s">
        <v>82</v>
      </c>
      <c r="C701" s="131"/>
      <c r="D701" s="168">
        <v>2</v>
      </c>
      <c r="E701" s="132"/>
      <c r="F701" s="67" t="s">
        <v>2269</v>
      </c>
      <c r="G701" s="135"/>
      <c r="H701" s="135"/>
      <c r="I701" s="135"/>
      <c r="J701" s="135"/>
      <c r="K701" s="81">
        <v>4500</v>
      </c>
      <c r="L701" s="100">
        <f t="shared" si="36"/>
        <v>4500</v>
      </c>
      <c r="M701" s="522" t="e">
        <f t="shared" si="37"/>
        <v>#DIV/0!</v>
      </c>
      <c r="N701" s="81"/>
      <c r="O701" s="81"/>
      <c r="P701" s="81"/>
      <c r="Q701" s="81"/>
      <c r="R701" s="81"/>
      <c r="S701" s="81"/>
      <c r="T701" s="257"/>
      <c r="U701" s="81"/>
      <c r="V701" s="81" t="s">
        <v>2267</v>
      </c>
      <c r="W701" s="21" t="s">
        <v>2270</v>
      </c>
      <c r="X701" s="81"/>
      <c r="Y701" s="81"/>
      <c r="Z701" s="81"/>
      <c r="AA701" s="257"/>
      <c r="AB701" s="81"/>
      <c r="AC701" s="81"/>
      <c r="AD701" s="49">
        <v>321800</v>
      </c>
      <c r="AE701" s="49">
        <v>30</v>
      </c>
    </row>
    <row r="702" spans="1:49" s="167" customFormat="1" ht="38.25" x14ac:dyDescent="0.2">
      <c r="A702" s="49">
        <v>96510</v>
      </c>
      <c r="B702" s="29" t="s">
        <v>82</v>
      </c>
      <c r="C702" s="131"/>
      <c r="D702" s="168">
        <v>2</v>
      </c>
      <c r="E702" s="132"/>
      <c r="F702" s="67" t="s">
        <v>2266</v>
      </c>
      <c r="G702" s="135"/>
      <c r="H702" s="135"/>
      <c r="I702" s="135"/>
      <c r="J702" s="135"/>
      <c r="K702" s="81">
        <v>1500</v>
      </c>
      <c r="L702" s="100">
        <f t="shared" si="36"/>
        <v>1500</v>
      </c>
      <c r="M702" s="522" t="e">
        <f t="shared" si="37"/>
        <v>#DIV/0!</v>
      </c>
      <c r="N702" s="81"/>
      <c r="O702" s="81"/>
      <c r="P702" s="81"/>
      <c r="Q702" s="81"/>
      <c r="R702" s="81"/>
      <c r="S702" s="81"/>
      <c r="T702" s="257"/>
      <c r="U702" s="81"/>
      <c r="V702" s="81" t="s">
        <v>2267</v>
      </c>
      <c r="W702" s="38" t="s">
        <v>2268</v>
      </c>
      <c r="X702" s="81"/>
      <c r="Y702" s="81"/>
      <c r="Z702" s="81"/>
      <c r="AA702" s="257"/>
      <c r="AB702" s="81"/>
      <c r="AC702" s="81"/>
      <c r="AD702" s="49">
        <v>321800</v>
      </c>
      <c r="AE702" s="49">
        <v>30</v>
      </c>
      <c r="AF702" s="299"/>
      <c r="AG702" s="299"/>
      <c r="AH702" s="299"/>
      <c r="AI702" s="299"/>
      <c r="AJ702" s="299"/>
      <c r="AK702" s="299"/>
      <c r="AL702" s="299"/>
      <c r="AM702" s="299"/>
      <c r="AN702" s="299"/>
      <c r="AO702" s="299"/>
      <c r="AP702" s="299"/>
      <c r="AQ702" s="299"/>
      <c r="AR702" s="299"/>
      <c r="AS702" s="299"/>
      <c r="AT702" s="299"/>
      <c r="AU702" s="299"/>
      <c r="AV702" s="299"/>
      <c r="AW702" s="299"/>
    </row>
    <row r="703" spans="1:49" s="298" customFormat="1" ht="51" x14ac:dyDescent="0.2">
      <c r="A703" s="49">
        <v>95410</v>
      </c>
      <c r="B703" s="29" t="s">
        <v>224</v>
      </c>
      <c r="C703" s="131"/>
      <c r="D703" s="168">
        <v>1</v>
      </c>
      <c r="E703" s="132"/>
      <c r="F703" s="67" t="s">
        <v>2434</v>
      </c>
      <c r="G703" s="75">
        <v>125</v>
      </c>
      <c r="H703" s="75">
        <v>125</v>
      </c>
      <c r="I703" s="75">
        <v>250</v>
      </c>
      <c r="J703" s="75">
        <v>125</v>
      </c>
      <c r="K703" s="130">
        <v>175</v>
      </c>
      <c r="L703" s="100">
        <f t="shared" si="36"/>
        <v>50</v>
      </c>
      <c r="M703" s="522">
        <f t="shared" si="37"/>
        <v>0.4</v>
      </c>
      <c r="N703" s="130">
        <v>175</v>
      </c>
      <c r="O703" s="130">
        <v>175</v>
      </c>
      <c r="P703" s="130"/>
      <c r="Q703" s="130"/>
      <c r="R703" s="130"/>
      <c r="S703" s="130"/>
      <c r="T703" s="405"/>
      <c r="U703" s="130"/>
      <c r="V703" s="241" t="s">
        <v>2432</v>
      </c>
      <c r="W703" s="6" t="s">
        <v>2435</v>
      </c>
      <c r="X703" s="134"/>
      <c r="Y703" s="134"/>
      <c r="Z703" s="134"/>
      <c r="AA703" s="134"/>
      <c r="AB703" s="134"/>
      <c r="AC703" s="134"/>
      <c r="AD703" s="192">
        <v>322000</v>
      </c>
      <c r="AE703" s="192">
        <v>30</v>
      </c>
    </row>
    <row r="704" spans="1:49" s="298" customFormat="1" ht="38.25" x14ac:dyDescent="0.2">
      <c r="A704" s="50">
        <v>94410</v>
      </c>
      <c r="B704" s="29" t="s">
        <v>56</v>
      </c>
      <c r="C704" s="96"/>
      <c r="D704" s="168">
        <v>1</v>
      </c>
      <c r="E704" s="97"/>
      <c r="F704" s="51" t="s">
        <v>2422</v>
      </c>
      <c r="G704" s="98"/>
      <c r="H704" s="98"/>
      <c r="I704" s="98"/>
      <c r="J704" s="98">
        <v>1750</v>
      </c>
      <c r="K704" s="99">
        <v>1750</v>
      </c>
      <c r="L704" s="100">
        <f t="shared" si="36"/>
        <v>0</v>
      </c>
      <c r="M704" s="522">
        <f t="shared" si="37"/>
        <v>0</v>
      </c>
      <c r="N704" s="99">
        <v>1500</v>
      </c>
      <c r="O704" s="99">
        <v>1500</v>
      </c>
      <c r="P704" s="99"/>
      <c r="Q704" s="99"/>
      <c r="R704" s="99"/>
      <c r="S704" s="99"/>
      <c r="T704" s="540" t="s">
        <v>2629</v>
      </c>
      <c r="U704" s="102"/>
      <c r="V704" s="241" t="s">
        <v>2420</v>
      </c>
      <c r="W704" s="7" t="s">
        <v>2423</v>
      </c>
      <c r="X704" s="130"/>
      <c r="Y704" s="130"/>
      <c r="Z704" s="130"/>
      <c r="AA704" s="130"/>
      <c r="AB704" s="130"/>
      <c r="AC704" s="130"/>
      <c r="AD704" s="192">
        <v>322000</v>
      </c>
      <c r="AE704" s="192">
        <v>30</v>
      </c>
    </row>
    <row r="705" spans="1:53" s="298" customFormat="1" ht="51" x14ac:dyDescent="0.2">
      <c r="A705" s="49">
        <v>95330</v>
      </c>
      <c r="B705" s="29" t="s">
        <v>76</v>
      </c>
      <c r="C705" s="131"/>
      <c r="D705" s="168">
        <v>1</v>
      </c>
      <c r="E705" s="132"/>
      <c r="F705" s="67" t="s">
        <v>2431</v>
      </c>
      <c r="G705" s="75">
        <v>0</v>
      </c>
      <c r="H705" s="75">
        <v>2433</v>
      </c>
      <c r="I705" s="75"/>
      <c r="J705" s="75"/>
      <c r="K705" s="130">
        <v>2600</v>
      </c>
      <c r="L705" s="100">
        <f t="shared" si="36"/>
        <v>2600</v>
      </c>
      <c r="M705" s="522" t="e">
        <f t="shared" si="37"/>
        <v>#DIV/0!</v>
      </c>
      <c r="N705" s="130">
        <v>2600</v>
      </c>
      <c r="O705" s="130">
        <v>2600</v>
      </c>
      <c r="P705" s="130"/>
      <c r="Q705" s="130"/>
      <c r="R705" s="130"/>
      <c r="S705" s="130"/>
      <c r="T705" s="405"/>
      <c r="U705" s="130"/>
      <c r="V705" s="241" t="s">
        <v>2432</v>
      </c>
      <c r="W705" s="7" t="s">
        <v>2433</v>
      </c>
      <c r="X705" s="134"/>
      <c r="Y705" s="134"/>
      <c r="Z705" s="134"/>
      <c r="AA705" s="134"/>
      <c r="AB705" s="134"/>
      <c r="AC705" s="134"/>
      <c r="AD705" s="192">
        <v>322000</v>
      </c>
      <c r="AE705" s="192">
        <v>30</v>
      </c>
      <c r="AF705" s="301"/>
      <c r="AG705" s="301"/>
      <c r="AH705" s="301"/>
      <c r="AI705" s="301"/>
      <c r="AJ705" s="301"/>
      <c r="AK705" s="301"/>
      <c r="AL705" s="301"/>
      <c r="AM705" s="301"/>
      <c r="AN705" s="301"/>
      <c r="AO705" s="301"/>
      <c r="AP705" s="301"/>
      <c r="AQ705" s="301"/>
      <c r="AR705" s="301"/>
      <c r="AS705" s="301"/>
      <c r="AT705" s="301"/>
      <c r="AU705" s="301"/>
      <c r="AV705" s="301"/>
      <c r="AW705" s="301"/>
    </row>
    <row r="706" spans="1:53" s="252" customFormat="1" ht="38.25" x14ac:dyDescent="0.2">
      <c r="A706" s="205">
        <v>92310</v>
      </c>
      <c r="B706" s="44" t="s">
        <v>23</v>
      </c>
      <c r="C706" s="54"/>
      <c r="D706" s="168">
        <v>1</v>
      </c>
      <c r="E706" s="55"/>
      <c r="F706" s="44" t="s">
        <v>2419</v>
      </c>
      <c r="G706" s="46">
        <v>3390</v>
      </c>
      <c r="H706" s="46">
        <v>2302</v>
      </c>
      <c r="I706" s="46"/>
      <c r="J706" s="46">
        <v>3432</v>
      </c>
      <c r="K706" s="46">
        <v>4000</v>
      </c>
      <c r="L706" s="100">
        <f t="shared" si="36"/>
        <v>568</v>
      </c>
      <c r="M706" s="522">
        <f t="shared" si="37"/>
        <v>0.1655011655011655</v>
      </c>
      <c r="N706" s="46">
        <v>4000</v>
      </c>
      <c r="O706" s="46">
        <v>4000</v>
      </c>
      <c r="P706" s="46"/>
      <c r="Q706" s="46"/>
      <c r="R706" s="46"/>
      <c r="S706" s="46"/>
      <c r="T706" s="418" t="s">
        <v>170</v>
      </c>
      <c r="U706" s="46"/>
      <c r="V706" s="241" t="s">
        <v>2420</v>
      </c>
      <c r="W706" s="6" t="s">
        <v>2421</v>
      </c>
      <c r="X706" s="46"/>
      <c r="Y706" s="46"/>
      <c r="Z706" s="46"/>
      <c r="AA706" s="46"/>
      <c r="AB706" s="46"/>
      <c r="AC706" s="46"/>
      <c r="AD706" s="192">
        <v>322000</v>
      </c>
      <c r="AE706" s="192">
        <v>30</v>
      </c>
      <c r="AF706" s="439"/>
      <c r="AG706" s="439"/>
      <c r="AH706" s="439"/>
      <c r="AI706" s="439"/>
      <c r="AJ706" s="439"/>
      <c r="AK706" s="439"/>
      <c r="AL706" s="439"/>
      <c r="AM706" s="439"/>
      <c r="AN706" s="439"/>
      <c r="AO706" s="439"/>
      <c r="AP706" s="439"/>
      <c r="AQ706" s="439"/>
      <c r="AR706" s="439"/>
      <c r="AS706" s="439"/>
      <c r="AT706" s="439"/>
      <c r="AU706" s="439"/>
      <c r="AV706" s="439"/>
      <c r="AW706" s="439"/>
    </row>
    <row r="707" spans="1:53" s="300" customFormat="1" ht="51" x14ac:dyDescent="0.2">
      <c r="A707" s="49">
        <v>94490</v>
      </c>
      <c r="B707" s="29" t="s">
        <v>154</v>
      </c>
      <c r="C707" s="157"/>
      <c r="D707" s="168">
        <v>1</v>
      </c>
      <c r="E707" s="158"/>
      <c r="F707" s="67" t="s">
        <v>2424</v>
      </c>
      <c r="G707" s="159"/>
      <c r="H707" s="159"/>
      <c r="I707" s="159"/>
      <c r="J707" s="159"/>
      <c r="K707" s="130">
        <v>600</v>
      </c>
      <c r="L707" s="100">
        <f t="shared" si="36"/>
        <v>600</v>
      </c>
      <c r="M707" s="522" t="e">
        <f t="shared" si="37"/>
        <v>#DIV/0!</v>
      </c>
      <c r="N707" s="130" t="s">
        <v>135</v>
      </c>
      <c r="O707" s="130"/>
      <c r="P707" s="130"/>
      <c r="Q707" s="130"/>
      <c r="R707" s="130"/>
      <c r="S707" s="130"/>
      <c r="T707" s="550" t="s">
        <v>2787</v>
      </c>
      <c r="U707" s="130"/>
      <c r="V707" s="241" t="s">
        <v>2425</v>
      </c>
      <c r="W707" s="7" t="s">
        <v>2426</v>
      </c>
      <c r="X707" s="130"/>
      <c r="Y707" s="130"/>
      <c r="Z707" s="130"/>
      <c r="AA707" s="130"/>
      <c r="AB707" s="130"/>
      <c r="AC707" s="130"/>
      <c r="AD707" s="192">
        <v>322000</v>
      </c>
      <c r="AE707" s="192">
        <v>30</v>
      </c>
      <c r="AF707" s="299"/>
      <c r="AG707" s="299"/>
      <c r="AH707" s="299"/>
      <c r="AI707" s="299"/>
      <c r="AJ707" s="299"/>
      <c r="AK707" s="299"/>
      <c r="AL707" s="299"/>
      <c r="AM707" s="299"/>
      <c r="AN707" s="299"/>
      <c r="AO707" s="299"/>
      <c r="AP707" s="299"/>
      <c r="AQ707" s="299"/>
      <c r="AR707" s="299"/>
      <c r="AS707" s="299"/>
      <c r="AT707" s="299"/>
      <c r="AU707" s="299"/>
      <c r="AV707" s="299"/>
      <c r="AW707" s="299"/>
    </row>
    <row r="708" spans="1:53" s="300" customFormat="1" ht="102" x14ac:dyDescent="0.2">
      <c r="A708" s="49">
        <v>95310</v>
      </c>
      <c r="B708" s="29" t="s">
        <v>38</v>
      </c>
      <c r="C708" s="131"/>
      <c r="D708" s="168">
        <v>1</v>
      </c>
      <c r="E708" s="132"/>
      <c r="F708" s="67" t="s">
        <v>2430</v>
      </c>
      <c r="G708" s="75">
        <v>0</v>
      </c>
      <c r="H708" s="75">
        <v>200</v>
      </c>
      <c r="I708" s="75"/>
      <c r="J708" s="75">
        <v>1500</v>
      </c>
      <c r="K708" s="130">
        <v>2000</v>
      </c>
      <c r="L708" s="100">
        <f t="shared" si="36"/>
        <v>500</v>
      </c>
      <c r="M708" s="522">
        <f t="shared" si="37"/>
        <v>0.33333333333333331</v>
      </c>
      <c r="N708" s="130" t="s">
        <v>135</v>
      </c>
      <c r="O708" s="130"/>
      <c r="P708" s="130"/>
      <c r="Q708" s="130"/>
      <c r="R708" s="130"/>
      <c r="S708" s="130"/>
      <c r="T708" s="255" t="s">
        <v>2753</v>
      </c>
      <c r="U708" s="130"/>
      <c r="V708" s="206"/>
      <c r="W708" s="168"/>
      <c r="X708" s="130"/>
      <c r="Y708" s="130"/>
      <c r="Z708" s="130"/>
      <c r="AA708" s="130"/>
      <c r="AB708" s="130"/>
      <c r="AC708" s="130"/>
      <c r="AD708" s="192">
        <v>322000</v>
      </c>
      <c r="AE708" s="192">
        <v>30</v>
      </c>
      <c r="AF708" s="299"/>
      <c r="AG708" s="299"/>
      <c r="AH708" s="299"/>
      <c r="AI708" s="299"/>
      <c r="AJ708" s="299"/>
      <c r="AK708" s="299"/>
      <c r="AL708" s="299"/>
      <c r="AM708" s="299"/>
      <c r="AN708" s="299"/>
      <c r="AO708" s="299"/>
      <c r="AP708" s="299"/>
      <c r="AQ708" s="299"/>
      <c r="AR708" s="299"/>
      <c r="AS708" s="299"/>
      <c r="AT708" s="299"/>
      <c r="AU708" s="299"/>
      <c r="AV708" s="299"/>
      <c r="AW708" s="299"/>
    </row>
    <row r="709" spans="1:53" s="440" customFormat="1" ht="51" x14ac:dyDescent="0.2">
      <c r="A709" s="10">
        <v>95235</v>
      </c>
      <c r="B709" s="8" t="s">
        <v>733</v>
      </c>
      <c r="C709" s="196"/>
      <c r="D709" s="168">
        <v>1</v>
      </c>
      <c r="E709" s="197"/>
      <c r="F709" s="8" t="s">
        <v>2427</v>
      </c>
      <c r="G709" s="46"/>
      <c r="H709" s="46"/>
      <c r="I709" s="46"/>
      <c r="J709" s="46"/>
      <c r="K709" s="46">
        <v>5000</v>
      </c>
      <c r="L709" s="100">
        <f t="shared" si="36"/>
        <v>5000</v>
      </c>
      <c r="M709" s="522" t="e">
        <f t="shared" si="37"/>
        <v>#DIV/0!</v>
      </c>
      <c r="N709" s="46"/>
      <c r="O709" s="46"/>
      <c r="P709" s="46"/>
      <c r="Q709" s="46"/>
      <c r="R709" s="46"/>
      <c r="S709" s="46"/>
      <c r="T709" s="418" t="s">
        <v>2633</v>
      </c>
      <c r="U709" s="46"/>
      <c r="V709" s="241" t="s">
        <v>2428</v>
      </c>
      <c r="W709" s="21" t="s">
        <v>2429</v>
      </c>
      <c r="X709" s="46"/>
      <c r="Y709" s="46"/>
      <c r="Z709" s="46"/>
      <c r="AA709" s="46"/>
      <c r="AB709" s="46"/>
      <c r="AC709" s="46"/>
      <c r="AD709" s="192">
        <v>322000</v>
      </c>
      <c r="AE709" s="192">
        <v>30</v>
      </c>
    </row>
    <row r="710" spans="1:53" s="440" customFormat="1" ht="38.25" x14ac:dyDescent="0.2">
      <c r="A710" s="10">
        <v>95210</v>
      </c>
      <c r="B710" s="8" t="s">
        <v>1007</v>
      </c>
      <c r="C710" s="196"/>
      <c r="D710" s="168">
        <v>1</v>
      </c>
      <c r="E710" s="197"/>
      <c r="F710" s="8" t="s">
        <v>2308</v>
      </c>
      <c r="G710" s="46"/>
      <c r="H710" s="46"/>
      <c r="I710" s="46"/>
      <c r="J710" s="46">
        <v>300</v>
      </c>
      <c r="K710" s="68">
        <v>350</v>
      </c>
      <c r="L710" s="100">
        <f t="shared" si="36"/>
        <v>50</v>
      </c>
      <c r="M710" s="522">
        <f t="shared" si="37"/>
        <v>0.16666666666666666</v>
      </c>
      <c r="N710" s="68">
        <v>350</v>
      </c>
      <c r="O710" s="68">
        <v>350</v>
      </c>
      <c r="P710" s="68"/>
      <c r="Q710" s="68"/>
      <c r="R710" s="68"/>
      <c r="S710" s="68"/>
      <c r="T710" s="206" t="s">
        <v>2766</v>
      </c>
      <c r="U710" s="46"/>
      <c r="V710" s="241">
        <v>1.3</v>
      </c>
      <c r="W710" s="38" t="s">
        <v>2309</v>
      </c>
      <c r="X710" s="171"/>
      <c r="Y710" s="171"/>
      <c r="Z710" s="171"/>
      <c r="AA710" s="171"/>
      <c r="AB710" s="171"/>
      <c r="AC710" s="171"/>
      <c r="AD710" s="192">
        <v>323115</v>
      </c>
      <c r="AE710" s="192">
        <v>30</v>
      </c>
    </row>
    <row r="711" spans="1:53" s="440" customFormat="1" ht="63.75" x14ac:dyDescent="0.2">
      <c r="A711" s="49">
        <v>95330</v>
      </c>
      <c r="B711" s="29" t="s">
        <v>2313</v>
      </c>
      <c r="C711" s="131"/>
      <c r="D711" s="168">
        <v>1</v>
      </c>
      <c r="E711" s="132"/>
      <c r="F711" s="67" t="s">
        <v>2314</v>
      </c>
      <c r="G711" s="75"/>
      <c r="H711" s="75"/>
      <c r="I711" s="75">
        <v>900</v>
      </c>
      <c r="J711" s="75">
        <v>900</v>
      </c>
      <c r="K711" s="130">
        <v>1300</v>
      </c>
      <c r="L711" s="100">
        <f t="shared" si="36"/>
        <v>400</v>
      </c>
      <c r="M711" s="522">
        <f t="shared" si="37"/>
        <v>0.44444444444444442</v>
      </c>
      <c r="N711" s="130">
        <v>900</v>
      </c>
      <c r="O711" s="130">
        <v>900</v>
      </c>
      <c r="P711" s="130"/>
      <c r="Q711" s="130"/>
      <c r="R711" s="130"/>
      <c r="S711" s="130"/>
      <c r="T711" s="545" t="s">
        <v>2732</v>
      </c>
      <c r="U711" s="130"/>
      <c r="V711" s="133"/>
      <c r="W711" s="36" t="s">
        <v>2315</v>
      </c>
      <c r="X711" s="134"/>
      <c r="Y711" s="134"/>
      <c r="Z711" s="134"/>
      <c r="AA711" s="134"/>
      <c r="AB711" s="134"/>
      <c r="AC711" s="134"/>
      <c r="AD711" s="192">
        <v>323115</v>
      </c>
      <c r="AE711" s="192">
        <v>30</v>
      </c>
      <c r="AF711" s="439"/>
      <c r="AG711" s="439"/>
      <c r="AH711" s="439"/>
      <c r="AI711" s="439"/>
      <c r="AJ711" s="439"/>
      <c r="AK711" s="439"/>
      <c r="AL711" s="439"/>
      <c r="AM711" s="439"/>
    </row>
    <row r="712" spans="1:53" s="167" customFormat="1" ht="38.25" x14ac:dyDescent="0.2">
      <c r="A712" s="10">
        <v>95215</v>
      </c>
      <c r="B712" s="8" t="s">
        <v>2310</v>
      </c>
      <c r="C712" s="196"/>
      <c r="D712" s="168">
        <v>1</v>
      </c>
      <c r="E712" s="197"/>
      <c r="F712" s="8" t="s">
        <v>2311</v>
      </c>
      <c r="G712" s="46"/>
      <c r="H712" s="46"/>
      <c r="I712" s="46">
        <v>2000</v>
      </c>
      <c r="J712" s="46">
        <v>2000</v>
      </c>
      <c r="K712" s="68">
        <v>3000</v>
      </c>
      <c r="L712" s="100">
        <f t="shared" si="36"/>
        <v>1000</v>
      </c>
      <c r="M712" s="522">
        <f t="shared" si="37"/>
        <v>0.5</v>
      </c>
      <c r="N712" s="617">
        <v>3000</v>
      </c>
      <c r="O712" s="68"/>
      <c r="P712" s="617">
        <v>3000</v>
      </c>
      <c r="Q712" s="68"/>
      <c r="R712" s="68"/>
      <c r="S712" s="68"/>
      <c r="T712" s="545" t="s">
        <v>2731</v>
      </c>
      <c r="U712" s="46"/>
      <c r="V712" s="241"/>
      <c r="W712" s="38" t="s">
        <v>2312</v>
      </c>
      <c r="X712" s="171"/>
      <c r="Y712" s="171"/>
      <c r="Z712" s="171"/>
      <c r="AA712" s="171"/>
      <c r="AB712" s="171"/>
      <c r="AC712" s="171"/>
      <c r="AD712" s="192">
        <v>323115</v>
      </c>
      <c r="AE712" s="192">
        <v>30</v>
      </c>
      <c r="AF712" s="299"/>
      <c r="AG712" s="299"/>
      <c r="AH712" s="299"/>
      <c r="AI712" s="299"/>
      <c r="AJ712" s="299"/>
      <c r="AK712" s="299"/>
      <c r="AL712" s="299"/>
      <c r="AM712" s="299"/>
    </row>
    <row r="713" spans="1:53" s="300" customFormat="1" ht="89.25" x14ac:dyDescent="0.2">
      <c r="A713" s="205">
        <v>92310</v>
      </c>
      <c r="B713" s="44" t="s">
        <v>23</v>
      </c>
      <c r="C713" s="54"/>
      <c r="D713" s="168">
        <v>1</v>
      </c>
      <c r="E713" s="55"/>
      <c r="F713" s="44"/>
      <c r="G713" s="46">
        <v>15854</v>
      </c>
      <c r="H713" s="46">
        <v>21391</v>
      </c>
      <c r="I713" s="46">
        <v>51415</v>
      </c>
      <c r="J713" s="46">
        <v>19612</v>
      </c>
      <c r="K713" s="46">
        <v>25000</v>
      </c>
      <c r="L713" s="100">
        <f t="shared" si="36"/>
        <v>5388</v>
      </c>
      <c r="M713" s="522">
        <f t="shared" si="37"/>
        <v>0.27472975729145421</v>
      </c>
      <c r="N713" s="46">
        <v>22000</v>
      </c>
      <c r="O713" s="46">
        <v>22000</v>
      </c>
      <c r="P713" s="46"/>
      <c r="Q713" s="46"/>
      <c r="R713" s="46"/>
      <c r="S713" s="46"/>
      <c r="T713" s="206" t="s">
        <v>2735</v>
      </c>
      <c r="U713" s="46" t="s">
        <v>2305</v>
      </c>
      <c r="V713" s="241" t="s">
        <v>2306</v>
      </c>
      <c r="W713" s="36" t="s">
        <v>1015</v>
      </c>
      <c r="X713" s="46"/>
      <c r="Y713" s="46"/>
      <c r="Z713" s="46"/>
      <c r="AA713" s="48" t="s">
        <v>2307</v>
      </c>
      <c r="AB713" s="46"/>
      <c r="AC713" s="46"/>
      <c r="AD713" s="192">
        <v>323115</v>
      </c>
      <c r="AE713" s="192">
        <v>30</v>
      </c>
      <c r="AF713" s="299"/>
      <c r="AG713" s="299"/>
      <c r="AH713" s="299"/>
      <c r="AI713" s="299"/>
      <c r="AJ713" s="299"/>
      <c r="AK713" s="299"/>
      <c r="AL713" s="299"/>
      <c r="AM713" s="299"/>
    </row>
    <row r="714" spans="1:53" s="300" customFormat="1" ht="51" x14ac:dyDescent="0.2">
      <c r="A714" s="49">
        <v>95530</v>
      </c>
      <c r="B714" s="29"/>
      <c r="C714" s="131"/>
      <c r="D714" s="168">
        <v>0</v>
      </c>
      <c r="E714" s="132"/>
      <c r="F714" s="67" t="s">
        <v>2316</v>
      </c>
      <c r="G714" s="75"/>
      <c r="H714" s="75"/>
      <c r="I714" s="75"/>
      <c r="J714" s="75"/>
      <c r="K714" s="130">
        <v>3000</v>
      </c>
      <c r="L714" s="100">
        <f t="shared" si="36"/>
        <v>3000</v>
      </c>
      <c r="M714" s="522" t="e">
        <f t="shared" si="37"/>
        <v>#DIV/0!</v>
      </c>
      <c r="N714" s="130"/>
      <c r="O714" s="130"/>
      <c r="P714" s="130"/>
      <c r="Q714" s="130"/>
      <c r="R714" s="130"/>
      <c r="S714" s="130"/>
      <c r="T714" s="405" t="s">
        <v>2528</v>
      </c>
      <c r="U714" s="130"/>
      <c r="V714" s="133"/>
      <c r="W714" s="36" t="s">
        <v>2317</v>
      </c>
      <c r="X714" s="134"/>
      <c r="Y714" s="134"/>
      <c r="Z714" s="134"/>
      <c r="AA714" s="134"/>
      <c r="AB714" s="134"/>
      <c r="AC714" s="134"/>
      <c r="AD714" s="192">
        <v>323115</v>
      </c>
      <c r="AE714" s="192">
        <v>30</v>
      </c>
      <c r="AF714" s="299"/>
      <c r="AG714" s="299"/>
      <c r="AH714" s="299"/>
      <c r="AI714" s="299"/>
      <c r="AJ714" s="299"/>
      <c r="AK714" s="299"/>
      <c r="AL714" s="299"/>
      <c r="AM714" s="299"/>
    </row>
    <row r="715" spans="1:53" s="300" customFormat="1" ht="127.5" x14ac:dyDescent="0.2">
      <c r="A715" s="27">
        <v>92310</v>
      </c>
      <c r="B715" s="45" t="s">
        <v>23</v>
      </c>
      <c r="C715" s="54"/>
      <c r="D715" s="168">
        <v>2</v>
      </c>
      <c r="E715" s="58"/>
      <c r="F715" s="45" t="s">
        <v>2318</v>
      </c>
      <c r="G715" s="46">
        <v>0</v>
      </c>
      <c r="H715" s="46">
        <v>0</v>
      </c>
      <c r="I715" s="46">
        <v>0</v>
      </c>
      <c r="J715" s="46">
        <v>0</v>
      </c>
      <c r="K715" s="47">
        <v>5000</v>
      </c>
      <c r="L715" s="100">
        <f t="shared" si="36"/>
        <v>5000</v>
      </c>
      <c r="M715" s="522" t="e">
        <f t="shared" si="37"/>
        <v>#DIV/0!</v>
      </c>
      <c r="N715" s="47"/>
      <c r="O715" s="47"/>
      <c r="P715" s="47"/>
      <c r="Q715" s="47"/>
      <c r="R715" s="47"/>
      <c r="S715" s="47"/>
      <c r="T715" s="418"/>
      <c r="U715" s="130" t="s">
        <v>2319</v>
      </c>
      <c r="V715" s="248" t="s">
        <v>2320</v>
      </c>
      <c r="W715" s="6" t="s">
        <v>2321</v>
      </c>
      <c r="X715" s="46"/>
      <c r="Y715" s="46"/>
      <c r="Z715" s="46"/>
      <c r="AA715" s="48" t="s">
        <v>2322</v>
      </c>
      <c r="AB715" s="46"/>
      <c r="AC715" s="46"/>
      <c r="AD715" s="49">
        <v>323202</v>
      </c>
      <c r="AE715" s="49">
        <v>30</v>
      </c>
      <c r="AF715" s="299"/>
      <c r="AG715" s="299"/>
      <c r="AH715" s="299"/>
      <c r="AI715" s="299"/>
      <c r="AJ715" s="299"/>
      <c r="AK715" s="299"/>
      <c r="AL715" s="299"/>
      <c r="AM715" s="299"/>
    </row>
    <row r="716" spans="1:53" s="300" customFormat="1" ht="38.25" x14ac:dyDescent="0.2">
      <c r="A716" s="50">
        <v>94315</v>
      </c>
      <c r="B716" s="29" t="s">
        <v>2323</v>
      </c>
      <c r="C716" s="96"/>
      <c r="D716" s="168">
        <v>1</v>
      </c>
      <c r="E716" s="97"/>
      <c r="F716" s="51" t="s">
        <v>2324</v>
      </c>
      <c r="G716" s="98"/>
      <c r="H716" s="98"/>
      <c r="I716" s="98"/>
      <c r="J716" s="98"/>
      <c r="K716" s="99">
        <v>600</v>
      </c>
      <c r="L716" s="100">
        <f t="shared" si="36"/>
        <v>600</v>
      </c>
      <c r="M716" s="522" t="e">
        <f t="shared" si="37"/>
        <v>#DIV/0!</v>
      </c>
      <c r="N716" s="99"/>
      <c r="O716" s="99"/>
      <c r="P716" s="99"/>
      <c r="Q716" s="99"/>
      <c r="R716" s="99"/>
      <c r="S716" s="99"/>
      <c r="T716" s="540" t="s">
        <v>2619</v>
      </c>
      <c r="U716" s="102" t="s">
        <v>2325</v>
      </c>
      <c r="V716" s="129" t="s">
        <v>2326</v>
      </c>
      <c r="W716" s="7" t="s">
        <v>2327</v>
      </c>
      <c r="X716" s="130"/>
      <c r="Y716" s="130"/>
      <c r="Z716" s="130"/>
      <c r="AA716" s="130"/>
      <c r="AB716" s="130"/>
      <c r="AC716" s="130"/>
      <c r="AD716" s="49">
        <v>323202</v>
      </c>
      <c r="AE716" s="49">
        <v>30</v>
      </c>
    </row>
    <row r="717" spans="1:53" s="300" customFormat="1" ht="102" x14ac:dyDescent="0.2">
      <c r="A717" s="52">
        <v>94490</v>
      </c>
      <c r="B717" s="67" t="s">
        <v>154</v>
      </c>
      <c r="C717" s="157"/>
      <c r="D717" s="168">
        <v>2</v>
      </c>
      <c r="E717" s="158"/>
      <c r="F717" s="67" t="s">
        <v>2328</v>
      </c>
      <c r="G717" s="159"/>
      <c r="H717" s="159"/>
      <c r="I717" s="159"/>
      <c r="J717" s="159"/>
      <c r="K717" s="130">
        <v>85</v>
      </c>
      <c r="L717" s="100">
        <f t="shared" si="36"/>
        <v>85</v>
      </c>
      <c r="M717" s="522" t="e">
        <f t="shared" si="37"/>
        <v>#DIV/0!</v>
      </c>
      <c r="N717" s="130"/>
      <c r="O717" s="130"/>
      <c r="P717" s="130"/>
      <c r="Q717" s="130"/>
      <c r="R717" s="130"/>
      <c r="S717" s="130"/>
      <c r="T717" s="550"/>
      <c r="U717" s="130" t="s">
        <v>2319</v>
      </c>
      <c r="V717" s="133" t="s">
        <v>2329</v>
      </c>
      <c r="W717" s="6" t="s">
        <v>2330</v>
      </c>
      <c r="X717" s="130"/>
      <c r="Y717" s="130"/>
      <c r="Z717" s="130"/>
      <c r="AA717" s="130"/>
      <c r="AB717" s="130"/>
      <c r="AC717" s="133"/>
      <c r="AD717" s="49">
        <v>323202</v>
      </c>
      <c r="AE717" s="49">
        <v>30</v>
      </c>
      <c r="AF717" s="299"/>
      <c r="AG717" s="299"/>
      <c r="AH717" s="299"/>
      <c r="AI717" s="299"/>
      <c r="AJ717" s="299"/>
      <c r="AK717" s="299"/>
      <c r="AL717" s="299"/>
      <c r="AM717" s="299"/>
      <c r="AN717" s="299"/>
      <c r="AO717" s="299"/>
      <c r="AP717" s="299"/>
      <c r="AQ717" s="299"/>
      <c r="AR717" s="299"/>
      <c r="AS717" s="299"/>
      <c r="AT717" s="299"/>
      <c r="AU717" s="299"/>
      <c r="AV717" s="299"/>
      <c r="AW717" s="299"/>
      <c r="AX717" s="299"/>
      <c r="AY717" s="299"/>
      <c r="AZ717" s="299"/>
      <c r="BA717" s="299"/>
    </row>
    <row r="718" spans="1:53" s="300" customFormat="1" ht="38.25" x14ac:dyDescent="0.2">
      <c r="A718" s="52">
        <v>94490</v>
      </c>
      <c r="B718" s="160" t="s">
        <v>154</v>
      </c>
      <c r="C718" s="157"/>
      <c r="D718" s="168">
        <v>2</v>
      </c>
      <c r="E718" s="158"/>
      <c r="F718" s="67" t="s">
        <v>2331</v>
      </c>
      <c r="G718" s="159"/>
      <c r="H718" s="159"/>
      <c r="I718" s="159"/>
      <c r="J718" s="159"/>
      <c r="K718" s="130">
        <v>475</v>
      </c>
      <c r="L718" s="100">
        <f t="shared" si="36"/>
        <v>475</v>
      </c>
      <c r="M718" s="522" t="e">
        <f t="shared" si="37"/>
        <v>#DIV/0!</v>
      </c>
      <c r="N718" s="130"/>
      <c r="O718" s="130"/>
      <c r="P718" s="130"/>
      <c r="Q718" s="130"/>
      <c r="R718" s="130"/>
      <c r="S718" s="130"/>
      <c r="T718" s="550"/>
      <c r="U718" s="130" t="s">
        <v>2319</v>
      </c>
      <c r="V718" s="133" t="s">
        <v>2332</v>
      </c>
      <c r="W718" s="6" t="s">
        <v>2333</v>
      </c>
      <c r="X718" s="130"/>
      <c r="Y718" s="130"/>
      <c r="Z718" s="130"/>
      <c r="AA718" s="130"/>
      <c r="AB718" s="130"/>
      <c r="AC718" s="130"/>
      <c r="AD718" s="49">
        <v>323202</v>
      </c>
      <c r="AE718" s="49">
        <v>30</v>
      </c>
      <c r="AF718" s="299"/>
      <c r="AG718" s="299"/>
      <c r="AH718" s="299"/>
      <c r="AI718" s="299"/>
      <c r="AJ718" s="299"/>
      <c r="AK718" s="299"/>
      <c r="AL718" s="299"/>
      <c r="AM718" s="299"/>
      <c r="AN718" s="299"/>
      <c r="AO718" s="299"/>
      <c r="AP718" s="299"/>
      <c r="AQ718" s="299"/>
      <c r="AR718" s="299"/>
      <c r="AS718" s="299"/>
      <c r="AT718" s="299"/>
      <c r="AU718" s="299"/>
      <c r="AV718" s="299"/>
      <c r="AW718" s="299"/>
      <c r="AX718" s="299"/>
      <c r="AY718" s="299"/>
      <c r="AZ718" s="299"/>
      <c r="BA718" s="299"/>
    </row>
    <row r="719" spans="1:53" s="167" customFormat="1" ht="51" x14ac:dyDescent="0.2">
      <c r="A719" s="25">
        <v>95330</v>
      </c>
      <c r="B719" s="67" t="s">
        <v>2334</v>
      </c>
      <c r="C719" s="131"/>
      <c r="D719" s="168">
        <v>1</v>
      </c>
      <c r="E719" s="132"/>
      <c r="F719" s="67" t="s">
        <v>2335</v>
      </c>
      <c r="G719" s="75"/>
      <c r="H719" s="75"/>
      <c r="I719" s="75"/>
      <c r="J719" s="75"/>
      <c r="K719" s="130">
        <v>500</v>
      </c>
      <c r="L719" s="100">
        <f t="shared" si="36"/>
        <v>500</v>
      </c>
      <c r="M719" s="522" t="e">
        <f t="shared" si="37"/>
        <v>#DIV/0!</v>
      </c>
      <c r="N719" s="130"/>
      <c r="O719" s="130"/>
      <c r="P719" s="130"/>
      <c r="Q719" s="130"/>
      <c r="R719" s="130"/>
      <c r="S719" s="130"/>
      <c r="T719" s="405" t="s">
        <v>2620</v>
      </c>
      <c r="U719" s="130" t="s">
        <v>364</v>
      </c>
      <c r="V719" s="133" t="s">
        <v>2336</v>
      </c>
      <c r="W719" s="6" t="s">
        <v>2337</v>
      </c>
      <c r="X719" s="134"/>
      <c r="Y719" s="134"/>
      <c r="Z719" s="134"/>
      <c r="AA719" s="134"/>
      <c r="AB719" s="134"/>
      <c r="AC719" s="134"/>
      <c r="AD719" s="49">
        <v>323202</v>
      </c>
      <c r="AE719" s="49">
        <v>30</v>
      </c>
      <c r="AF719" s="299"/>
      <c r="AG719" s="299"/>
      <c r="AH719" s="299"/>
      <c r="AI719" s="299"/>
      <c r="AJ719" s="299"/>
      <c r="AK719" s="299"/>
      <c r="AL719" s="299"/>
      <c r="AM719" s="299"/>
      <c r="AN719" s="299"/>
      <c r="AO719" s="299"/>
      <c r="AP719" s="299"/>
      <c r="AQ719" s="299"/>
      <c r="AR719" s="299"/>
      <c r="AS719" s="299"/>
      <c r="AT719" s="299"/>
      <c r="AU719" s="299"/>
      <c r="AV719" s="299"/>
      <c r="AW719" s="299"/>
      <c r="AX719" s="299"/>
      <c r="AY719" s="299"/>
      <c r="AZ719" s="299"/>
      <c r="BA719" s="299"/>
    </row>
    <row r="720" spans="1:53" s="167" customFormat="1" ht="63.75" x14ac:dyDescent="0.2">
      <c r="A720" s="25">
        <v>95530</v>
      </c>
      <c r="B720" s="67" t="s">
        <v>282</v>
      </c>
      <c r="C720" s="131"/>
      <c r="D720" s="168">
        <v>1</v>
      </c>
      <c r="E720" s="132"/>
      <c r="F720" s="67" t="s">
        <v>2338</v>
      </c>
      <c r="G720" s="75"/>
      <c r="H720" s="75"/>
      <c r="I720" s="75"/>
      <c r="J720" s="75"/>
      <c r="K720" s="130">
        <v>400</v>
      </c>
      <c r="L720" s="100">
        <f t="shared" si="36"/>
        <v>400</v>
      </c>
      <c r="M720" s="522" t="e">
        <f t="shared" si="37"/>
        <v>#DIV/0!</v>
      </c>
      <c r="N720" s="130"/>
      <c r="O720" s="130"/>
      <c r="P720" s="130"/>
      <c r="Q720" s="130"/>
      <c r="R720" s="130"/>
      <c r="S720" s="130"/>
      <c r="T720" s="540" t="s">
        <v>2619</v>
      </c>
      <c r="U720" s="130" t="s">
        <v>2339</v>
      </c>
      <c r="V720" s="133" t="s">
        <v>2340</v>
      </c>
      <c r="W720" s="6" t="s">
        <v>2341</v>
      </c>
      <c r="X720" s="134"/>
      <c r="Y720" s="134"/>
      <c r="Z720" s="134"/>
      <c r="AA720" s="134"/>
      <c r="AB720" s="134"/>
      <c r="AC720" s="134"/>
      <c r="AD720" s="49">
        <v>323202</v>
      </c>
      <c r="AE720" s="49">
        <v>30</v>
      </c>
      <c r="AF720" s="299"/>
      <c r="AG720" s="299"/>
      <c r="AH720" s="299"/>
      <c r="AI720" s="299"/>
      <c r="AJ720" s="299"/>
      <c r="AK720" s="299"/>
      <c r="AL720" s="299"/>
      <c r="AM720" s="299"/>
      <c r="AN720" s="299"/>
      <c r="AO720" s="299"/>
      <c r="AP720" s="299"/>
      <c r="AQ720" s="299"/>
      <c r="AR720" s="299"/>
      <c r="AS720" s="299"/>
      <c r="AT720" s="299"/>
      <c r="AU720" s="299"/>
      <c r="AV720" s="299"/>
      <c r="AW720" s="299"/>
      <c r="AX720" s="299"/>
      <c r="AY720" s="299"/>
      <c r="AZ720" s="299"/>
      <c r="BA720" s="299"/>
    </row>
    <row r="721" spans="1:61" s="300" customFormat="1" ht="102" x14ac:dyDescent="0.2">
      <c r="A721" s="25">
        <v>96510</v>
      </c>
      <c r="B721" s="67" t="s">
        <v>82</v>
      </c>
      <c r="C721" s="131" t="s">
        <v>244</v>
      </c>
      <c r="D721" s="168">
        <v>1</v>
      </c>
      <c r="E721" s="132"/>
      <c r="F721" s="67" t="s">
        <v>2345</v>
      </c>
      <c r="G721" s="135"/>
      <c r="H721" s="135"/>
      <c r="I721" s="135"/>
      <c r="J721" s="135"/>
      <c r="K721" s="81">
        <v>2400</v>
      </c>
      <c r="L721" s="100">
        <f t="shared" si="36"/>
        <v>2400</v>
      </c>
      <c r="M721" s="522" t="e">
        <f t="shared" si="37"/>
        <v>#DIV/0!</v>
      </c>
      <c r="N721" s="81"/>
      <c r="O721" s="81"/>
      <c r="P721" s="81"/>
      <c r="Q721" s="81"/>
      <c r="R721" s="81"/>
      <c r="S721" s="81"/>
      <c r="T721" s="405" t="s">
        <v>2620</v>
      </c>
      <c r="U721" s="43" t="s">
        <v>2346</v>
      </c>
      <c r="V721" s="43" t="s">
        <v>2347</v>
      </c>
      <c r="W721" s="6" t="s">
        <v>2348</v>
      </c>
      <c r="X721" s="81"/>
      <c r="Y721" s="81"/>
      <c r="Z721" s="81"/>
      <c r="AA721" s="81"/>
      <c r="AB721" s="81"/>
      <c r="AC721" s="81"/>
      <c r="AD721" s="49">
        <v>323202</v>
      </c>
      <c r="AE721" s="49">
        <v>30</v>
      </c>
      <c r="AF721" s="299"/>
      <c r="AG721" s="299"/>
      <c r="AH721" s="299"/>
      <c r="AI721" s="299"/>
      <c r="AJ721" s="299"/>
      <c r="AK721" s="299"/>
      <c r="AL721" s="299"/>
      <c r="AM721" s="299"/>
      <c r="AN721" s="299"/>
      <c r="AO721" s="299"/>
      <c r="AP721" s="299"/>
      <c r="AQ721" s="299"/>
      <c r="AR721" s="299"/>
      <c r="AS721" s="299"/>
      <c r="AT721" s="299"/>
      <c r="AU721" s="299"/>
      <c r="AV721" s="299"/>
      <c r="AW721" s="299"/>
      <c r="AX721" s="299"/>
      <c r="AY721" s="299"/>
      <c r="AZ721" s="299"/>
      <c r="BA721" s="299"/>
    </row>
    <row r="722" spans="1:61" s="300" customFormat="1" ht="102" x14ac:dyDescent="0.2">
      <c r="A722" s="25">
        <v>96510</v>
      </c>
      <c r="B722" s="67" t="s">
        <v>82</v>
      </c>
      <c r="C722" s="131" t="s">
        <v>244</v>
      </c>
      <c r="D722" s="168">
        <v>2</v>
      </c>
      <c r="E722" s="150"/>
      <c r="F722" s="67" t="s">
        <v>2342</v>
      </c>
      <c r="G722" s="138"/>
      <c r="H722" s="138"/>
      <c r="I722" s="138"/>
      <c r="J722" s="138"/>
      <c r="K722" s="69">
        <v>125</v>
      </c>
      <c r="L722" s="100">
        <f t="shared" si="36"/>
        <v>125</v>
      </c>
      <c r="M722" s="522" t="e">
        <f t="shared" si="37"/>
        <v>#DIV/0!</v>
      </c>
      <c r="N722" s="69"/>
      <c r="O722" s="69"/>
      <c r="P722" s="69"/>
      <c r="Q722" s="69"/>
      <c r="R722" s="69"/>
      <c r="S722" s="69"/>
      <c r="T722" s="255"/>
      <c r="U722" s="161" t="s">
        <v>2319</v>
      </c>
      <c r="V722" s="21" t="s">
        <v>2343</v>
      </c>
      <c r="W722" s="21" t="s">
        <v>2344</v>
      </c>
      <c r="X722" s="64"/>
      <c r="Y722" s="64"/>
      <c r="Z722" s="64"/>
      <c r="AA722" s="64"/>
      <c r="AB722" s="64"/>
      <c r="AC722" s="64"/>
      <c r="AD722" s="49">
        <v>323202</v>
      </c>
      <c r="AE722" s="49">
        <v>30</v>
      </c>
      <c r="AF722" s="299"/>
      <c r="AG722" s="299"/>
      <c r="AH722" s="299"/>
      <c r="AI722" s="299"/>
      <c r="AJ722" s="299"/>
      <c r="AK722" s="299"/>
      <c r="AL722" s="299"/>
      <c r="AM722" s="299"/>
      <c r="AN722" s="299"/>
      <c r="AO722" s="299"/>
      <c r="AP722" s="299"/>
      <c r="AQ722" s="299"/>
      <c r="AR722" s="299"/>
      <c r="AS722" s="299"/>
      <c r="AT722" s="299"/>
      <c r="AU722" s="299"/>
      <c r="AV722" s="299"/>
      <c r="AW722" s="299"/>
      <c r="AX722" s="299"/>
      <c r="AY722" s="299"/>
      <c r="AZ722" s="299"/>
      <c r="BA722" s="299"/>
    </row>
    <row r="723" spans="1:61" s="300" customFormat="1" ht="114.75" x14ac:dyDescent="0.2">
      <c r="A723" s="50">
        <v>94410</v>
      </c>
      <c r="B723" s="29" t="s">
        <v>27</v>
      </c>
      <c r="C723" s="96"/>
      <c r="D723" s="168">
        <v>1</v>
      </c>
      <c r="E723" s="97"/>
      <c r="F723" s="51"/>
      <c r="G723" s="98"/>
      <c r="H723" s="98"/>
      <c r="I723" s="98"/>
      <c r="J723" s="98"/>
      <c r="K723" s="99">
        <v>1000</v>
      </c>
      <c r="L723" s="100">
        <f t="shared" si="36"/>
        <v>1000</v>
      </c>
      <c r="M723" s="522" t="e">
        <f t="shared" si="37"/>
        <v>#DIV/0!</v>
      </c>
      <c r="N723" s="99">
        <v>1000</v>
      </c>
      <c r="O723" s="99">
        <v>1000</v>
      </c>
      <c r="P723" s="99"/>
      <c r="Q723" s="99"/>
      <c r="R723" s="99"/>
      <c r="S723" s="99"/>
      <c r="T723" s="540" t="s">
        <v>170</v>
      </c>
      <c r="U723" s="102" t="s">
        <v>832</v>
      </c>
      <c r="V723" s="419"/>
      <c r="W723" s="6" t="s">
        <v>2283</v>
      </c>
      <c r="X723" s="134"/>
      <c r="Y723" s="134"/>
      <c r="Z723" s="172"/>
      <c r="AA723" s="133" t="s">
        <v>2284</v>
      </c>
      <c r="AB723" s="134"/>
      <c r="AC723" s="134"/>
      <c r="AD723" s="192">
        <v>323600</v>
      </c>
      <c r="AE723" s="192">
        <v>30</v>
      </c>
      <c r="AF723" s="299"/>
      <c r="AG723" s="299"/>
      <c r="AH723" s="299"/>
      <c r="AI723" s="299"/>
      <c r="AJ723" s="299"/>
      <c r="AK723" s="299"/>
      <c r="AL723" s="299"/>
      <c r="AM723" s="299"/>
      <c r="AN723" s="299"/>
      <c r="AO723" s="299"/>
      <c r="AP723" s="299"/>
      <c r="AQ723" s="299"/>
      <c r="AR723" s="299"/>
      <c r="AS723" s="299"/>
      <c r="AT723" s="299"/>
      <c r="AU723" s="299"/>
      <c r="AV723" s="299"/>
      <c r="AW723" s="299"/>
      <c r="AX723" s="299"/>
      <c r="AY723" s="299"/>
      <c r="AZ723" s="299"/>
      <c r="BA723" s="299"/>
    </row>
    <row r="724" spans="1:61" s="300" customFormat="1" ht="89.25" x14ac:dyDescent="0.2">
      <c r="A724" s="205">
        <v>92310</v>
      </c>
      <c r="B724" s="44" t="s">
        <v>23</v>
      </c>
      <c r="C724" s="54"/>
      <c r="D724" s="168">
        <v>1</v>
      </c>
      <c r="E724" s="55"/>
      <c r="F724" s="44" t="s">
        <v>2282</v>
      </c>
      <c r="G724" s="46"/>
      <c r="H724" s="46"/>
      <c r="I724" s="46"/>
      <c r="J724" s="46"/>
      <c r="K724" s="46">
        <v>13954.96</v>
      </c>
      <c r="L724" s="100">
        <f t="shared" si="36"/>
        <v>13954.96</v>
      </c>
      <c r="M724" s="522" t="e">
        <f t="shared" si="37"/>
        <v>#DIV/0!</v>
      </c>
      <c r="N724" s="46">
        <v>0</v>
      </c>
      <c r="O724" s="46"/>
      <c r="P724" s="46"/>
      <c r="Q724" s="46"/>
      <c r="R724" s="46"/>
      <c r="S724" s="46"/>
      <c r="T724" s="206" t="s">
        <v>2939</v>
      </c>
      <c r="U724" s="46" t="s">
        <v>832</v>
      </c>
      <c r="V724" s="418" t="s">
        <v>2280</v>
      </c>
      <c r="W724" s="6" t="s">
        <v>2281</v>
      </c>
      <c r="X724" s="46"/>
      <c r="Y724" s="46"/>
      <c r="Z724" s="46"/>
      <c r="AA724" s="46"/>
      <c r="AB724" s="46"/>
      <c r="AC724" s="46"/>
      <c r="AD724" s="192">
        <v>323600</v>
      </c>
      <c r="AE724" s="192">
        <v>30</v>
      </c>
      <c r="AF724" s="299"/>
      <c r="AG724" s="299"/>
      <c r="AH724" s="299"/>
      <c r="AI724" s="299"/>
      <c r="AJ724" s="299"/>
      <c r="AK724" s="299"/>
      <c r="AL724" s="299"/>
      <c r="AM724" s="299"/>
      <c r="AN724" s="299"/>
      <c r="AO724" s="299"/>
      <c r="AP724" s="299"/>
      <c r="AQ724" s="299"/>
      <c r="AR724" s="299"/>
      <c r="AS724" s="299"/>
      <c r="AT724" s="299"/>
      <c r="AU724" s="299"/>
      <c r="AV724" s="299"/>
      <c r="AW724" s="299"/>
      <c r="AX724" s="299"/>
      <c r="AY724" s="299"/>
      <c r="AZ724" s="299"/>
      <c r="BA724" s="299"/>
    </row>
    <row r="725" spans="1:61" s="300" customFormat="1" ht="102" x14ac:dyDescent="0.2">
      <c r="A725" s="49">
        <v>95310</v>
      </c>
      <c r="B725" s="29" t="s">
        <v>38</v>
      </c>
      <c r="C725" s="131"/>
      <c r="D725" s="168">
        <v>2</v>
      </c>
      <c r="E725" s="132"/>
      <c r="F725" s="67" t="s">
        <v>2285</v>
      </c>
      <c r="G725" s="75"/>
      <c r="H725" s="75"/>
      <c r="I725" s="75"/>
      <c r="J725" s="75"/>
      <c r="K725" s="130">
        <v>3500</v>
      </c>
      <c r="L725" s="100">
        <f t="shared" si="36"/>
        <v>3500</v>
      </c>
      <c r="M725" s="522" t="e">
        <f t="shared" si="37"/>
        <v>#DIV/0!</v>
      </c>
      <c r="N725" s="130"/>
      <c r="O725" s="130"/>
      <c r="P725" s="130"/>
      <c r="Q725" s="130"/>
      <c r="R725" s="130"/>
      <c r="S725" s="130"/>
      <c r="T725" s="405"/>
      <c r="U725" s="130" t="s">
        <v>832</v>
      </c>
      <c r="V725" s="405"/>
      <c r="W725" s="6" t="s">
        <v>2286</v>
      </c>
      <c r="X725" s="130"/>
      <c r="Y725" s="130"/>
      <c r="Z725" s="130"/>
      <c r="AA725" s="133" t="s">
        <v>2287</v>
      </c>
      <c r="AB725" s="130"/>
      <c r="AC725" s="130"/>
      <c r="AD725" s="192">
        <v>323600</v>
      </c>
      <c r="AE725" s="192">
        <v>30</v>
      </c>
      <c r="AF725" s="299"/>
      <c r="AG725" s="299"/>
      <c r="AH725" s="299"/>
      <c r="AI725" s="299"/>
      <c r="AJ725" s="299"/>
      <c r="AK725" s="299"/>
      <c r="AL725" s="299"/>
      <c r="AM725" s="299"/>
      <c r="AN725" s="299"/>
      <c r="AO725" s="299"/>
      <c r="AP725" s="299"/>
      <c r="AQ725" s="299"/>
      <c r="AR725" s="299"/>
      <c r="AS725" s="299"/>
      <c r="AT725" s="299"/>
      <c r="AU725" s="299"/>
      <c r="AV725" s="299"/>
      <c r="AW725" s="299"/>
      <c r="AX725" s="299"/>
      <c r="AY725" s="299"/>
      <c r="AZ725" s="299"/>
      <c r="BA725" s="299"/>
    </row>
    <row r="726" spans="1:61" s="300" customFormat="1" ht="63.75" x14ac:dyDescent="0.2">
      <c r="A726" s="313">
        <v>92310</v>
      </c>
      <c r="B726" s="314" t="s">
        <v>23</v>
      </c>
      <c r="C726" s="315"/>
      <c r="D726" s="168">
        <v>1</v>
      </c>
      <c r="E726" s="316"/>
      <c r="F726" s="314"/>
      <c r="G726" s="46"/>
      <c r="H726" s="46"/>
      <c r="I726" s="46"/>
      <c r="J726" s="46">
        <v>4168</v>
      </c>
      <c r="K726" s="46">
        <v>4168</v>
      </c>
      <c r="L726" s="100">
        <f t="shared" si="36"/>
        <v>0</v>
      </c>
      <c r="M726" s="522">
        <f t="shared" si="37"/>
        <v>0</v>
      </c>
      <c r="N726" s="46">
        <v>0</v>
      </c>
      <c r="O726" s="46"/>
      <c r="P726" s="46"/>
      <c r="Q726" s="46"/>
      <c r="R726" s="46"/>
      <c r="S726" s="46"/>
      <c r="T726" s="206" t="s">
        <v>2763</v>
      </c>
      <c r="U726" s="46"/>
      <c r="V726" s="241"/>
      <c r="W726" s="11" t="s">
        <v>1027</v>
      </c>
      <c r="X726" s="46"/>
      <c r="Y726" s="46"/>
      <c r="Z726" s="46"/>
      <c r="AA726" s="48"/>
      <c r="AB726" s="46"/>
      <c r="AC726" s="46"/>
      <c r="AD726" s="70">
        <v>341010</v>
      </c>
      <c r="AE726" s="70">
        <v>40</v>
      </c>
      <c r="AF726" s="299"/>
      <c r="AG726" s="299"/>
      <c r="AH726" s="299"/>
      <c r="AI726" s="299"/>
      <c r="AJ726" s="299"/>
      <c r="AK726" s="299"/>
      <c r="AL726" s="299"/>
      <c r="AM726" s="299"/>
      <c r="AN726" s="299"/>
      <c r="AO726" s="299"/>
      <c r="AP726" s="299"/>
      <c r="AQ726" s="299"/>
      <c r="AR726" s="299"/>
      <c r="AS726" s="299"/>
      <c r="AT726" s="299"/>
      <c r="AU726" s="299"/>
      <c r="AV726" s="299"/>
      <c r="AW726" s="299"/>
      <c r="AX726" s="299"/>
      <c r="AY726" s="299"/>
      <c r="AZ726" s="299"/>
      <c r="BA726" s="299"/>
    </row>
    <row r="727" spans="1:61" s="300" customFormat="1" ht="38.25" x14ac:dyDescent="0.2">
      <c r="A727" s="70">
        <v>94490</v>
      </c>
      <c r="B727" s="236" t="s">
        <v>154</v>
      </c>
      <c r="C727" s="237"/>
      <c r="D727" s="168">
        <v>1</v>
      </c>
      <c r="E727" s="238"/>
      <c r="F727" s="163"/>
      <c r="G727" s="159">
        <v>1192</v>
      </c>
      <c r="H727" s="159"/>
      <c r="I727" s="159">
        <v>601</v>
      </c>
      <c r="J727" s="159">
        <v>500</v>
      </c>
      <c r="K727" s="130">
        <v>500</v>
      </c>
      <c r="L727" s="100">
        <f t="shared" si="36"/>
        <v>0</v>
      </c>
      <c r="M727" s="522">
        <f t="shared" si="37"/>
        <v>0</v>
      </c>
      <c r="N727" s="130">
        <v>500</v>
      </c>
      <c r="O727" s="130">
        <v>500</v>
      </c>
      <c r="P727" s="130"/>
      <c r="Q727" s="130"/>
      <c r="R727" s="130"/>
      <c r="S727" s="130"/>
      <c r="T727" s="255" t="s">
        <v>2804</v>
      </c>
      <c r="U727" s="130"/>
      <c r="V727" s="133"/>
      <c r="W727" s="11" t="s">
        <v>1029</v>
      </c>
      <c r="X727" s="130"/>
      <c r="Y727" s="130"/>
      <c r="Z727" s="130"/>
      <c r="AA727" s="133"/>
      <c r="AB727" s="130"/>
      <c r="AC727" s="130"/>
      <c r="AD727" s="70">
        <v>341010</v>
      </c>
      <c r="AE727" s="70">
        <v>40</v>
      </c>
      <c r="AF727" s="299"/>
      <c r="AG727" s="299"/>
      <c r="AH727" s="299"/>
      <c r="AI727" s="299"/>
      <c r="AJ727" s="299"/>
      <c r="AK727" s="299"/>
      <c r="AL727" s="299"/>
      <c r="AM727" s="299"/>
      <c r="AN727" s="299"/>
      <c r="AO727" s="299"/>
      <c r="AP727" s="299"/>
      <c r="AQ727" s="299"/>
      <c r="AR727" s="299"/>
      <c r="AS727" s="299"/>
      <c r="AT727" s="299"/>
      <c r="AU727" s="299"/>
      <c r="AV727" s="299"/>
      <c r="AW727" s="299"/>
      <c r="AX727" s="299"/>
      <c r="AY727" s="299"/>
      <c r="AZ727" s="299"/>
      <c r="BA727" s="299"/>
    </row>
    <row r="728" spans="1:61" s="167" customFormat="1" ht="25.5" x14ac:dyDescent="0.2">
      <c r="A728" s="71">
        <v>95210</v>
      </c>
      <c r="B728" s="233" t="s">
        <v>1007</v>
      </c>
      <c r="C728" s="234"/>
      <c r="D728" s="168">
        <v>1</v>
      </c>
      <c r="E728" s="235"/>
      <c r="F728" s="233"/>
      <c r="G728" s="46">
        <v>207</v>
      </c>
      <c r="H728" s="46">
        <v>207</v>
      </c>
      <c r="I728" s="46">
        <v>212</v>
      </c>
      <c r="J728" s="46">
        <v>500</v>
      </c>
      <c r="K728" s="68">
        <v>500</v>
      </c>
      <c r="L728" s="100">
        <f t="shared" si="36"/>
        <v>0</v>
      </c>
      <c r="M728" s="522">
        <f t="shared" si="37"/>
        <v>0</v>
      </c>
      <c r="N728" s="68">
        <v>500</v>
      </c>
      <c r="O728" s="68">
        <v>500</v>
      </c>
      <c r="P728" s="68"/>
      <c r="Q728" s="68"/>
      <c r="R728" s="68"/>
      <c r="S728" s="68"/>
      <c r="T728" s="255" t="s">
        <v>2804</v>
      </c>
      <c r="U728" s="46"/>
      <c r="V728" s="241"/>
      <c r="W728" s="53" t="s">
        <v>1030</v>
      </c>
      <c r="X728" s="171"/>
      <c r="Y728" s="171"/>
      <c r="Z728" s="171"/>
      <c r="AA728" s="171"/>
      <c r="AB728" s="171"/>
      <c r="AC728" s="171"/>
      <c r="AD728" s="70">
        <v>341010</v>
      </c>
      <c r="AE728" s="70">
        <v>40</v>
      </c>
      <c r="AF728" s="299"/>
      <c r="AG728" s="299"/>
      <c r="AH728" s="299"/>
      <c r="AI728" s="299"/>
      <c r="AJ728" s="299"/>
      <c r="AK728" s="299"/>
      <c r="AL728" s="299"/>
      <c r="AM728" s="299"/>
      <c r="AN728" s="299"/>
      <c r="AO728" s="299"/>
      <c r="AP728" s="299"/>
      <c r="AQ728" s="299"/>
      <c r="AR728" s="299"/>
      <c r="AS728" s="299"/>
      <c r="AT728" s="299"/>
      <c r="AU728" s="299"/>
      <c r="AV728" s="299"/>
      <c r="AW728" s="299"/>
      <c r="AX728" s="299"/>
      <c r="AY728" s="299"/>
      <c r="AZ728" s="299"/>
      <c r="BA728" s="299"/>
    </row>
    <row r="729" spans="1:61" s="167" customFormat="1" ht="25.5" x14ac:dyDescent="0.2">
      <c r="A729" s="70">
        <v>95415</v>
      </c>
      <c r="B729" s="236" t="s">
        <v>1031</v>
      </c>
      <c r="C729" s="239"/>
      <c r="D729" s="168">
        <v>1</v>
      </c>
      <c r="E729" s="240"/>
      <c r="F729" s="163"/>
      <c r="G729" s="75">
        <v>1115</v>
      </c>
      <c r="H729" s="75">
        <v>1211</v>
      </c>
      <c r="I729" s="75">
        <v>1249</v>
      </c>
      <c r="J729" s="75">
        <v>1200</v>
      </c>
      <c r="K729" s="130">
        <v>1200</v>
      </c>
      <c r="L729" s="100">
        <f t="shared" si="36"/>
        <v>0</v>
      </c>
      <c r="M729" s="522">
        <f t="shared" si="37"/>
        <v>0</v>
      </c>
      <c r="N729" s="130">
        <v>1200</v>
      </c>
      <c r="O729" s="130">
        <v>1200</v>
      </c>
      <c r="P729" s="130"/>
      <c r="Q729" s="130"/>
      <c r="R729" s="130"/>
      <c r="S729" s="130"/>
      <c r="T729" s="255" t="s">
        <v>2804</v>
      </c>
      <c r="U729" s="130"/>
      <c r="V729" s="133"/>
      <c r="W729" s="11" t="s">
        <v>1032</v>
      </c>
      <c r="X729" s="134"/>
      <c r="Y729" s="134"/>
      <c r="Z729" s="134"/>
      <c r="AA729" s="198"/>
      <c r="AB729" s="134"/>
      <c r="AC729" s="134"/>
      <c r="AD729" s="70">
        <v>341010</v>
      </c>
      <c r="AE729" s="70">
        <v>40</v>
      </c>
      <c r="AF729" s="299"/>
      <c r="AG729" s="299"/>
      <c r="AH729" s="299"/>
      <c r="AI729" s="299"/>
      <c r="AJ729" s="299"/>
      <c r="AK729" s="299"/>
      <c r="AL729" s="299"/>
      <c r="AM729" s="299"/>
      <c r="AN729" s="299"/>
      <c r="AO729" s="299"/>
      <c r="AP729" s="299"/>
      <c r="AQ729" s="299"/>
      <c r="AR729" s="299"/>
      <c r="AS729" s="299"/>
      <c r="AT729" s="299"/>
      <c r="AU729" s="299"/>
      <c r="AV729" s="299"/>
      <c r="AW729" s="299"/>
      <c r="AX729" s="299"/>
      <c r="AY729" s="299"/>
      <c r="AZ729" s="299"/>
      <c r="BA729" s="299"/>
    </row>
    <row r="730" spans="1:61" s="300" customFormat="1" ht="76.5" x14ac:dyDescent="0.2">
      <c r="A730" s="122">
        <v>94410</v>
      </c>
      <c r="B730" s="236" t="s">
        <v>27</v>
      </c>
      <c r="C730" s="310"/>
      <c r="D730" s="168">
        <v>1</v>
      </c>
      <c r="E730" s="311"/>
      <c r="F730" s="312"/>
      <c r="G730" s="98">
        <v>104</v>
      </c>
      <c r="H730" s="98">
        <v>85</v>
      </c>
      <c r="I730" s="98">
        <v>454</v>
      </c>
      <c r="J730" s="98">
        <v>2500</v>
      </c>
      <c r="K730" s="99">
        <v>2500</v>
      </c>
      <c r="L730" s="100">
        <f t="shared" si="36"/>
        <v>0</v>
      </c>
      <c r="M730" s="522">
        <f t="shared" si="37"/>
        <v>0</v>
      </c>
      <c r="N730" s="99">
        <v>2500</v>
      </c>
      <c r="O730" s="99">
        <v>2500</v>
      </c>
      <c r="P730" s="99"/>
      <c r="Q730" s="99"/>
      <c r="R730" s="99"/>
      <c r="S730" s="99"/>
      <c r="T730" s="206" t="s">
        <v>2765</v>
      </c>
      <c r="U730" s="102"/>
      <c r="V730" s="101"/>
      <c r="W730" s="83" t="s">
        <v>1028</v>
      </c>
      <c r="X730" s="134"/>
      <c r="Y730" s="134"/>
      <c r="Z730" s="134"/>
      <c r="AA730" s="198"/>
      <c r="AB730" s="134"/>
      <c r="AC730" s="134"/>
      <c r="AD730" s="70">
        <v>341010</v>
      </c>
      <c r="AE730" s="70">
        <v>40</v>
      </c>
      <c r="AF730" s="299"/>
      <c r="AG730" s="299"/>
      <c r="AH730" s="299"/>
      <c r="AI730" s="299"/>
      <c r="AJ730" s="299"/>
      <c r="AK730" s="299"/>
      <c r="AL730" s="299"/>
      <c r="AM730" s="299"/>
      <c r="AN730" s="299"/>
      <c r="AO730" s="299"/>
      <c r="AP730" s="299"/>
      <c r="AQ730" s="299"/>
      <c r="AR730" s="299"/>
      <c r="AS730" s="299"/>
      <c r="AT730" s="299"/>
      <c r="AU730" s="299"/>
      <c r="AV730" s="299"/>
      <c r="AW730" s="299"/>
      <c r="AX730" s="299"/>
      <c r="AY730" s="299"/>
      <c r="AZ730" s="299"/>
      <c r="BA730" s="299"/>
    </row>
    <row r="731" spans="1:61" s="298" customFormat="1" ht="153" x14ac:dyDescent="0.2">
      <c r="A731" s="214">
        <v>94410</v>
      </c>
      <c r="B731" s="215" t="s">
        <v>27</v>
      </c>
      <c r="C731" s="96"/>
      <c r="D731" s="168">
        <v>1</v>
      </c>
      <c r="E731" s="97"/>
      <c r="F731" s="51"/>
      <c r="G731" s="98">
        <v>4108</v>
      </c>
      <c r="H731" s="98">
        <v>2628</v>
      </c>
      <c r="I731" s="98">
        <v>2604</v>
      </c>
      <c r="J731" s="98">
        <v>7500</v>
      </c>
      <c r="K731" s="118">
        <v>8000</v>
      </c>
      <c r="L731" s="100">
        <f t="shared" ref="L731:L794" si="38">+K731-J731</f>
        <v>500</v>
      </c>
      <c r="M731" s="522">
        <f t="shared" ref="M731:M794" si="39">+L731/J731</f>
        <v>6.6666666666666666E-2</v>
      </c>
      <c r="N731" s="118">
        <v>5000</v>
      </c>
      <c r="O731" s="118">
        <v>5000</v>
      </c>
      <c r="P731" s="118"/>
      <c r="Q731" s="118"/>
      <c r="R731" s="118"/>
      <c r="S731" s="118"/>
      <c r="T731" s="540" t="s">
        <v>2621</v>
      </c>
      <c r="U731" s="260" t="s">
        <v>2349</v>
      </c>
      <c r="V731" s="101" t="s">
        <v>2350</v>
      </c>
      <c r="W731" s="36" t="s">
        <v>2351</v>
      </c>
      <c r="X731" s="134"/>
      <c r="Y731" s="134"/>
      <c r="Z731" s="134"/>
      <c r="AA731" s="134"/>
      <c r="AB731" s="134"/>
      <c r="AC731" s="134"/>
      <c r="AD731" s="243">
        <v>341010</v>
      </c>
      <c r="AE731" s="243">
        <v>30</v>
      </c>
    </row>
    <row r="732" spans="1:61" s="298" customFormat="1" ht="51" x14ac:dyDescent="0.2">
      <c r="A732" s="49">
        <v>95330</v>
      </c>
      <c r="B732" s="215" t="s">
        <v>76</v>
      </c>
      <c r="C732" s="131"/>
      <c r="D732" s="168">
        <v>1</v>
      </c>
      <c r="E732" s="132"/>
      <c r="F732" s="67"/>
      <c r="G732" s="93">
        <v>863</v>
      </c>
      <c r="H732" s="93">
        <v>5488</v>
      </c>
      <c r="I732" s="93">
        <v>879</v>
      </c>
      <c r="J732" s="93">
        <v>5000</v>
      </c>
      <c r="K732" s="118">
        <v>7500</v>
      </c>
      <c r="L732" s="100">
        <f t="shared" si="38"/>
        <v>2500</v>
      </c>
      <c r="M732" s="522">
        <f t="shared" si="39"/>
        <v>0.5</v>
      </c>
      <c r="N732" s="619">
        <v>7500</v>
      </c>
      <c r="O732" s="118"/>
      <c r="P732" s="619">
        <v>7500</v>
      </c>
      <c r="Q732" s="118"/>
      <c r="R732" s="118"/>
      <c r="S732" s="118"/>
      <c r="T732" s="545" t="s">
        <v>2731</v>
      </c>
      <c r="U732" s="260" t="s">
        <v>2349</v>
      </c>
      <c r="V732" s="101" t="s">
        <v>2350</v>
      </c>
      <c r="W732" s="36" t="s">
        <v>2355</v>
      </c>
      <c r="X732" s="134"/>
      <c r="Y732" s="134"/>
      <c r="Z732" s="134"/>
      <c r="AA732" s="134"/>
      <c r="AB732" s="134"/>
      <c r="AC732" s="134"/>
      <c r="AD732" s="243">
        <v>341010</v>
      </c>
      <c r="AE732" s="243">
        <v>30</v>
      </c>
      <c r="AF732" s="301"/>
      <c r="AG732" s="301"/>
      <c r="AH732" s="301"/>
      <c r="AI732" s="301"/>
      <c r="AJ732" s="301"/>
      <c r="AK732" s="301"/>
      <c r="AL732" s="301"/>
      <c r="AM732" s="301"/>
      <c r="AN732" s="301"/>
      <c r="AO732" s="301"/>
      <c r="AP732" s="301"/>
      <c r="AQ732" s="301"/>
      <c r="AR732" s="301"/>
      <c r="AS732" s="301"/>
      <c r="AT732" s="301"/>
      <c r="AU732" s="301"/>
      <c r="AV732" s="301"/>
      <c r="AW732" s="301"/>
    </row>
    <row r="733" spans="1:61" s="300" customFormat="1" x14ac:dyDescent="0.2">
      <c r="A733" s="49">
        <v>95415</v>
      </c>
      <c r="B733" s="29" t="s">
        <v>1111</v>
      </c>
      <c r="C733" s="131"/>
      <c r="D733" s="168">
        <v>2</v>
      </c>
      <c r="E733" s="132"/>
      <c r="F733" s="67" t="s">
        <v>1031</v>
      </c>
      <c r="G733" s="75">
        <v>256</v>
      </c>
      <c r="H733" s="75">
        <v>270</v>
      </c>
      <c r="I733" s="75">
        <v>147</v>
      </c>
      <c r="J733" s="75">
        <v>256</v>
      </c>
      <c r="K733" s="130">
        <v>256</v>
      </c>
      <c r="L733" s="100">
        <f t="shared" si="38"/>
        <v>0</v>
      </c>
      <c r="M733" s="522">
        <f t="shared" si="39"/>
        <v>0</v>
      </c>
      <c r="N733" s="130"/>
      <c r="O733" s="130"/>
      <c r="P733" s="130"/>
      <c r="Q733" s="130"/>
      <c r="R733" s="130"/>
      <c r="S733" s="130"/>
      <c r="T733" s="405"/>
      <c r="U733" s="130"/>
      <c r="V733" s="133"/>
      <c r="W733" s="6" t="s">
        <v>1112</v>
      </c>
      <c r="X733" s="134"/>
      <c r="Y733" s="134"/>
      <c r="Z733" s="134"/>
      <c r="AA733" s="198"/>
      <c r="AB733" s="134"/>
      <c r="AC733" s="134"/>
      <c r="AD733" s="168">
        <v>341010</v>
      </c>
      <c r="AE733" s="168">
        <v>46</v>
      </c>
      <c r="AF733" s="299"/>
      <c r="AG733" s="299"/>
      <c r="AH733" s="299"/>
      <c r="AI733" s="299"/>
      <c r="AJ733" s="299"/>
      <c r="AK733" s="299"/>
      <c r="AL733" s="299"/>
      <c r="AM733" s="299"/>
      <c r="AN733" s="299"/>
      <c r="AO733" s="299"/>
      <c r="AP733" s="299"/>
      <c r="AQ733" s="299"/>
      <c r="AR733" s="299"/>
      <c r="AS733" s="299"/>
      <c r="AT733" s="299"/>
      <c r="AU733" s="299"/>
      <c r="AV733" s="299"/>
      <c r="AW733" s="299"/>
    </row>
    <row r="734" spans="1:61" s="300" customFormat="1" ht="25.5" x14ac:dyDescent="0.2">
      <c r="A734" s="70">
        <v>95530</v>
      </c>
      <c r="B734" s="236" t="s">
        <v>282</v>
      </c>
      <c r="C734" s="239"/>
      <c r="D734" s="168">
        <v>1</v>
      </c>
      <c r="E734" s="240"/>
      <c r="F734" s="163"/>
      <c r="G734" s="75">
        <v>200</v>
      </c>
      <c r="H734" s="75"/>
      <c r="I734" s="75">
        <v>100</v>
      </c>
      <c r="J734" s="75">
        <v>500</v>
      </c>
      <c r="K734" s="130">
        <v>1500</v>
      </c>
      <c r="L734" s="100">
        <f t="shared" si="38"/>
        <v>1000</v>
      </c>
      <c r="M734" s="522">
        <f t="shared" si="39"/>
        <v>2</v>
      </c>
      <c r="N734" s="130"/>
      <c r="O734" s="130"/>
      <c r="P734" s="130"/>
      <c r="Q734" s="130"/>
      <c r="R734" s="130"/>
      <c r="S734" s="130"/>
      <c r="T734" s="405"/>
      <c r="U734" s="130"/>
      <c r="V734" s="133"/>
      <c r="W734" s="11" t="s">
        <v>1033</v>
      </c>
      <c r="X734" s="134"/>
      <c r="Y734" s="134"/>
      <c r="Z734" s="134"/>
      <c r="AA734" s="198"/>
      <c r="AB734" s="134"/>
      <c r="AC734" s="134"/>
      <c r="AD734" s="70">
        <v>341010</v>
      </c>
      <c r="AE734" s="70">
        <v>40</v>
      </c>
      <c r="AF734" s="299"/>
      <c r="AG734" s="299"/>
      <c r="AH734" s="299"/>
      <c r="AI734" s="299"/>
      <c r="AJ734" s="299"/>
      <c r="AK734" s="299"/>
      <c r="AL734" s="299"/>
      <c r="AM734" s="299"/>
      <c r="AN734" s="299"/>
      <c r="AO734" s="299"/>
      <c r="AP734" s="299"/>
      <c r="AQ734" s="299"/>
      <c r="AR734" s="299"/>
      <c r="AS734" s="299"/>
      <c r="AT734" s="299"/>
      <c r="AU734" s="299"/>
      <c r="AV734" s="299"/>
      <c r="AW734" s="299"/>
      <c r="AX734" s="299"/>
      <c r="AY734" s="299"/>
      <c r="AZ734" s="299"/>
      <c r="BA734" s="299"/>
      <c r="BB734" s="299"/>
      <c r="BC734" s="299"/>
      <c r="BD734" s="299"/>
      <c r="BE734" s="299"/>
      <c r="BF734" s="299"/>
      <c r="BG734" s="299"/>
      <c r="BH734" s="299"/>
      <c r="BI734" s="299"/>
    </row>
    <row r="735" spans="1:61" s="299" customFormat="1" ht="25.5" x14ac:dyDescent="0.2">
      <c r="A735" s="214">
        <v>96510</v>
      </c>
      <c r="B735" s="215" t="s">
        <v>2532</v>
      </c>
      <c r="C735" s="157"/>
      <c r="D735" s="168">
        <v>2</v>
      </c>
      <c r="E735" s="158"/>
      <c r="F735" s="67"/>
      <c r="G735" s="159"/>
      <c r="H735" s="159"/>
      <c r="I735" s="159"/>
      <c r="J735" s="159"/>
      <c r="K735" s="118">
        <v>10000</v>
      </c>
      <c r="L735" s="100">
        <f t="shared" si="38"/>
        <v>10000</v>
      </c>
      <c r="M735" s="522" t="e">
        <f t="shared" si="39"/>
        <v>#DIV/0!</v>
      </c>
      <c r="N735" s="118"/>
      <c r="O735" s="118"/>
      <c r="P735" s="118"/>
      <c r="Q735" s="118"/>
      <c r="R735" s="118"/>
      <c r="S735" s="118"/>
      <c r="T735" s="206" t="s">
        <v>2786</v>
      </c>
      <c r="U735" s="100" t="s">
        <v>2352</v>
      </c>
      <c r="V735" s="100" t="s">
        <v>2353</v>
      </c>
      <c r="W735" s="36" t="s">
        <v>2354</v>
      </c>
      <c r="X735" s="130"/>
      <c r="Y735" s="130"/>
      <c r="Z735" s="130"/>
      <c r="AA735" s="130"/>
      <c r="AB735" s="130"/>
      <c r="AC735" s="133"/>
      <c r="AD735" s="243">
        <v>341010</v>
      </c>
      <c r="AE735" s="243">
        <v>30</v>
      </c>
    </row>
    <row r="736" spans="1:61" s="299" customFormat="1" ht="51" x14ac:dyDescent="0.2">
      <c r="A736" s="70">
        <v>96510</v>
      </c>
      <c r="B736" s="236" t="s">
        <v>82</v>
      </c>
      <c r="C736" s="239"/>
      <c r="D736" s="168">
        <v>2</v>
      </c>
      <c r="E736" s="240"/>
      <c r="F736" s="163"/>
      <c r="G736" s="135"/>
      <c r="H736" s="135"/>
      <c r="I736" s="135"/>
      <c r="J736" s="135"/>
      <c r="K736" s="81">
        <v>5300</v>
      </c>
      <c r="L736" s="100">
        <f t="shared" si="38"/>
        <v>5300</v>
      </c>
      <c r="M736" s="522" t="e">
        <f t="shared" si="39"/>
        <v>#DIV/0!</v>
      </c>
      <c r="N736" s="81"/>
      <c r="O736" s="81"/>
      <c r="P736" s="81"/>
      <c r="Q736" s="81"/>
      <c r="R736" s="81"/>
      <c r="S736" s="81"/>
      <c r="T736" s="257"/>
      <c r="U736" s="81"/>
      <c r="V736" s="81"/>
      <c r="W736" s="11" t="s">
        <v>1034</v>
      </c>
      <c r="X736" s="81"/>
      <c r="Y736" s="81"/>
      <c r="Z736" s="81"/>
      <c r="AA736" s="81"/>
      <c r="AB736" s="81"/>
      <c r="AC736" s="81"/>
      <c r="AD736" s="70">
        <v>341010</v>
      </c>
      <c r="AE736" s="70">
        <v>40</v>
      </c>
    </row>
    <row r="737" spans="1:59" s="299" customFormat="1" ht="63.75" x14ac:dyDescent="0.2">
      <c r="A737" s="313">
        <v>92310</v>
      </c>
      <c r="B737" s="314" t="s">
        <v>23</v>
      </c>
      <c r="C737" s="315"/>
      <c r="D737" s="168">
        <v>1</v>
      </c>
      <c r="E737" s="316"/>
      <c r="F737" s="314"/>
      <c r="G737" s="46"/>
      <c r="H737" s="46"/>
      <c r="I737" s="46">
        <v>3465</v>
      </c>
      <c r="J737" s="46">
        <v>6707</v>
      </c>
      <c r="K737" s="46">
        <v>7000</v>
      </c>
      <c r="L737" s="100">
        <f t="shared" si="38"/>
        <v>293</v>
      </c>
      <c r="M737" s="522">
        <f t="shared" si="39"/>
        <v>4.3685701505889372E-2</v>
      </c>
      <c r="N737" s="46">
        <v>0</v>
      </c>
      <c r="O737" s="46"/>
      <c r="P737" s="46"/>
      <c r="Q737" s="46"/>
      <c r="R737" s="46"/>
      <c r="S737" s="46"/>
      <c r="T737" s="206" t="s">
        <v>2763</v>
      </c>
      <c r="U737" s="46"/>
      <c r="V737" s="241"/>
      <c r="W737" s="11" t="s">
        <v>1035</v>
      </c>
      <c r="X737" s="46"/>
      <c r="Y737" s="46"/>
      <c r="Z737" s="46"/>
      <c r="AA737" s="48"/>
      <c r="AB737" s="46"/>
      <c r="AC737" s="46"/>
      <c r="AD737" s="70">
        <v>410000</v>
      </c>
      <c r="AE737" s="70">
        <v>40</v>
      </c>
    </row>
    <row r="738" spans="1:59" s="299" customFormat="1" ht="63.75" x14ac:dyDescent="0.2">
      <c r="A738" s="70">
        <v>95720</v>
      </c>
      <c r="B738" s="236" t="s">
        <v>316</v>
      </c>
      <c r="C738" s="239"/>
      <c r="D738" s="168">
        <v>1</v>
      </c>
      <c r="E738" s="240"/>
      <c r="F738" s="163"/>
      <c r="G738" s="75"/>
      <c r="H738" s="75"/>
      <c r="I738" s="75"/>
      <c r="J738" s="75">
        <v>1500</v>
      </c>
      <c r="K738" s="130">
        <v>1500</v>
      </c>
      <c r="L738" s="100">
        <f t="shared" si="38"/>
        <v>0</v>
      </c>
      <c r="M738" s="522">
        <f t="shared" si="39"/>
        <v>0</v>
      </c>
      <c r="N738" s="130">
        <v>0</v>
      </c>
      <c r="O738" s="130"/>
      <c r="P738" s="130"/>
      <c r="Q738" s="130"/>
      <c r="R738" s="130"/>
      <c r="S738" s="130"/>
      <c r="T738" s="206" t="s">
        <v>2763</v>
      </c>
      <c r="U738" s="130"/>
      <c r="V738" s="133"/>
      <c r="W738" s="11" t="s">
        <v>2876</v>
      </c>
      <c r="X738" s="130"/>
      <c r="Y738" s="130"/>
      <c r="Z738" s="130"/>
      <c r="AA738" s="133"/>
      <c r="AB738" s="130"/>
      <c r="AC738" s="130"/>
      <c r="AD738" s="70">
        <v>410000</v>
      </c>
      <c r="AE738" s="70">
        <v>40</v>
      </c>
    </row>
    <row r="739" spans="1:59" s="299" customFormat="1" ht="63.75" x14ac:dyDescent="0.2">
      <c r="A739" s="70">
        <v>95725</v>
      </c>
      <c r="B739" s="236" t="s">
        <v>44</v>
      </c>
      <c r="C739" s="239"/>
      <c r="D739" s="168">
        <v>1</v>
      </c>
      <c r="E739" s="240"/>
      <c r="F739" s="163"/>
      <c r="G739" s="75"/>
      <c r="H739" s="75"/>
      <c r="I739" s="75"/>
      <c r="J739" s="75">
        <v>100</v>
      </c>
      <c r="K739" s="130">
        <v>100</v>
      </c>
      <c r="L739" s="100">
        <f t="shared" si="38"/>
        <v>0</v>
      </c>
      <c r="M739" s="522">
        <f t="shared" si="39"/>
        <v>0</v>
      </c>
      <c r="N739" s="130">
        <v>0</v>
      </c>
      <c r="O739" s="130"/>
      <c r="P739" s="130"/>
      <c r="Q739" s="130"/>
      <c r="R739" s="130"/>
      <c r="S739" s="130"/>
      <c r="T739" s="206" t="s">
        <v>2763</v>
      </c>
      <c r="U739" s="130"/>
      <c r="V739" s="133"/>
      <c r="W739" s="11"/>
      <c r="X739" s="130"/>
      <c r="Y739" s="130"/>
      <c r="Z739" s="130"/>
      <c r="AA739" s="133"/>
      <c r="AB739" s="130">
        <v>-100</v>
      </c>
      <c r="AC739" s="130" t="s">
        <v>2874</v>
      </c>
      <c r="AD739" s="70">
        <v>410000</v>
      </c>
      <c r="AE739" s="70">
        <v>40</v>
      </c>
    </row>
    <row r="740" spans="1:59" s="299" customFormat="1" ht="63.75" x14ac:dyDescent="0.2">
      <c r="A740" s="122">
        <v>94410</v>
      </c>
      <c r="B740" s="236" t="s">
        <v>27</v>
      </c>
      <c r="C740" s="310"/>
      <c r="D740" s="168">
        <v>1</v>
      </c>
      <c r="E740" s="311"/>
      <c r="F740" s="312"/>
      <c r="G740" s="98"/>
      <c r="H740" s="98">
        <v>0</v>
      </c>
      <c r="I740" s="98">
        <v>276</v>
      </c>
      <c r="J740" s="98">
        <v>300</v>
      </c>
      <c r="K740" s="99">
        <v>750</v>
      </c>
      <c r="L740" s="100">
        <f t="shared" si="38"/>
        <v>450</v>
      </c>
      <c r="M740" s="522">
        <f t="shared" si="39"/>
        <v>1.5</v>
      </c>
      <c r="N740" s="99">
        <v>750</v>
      </c>
      <c r="O740" s="99">
        <v>750</v>
      </c>
      <c r="P740" s="99"/>
      <c r="Q740" s="99"/>
      <c r="R740" s="99"/>
      <c r="S740" s="99"/>
      <c r="T740" s="206" t="s">
        <v>2763</v>
      </c>
      <c r="U740" s="102"/>
      <c r="V740" s="101"/>
      <c r="W740" s="83" t="s">
        <v>2880</v>
      </c>
      <c r="X740" s="134"/>
      <c r="Y740" s="134"/>
      <c r="Z740" s="134"/>
      <c r="AA740" s="198"/>
      <c r="AB740" s="134"/>
      <c r="AC740" s="134" t="s">
        <v>170</v>
      </c>
      <c r="AD740" s="70">
        <v>410000</v>
      </c>
      <c r="AE740" s="70">
        <v>40</v>
      </c>
    </row>
    <row r="741" spans="1:59" s="299" customFormat="1" x14ac:dyDescent="0.2">
      <c r="A741" s="49">
        <v>95935</v>
      </c>
      <c r="B741" s="29" t="s">
        <v>1359</v>
      </c>
      <c r="C741" s="131"/>
      <c r="D741" s="168">
        <v>1</v>
      </c>
      <c r="E741" s="132"/>
      <c r="F741" s="67"/>
      <c r="G741" s="75">
        <v>1333</v>
      </c>
      <c r="H741" s="75">
        <v>3018</v>
      </c>
      <c r="I741" s="75">
        <v>-1333</v>
      </c>
      <c r="J741" s="75">
        <v>1500</v>
      </c>
      <c r="K741" s="130">
        <v>1500</v>
      </c>
      <c r="L741" s="100">
        <f t="shared" si="38"/>
        <v>0</v>
      </c>
      <c r="M741" s="522">
        <f t="shared" si="39"/>
        <v>0</v>
      </c>
      <c r="N741" s="130">
        <v>1500</v>
      </c>
      <c r="O741" s="130">
        <v>1500</v>
      </c>
      <c r="P741" s="130"/>
      <c r="Q741" s="130"/>
      <c r="R741" s="130"/>
      <c r="S741" s="130"/>
      <c r="T741" s="405" t="s">
        <v>170</v>
      </c>
      <c r="U741" s="130"/>
      <c r="V741" s="133"/>
      <c r="W741" s="6" t="s">
        <v>1632</v>
      </c>
      <c r="X741" s="130"/>
      <c r="Y741" s="130"/>
      <c r="Z741" s="130"/>
      <c r="AA741" s="133"/>
      <c r="AB741" s="130"/>
      <c r="AC741" s="130"/>
      <c r="AD741" s="243">
        <v>410000</v>
      </c>
      <c r="AE741" s="243">
        <v>30</v>
      </c>
    </row>
    <row r="742" spans="1:59" s="299" customFormat="1" ht="25.5" x14ac:dyDescent="0.2">
      <c r="A742" s="50">
        <v>94410</v>
      </c>
      <c r="B742" s="29" t="s">
        <v>27</v>
      </c>
      <c r="C742" s="96"/>
      <c r="D742" s="168">
        <v>1</v>
      </c>
      <c r="E742" s="97"/>
      <c r="F742" s="51" t="s">
        <v>1624</v>
      </c>
      <c r="G742" s="98">
        <v>1454</v>
      </c>
      <c r="H742" s="98">
        <v>1742</v>
      </c>
      <c r="I742" s="98">
        <v>2173</v>
      </c>
      <c r="J742" s="98">
        <v>2000</v>
      </c>
      <c r="K742" s="99">
        <v>2000</v>
      </c>
      <c r="L742" s="100">
        <f t="shared" si="38"/>
        <v>0</v>
      </c>
      <c r="M742" s="522">
        <f t="shared" si="39"/>
        <v>0</v>
      </c>
      <c r="N742" s="99">
        <v>2000</v>
      </c>
      <c r="O742" s="99">
        <v>2000</v>
      </c>
      <c r="P742" s="99"/>
      <c r="Q742" s="99"/>
      <c r="R742" s="99"/>
      <c r="S742" s="99"/>
      <c r="T742" s="540" t="s">
        <v>170</v>
      </c>
      <c r="U742" s="102" t="s">
        <v>1625</v>
      </c>
      <c r="V742" s="101" t="s">
        <v>1626</v>
      </c>
      <c r="W742" s="7" t="s">
        <v>1627</v>
      </c>
      <c r="X742" s="134"/>
      <c r="Y742" s="134"/>
      <c r="Z742" s="134"/>
      <c r="AA742" s="198"/>
      <c r="AB742" s="134"/>
      <c r="AC742" s="134"/>
      <c r="AD742" s="243">
        <v>410000</v>
      </c>
      <c r="AE742" s="243">
        <v>30</v>
      </c>
    </row>
    <row r="743" spans="1:59" s="300" customFormat="1" ht="63.75" x14ac:dyDescent="0.2">
      <c r="A743" s="70">
        <v>95315</v>
      </c>
      <c r="B743" s="236" t="s">
        <v>41</v>
      </c>
      <c r="C743" s="239"/>
      <c r="D743" s="168">
        <v>1</v>
      </c>
      <c r="E743" s="240"/>
      <c r="F743" s="163"/>
      <c r="G743" s="75"/>
      <c r="H743" s="75"/>
      <c r="I743" s="75">
        <v>1227</v>
      </c>
      <c r="J743" s="75">
        <v>2000</v>
      </c>
      <c r="K743" s="130">
        <v>2000</v>
      </c>
      <c r="L743" s="100">
        <f t="shared" si="38"/>
        <v>0</v>
      </c>
      <c r="M743" s="522">
        <f t="shared" si="39"/>
        <v>0</v>
      </c>
      <c r="N743" s="130">
        <v>2000</v>
      </c>
      <c r="O743" s="130">
        <v>2000</v>
      </c>
      <c r="P743" s="130"/>
      <c r="Q743" s="130"/>
      <c r="R743" s="130"/>
      <c r="S743" s="130"/>
      <c r="T743" s="206" t="s">
        <v>2763</v>
      </c>
      <c r="U743" s="130"/>
      <c r="V743" s="133"/>
      <c r="W743" s="11" t="s">
        <v>2877</v>
      </c>
      <c r="X743" s="134"/>
      <c r="Y743" s="134"/>
      <c r="Z743" s="134"/>
      <c r="AA743" s="198"/>
      <c r="AB743" s="134"/>
      <c r="AC743" s="134"/>
      <c r="AD743" s="70">
        <v>410000</v>
      </c>
      <c r="AE743" s="70">
        <v>40</v>
      </c>
    </row>
    <row r="744" spans="1:59" s="300" customFormat="1" ht="38.25" x14ac:dyDescent="0.2">
      <c r="A744" s="49">
        <v>96510</v>
      </c>
      <c r="B744" s="29" t="s">
        <v>127</v>
      </c>
      <c r="C744" s="131"/>
      <c r="D744" s="168">
        <v>1</v>
      </c>
      <c r="E744" s="132"/>
      <c r="F744" s="67" t="s">
        <v>1633</v>
      </c>
      <c r="G744" s="135"/>
      <c r="H744" s="135"/>
      <c r="I744" s="135"/>
      <c r="J744" s="135"/>
      <c r="K744" s="81">
        <v>3000</v>
      </c>
      <c r="L744" s="100">
        <f t="shared" si="38"/>
        <v>3000</v>
      </c>
      <c r="M744" s="522" t="e">
        <f t="shared" si="39"/>
        <v>#DIV/0!</v>
      </c>
      <c r="N744" s="81">
        <v>3000</v>
      </c>
      <c r="O744" s="81">
        <v>3000</v>
      </c>
      <c r="P744" s="81"/>
      <c r="Q744" s="81"/>
      <c r="R744" s="81"/>
      <c r="S744" s="81"/>
      <c r="T744" s="257" t="s">
        <v>2585</v>
      </c>
      <c r="U744" s="81"/>
      <c r="V744" s="81" t="s">
        <v>1630</v>
      </c>
      <c r="W744" s="6" t="s">
        <v>1634</v>
      </c>
      <c r="X744" s="211"/>
      <c r="Y744" s="211"/>
      <c r="Z744" s="211"/>
      <c r="AA744" s="211"/>
      <c r="AB744" s="211"/>
      <c r="AC744" s="211"/>
      <c r="AD744" s="243">
        <v>410000</v>
      </c>
      <c r="AE744" s="243">
        <v>30</v>
      </c>
      <c r="AF744" s="299"/>
      <c r="AG744" s="299"/>
      <c r="AH744" s="299"/>
      <c r="AI744" s="299"/>
      <c r="AJ744" s="299"/>
      <c r="AK744" s="299"/>
      <c r="AL744" s="299"/>
      <c r="AM744" s="299"/>
      <c r="AN744" s="299"/>
      <c r="AO744" s="299"/>
      <c r="AP744" s="299"/>
      <c r="AQ744" s="299"/>
      <c r="AR744" s="299"/>
      <c r="AS744" s="299"/>
      <c r="AT744" s="299"/>
      <c r="AU744" s="299"/>
      <c r="AV744" s="299"/>
      <c r="AW744" s="299"/>
      <c r="AX744" s="299"/>
      <c r="AY744" s="299"/>
      <c r="AZ744" s="299"/>
      <c r="BA744" s="299"/>
      <c r="BB744" s="299"/>
      <c r="BC744" s="299"/>
      <c r="BD744" s="299"/>
      <c r="BE744" s="299"/>
      <c r="BF744" s="299"/>
      <c r="BG744" s="299"/>
    </row>
    <row r="745" spans="1:59" s="300" customFormat="1" ht="25.5" x14ac:dyDescent="0.2">
      <c r="A745" s="49">
        <v>95315</v>
      </c>
      <c r="B745" s="29" t="s">
        <v>41</v>
      </c>
      <c r="C745" s="131"/>
      <c r="D745" s="168">
        <v>1</v>
      </c>
      <c r="E745" s="132"/>
      <c r="F745" s="67"/>
      <c r="G745" s="75">
        <v>3880</v>
      </c>
      <c r="H745" s="75">
        <v>3279</v>
      </c>
      <c r="I745" s="75">
        <v>2287</v>
      </c>
      <c r="J745" s="75">
        <v>3500</v>
      </c>
      <c r="K745" s="130">
        <v>3500</v>
      </c>
      <c r="L745" s="100">
        <f t="shared" si="38"/>
        <v>0</v>
      </c>
      <c r="M745" s="522">
        <f t="shared" si="39"/>
        <v>0</v>
      </c>
      <c r="N745" s="130">
        <v>3500</v>
      </c>
      <c r="O745" s="130">
        <v>3500</v>
      </c>
      <c r="P745" s="130"/>
      <c r="Q745" s="130"/>
      <c r="R745" s="130"/>
      <c r="S745" s="130"/>
      <c r="T745" s="405" t="s">
        <v>170</v>
      </c>
      <c r="U745" s="130"/>
      <c r="V745" s="133" t="s">
        <v>1630</v>
      </c>
      <c r="W745" s="6" t="s">
        <v>1631</v>
      </c>
      <c r="X745" s="134"/>
      <c r="Y745" s="134"/>
      <c r="Z745" s="134"/>
      <c r="AA745" s="198"/>
      <c r="AB745" s="134"/>
      <c r="AC745" s="134"/>
      <c r="AD745" s="243">
        <v>410000</v>
      </c>
      <c r="AE745" s="243">
        <v>30</v>
      </c>
      <c r="AF745" s="299"/>
      <c r="AG745" s="299"/>
      <c r="AH745" s="299"/>
      <c r="AI745" s="299"/>
      <c r="AJ745" s="299"/>
      <c r="AK745" s="299"/>
      <c r="AL745" s="299"/>
      <c r="AM745" s="299"/>
      <c r="AN745" s="299"/>
      <c r="AO745" s="299"/>
      <c r="AP745" s="299"/>
      <c r="AQ745" s="299"/>
      <c r="AR745" s="299"/>
      <c r="AS745" s="299"/>
      <c r="AT745" s="299"/>
      <c r="AU745" s="299"/>
      <c r="AV745" s="299"/>
      <c r="AW745" s="299"/>
      <c r="AX745" s="299"/>
      <c r="AY745" s="299"/>
      <c r="AZ745" s="299"/>
      <c r="BA745" s="299"/>
      <c r="BB745" s="299"/>
      <c r="BC745" s="299"/>
      <c r="BD745" s="299"/>
      <c r="BE745" s="299"/>
      <c r="BF745" s="299"/>
      <c r="BG745" s="299"/>
    </row>
    <row r="746" spans="1:59" s="300" customFormat="1" ht="102" x14ac:dyDescent="0.2">
      <c r="A746" s="71">
        <v>95225</v>
      </c>
      <c r="B746" s="233" t="s">
        <v>35</v>
      </c>
      <c r="C746" s="234"/>
      <c r="D746" s="168">
        <v>1</v>
      </c>
      <c r="E746" s="235"/>
      <c r="F746" s="233"/>
      <c r="G746" s="46"/>
      <c r="H746" s="46"/>
      <c r="I746" s="46"/>
      <c r="J746" s="46">
        <v>6870</v>
      </c>
      <c r="K746" s="68">
        <v>6870</v>
      </c>
      <c r="L746" s="100">
        <f t="shared" si="38"/>
        <v>0</v>
      </c>
      <c r="M746" s="522">
        <f t="shared" si="39"/>
        <v>0</v>
      </c>
      <c r="N746" s="68">
        <v>6870</v>
      </c>
      <c r="O746" s="68">
        <v>6870</v>
      </c>
      <c r="P746" s="68"/>
      <c r="Q746" s="68"/>
      <c r="R746" s="68"/>
      <c r="S746" s="68"/>
      <c r="T746" s="255" t="s">
        <v>2753</v>
      </c>
      <c r="U746" s="46"/>
      <c r="V746" s="241"/>
      <c r="W746" s="53" t="s">
        <v>2879</v>
      </c>
      <c r="X746" s="171"/>
      <c r="Y746" s="171"/>
      <c r="Z746" s="171"/>
      <c r="AA746" s="171"/>
      <c r="AB746" s="171"/>
      <c r="AC746" s="171"/>
      <c r="AD746" s="70">
        <v>410000</v>
      </c>
      <c r="AE746" s="70">
        <v>40</v>
      </c>
      <c r="AF746" s="299"/>
      <c r="AG746" s="299"/>
      <c r="AH746" s="299"/>
      <c r="AI746" s="299"/>
      <c r="AJ746" s="299"/>
      <c r="AK746" s="299"/>
      <c r="AL746" s="299"/>
      <c r="AM746" s="299"/>
    </row>
    <row r="747" spans="1:59" s="300" customFormat="1" ht="38.25" x14ac:dyDescent="0.2">
      <c r="A747" s="49">
        <v>95310</v>
      </c>
      <c r="B747" s="29" t="s">
        <v>38</v>
      </c>
      <c r="C747" s="131"/>
      <c r="D747" s="168">
        <v>1</v>
      </c>
      <c r="E747" s="132"/>
      <c r="F747" s="67"/>
      <c r="G747" s="75">
        <v>3381</v>
      </c>
      <c r="H747" s="75">
        <v>3358</v>
      </c>
      <c r="I747" s="75">
        <v>4019</v>
      </c>
      <c r="J747" s="75">
        <v>6500</v>
      </c>
      <c r="K747" s="130">
        <v>7000</v>
      </c>
      <c r="L747" s="100">
        <f t="shared" si="38"/>
        <v>500</v>
      </c>
      <c r="M747" s="522">
        <f t="shared" si="39"/>
        <v>7.6923076923076927E-2</v>
      </c>
      <c r="N747" s="130">
        <v>7000</v>
      </c>
      <c r="O747" s="130">
        <v>7000</v>
      </c>
      <c r="P747" s="130"/>
      <c r="Q747" s="130"/>
      <c r="R747" s="130"/>
      <c r="S747" s="130"/>
      <c r="T747" s="405" t="s">
        <v>170</v>
      </c>
      <c r="U747" s="130" t="s">
        <v>1625</v>
      </c>
      <c r="V747" s="133" t="s">
        <v>1628</v>
      </c>
      <c r="W747" s="6" t="s">
        <v>1629</v>
      </c>
      <c r="X747" s="130"/>
      <c r="Y747" s="130"/>
      <c r="Z747" s="130"/>
      <c r="AA747" s="133"/>
      <c r="AB747" s="130"/>
      <c r="AC747" s="130"/>
      <c r="AD747" s="243">
        <v>410000</v>
      </c>
      <c r="AE747" s="243">
        <v>30</v>
      </c>
      <c r="AF747" s="299"/>
      <c r="AG747" s="299"/>
      <c r="AH747" s="299"/>
      <c r="AI747" s="299"/>
      <c r="AJ747" s="299"/>
      <c r="AK747" s="299"/>
      <c r="AL747" s="299"/>
      <c r="AM747" s="299"/>
    </row>
    <row r="748" spans="1:59" s="300" customFormat="1" ht="63.75" x14ac:dyDescent="0.2">
      <c r="A748" s="70">
        <v>95310</v>
      </c>
      <c r="B748" s="236" t="s">
        <v>38</v>
      </c>
      <c r="C748" s="239"/>
      <c r="D748" s="168">
        <v>1</v>
      </c>
      <c r="E748" s="240"/>
      <c r="F748" s="163"/>
      <c r="G748" s="75"/>
      <c r="H748" s="75"/>
      <c r="I748" s="75">
        <v>4233</v>
      </c>
      <c r="J748" s="75">
        <v>5400</v>
      </c>
      <c r="K748" s="130">
        <v>7400</v>
      </c>
      <c r="L748" s="100">
        <f t="shared" si="38"/>
        <v>2000</v>
      </c>
      <c r="M748" s="522">
        <f t="shared" si="39"/>
        <v>0.37037037037037035</v>
      </c>
      <c r="N748" s="130">
        <v>7400</v>
      </c>
      <c r="O748" s="130">
        <v>7400</v>
      </c>
      <c r="P748" s="130"/>
      <c r="Q748" s="130"/>
      <c r="R748" s="130"/>
      <c r="S748" s="130"/>
      <c r="T748" s="206" t="s">
        <v>2763</v>
      </c>
      <c r="U748" s="130"/>
      <c r="V748" s="133"/>
      <c r="W748" s="11" t="s">
        <v>2878</v>
      </c>
      <c r="X748" s="130"/>
      <c r="Y748" s="130"/>
      <c r="Z748" s="130"/>
      <c r="AA748" s="133"/>
      <c r="AB748" s="130"/>
      <c r="AC748" s="130"/>
      <c r="AD748" s="70">
        <v>410000</v>
      </c>
      <c r="AE748" s="70">
        <v>40</v>
      </c>
      <c r="AF748" s="299"/>
      <c r="AG748" s="299"/>
      <c r="AH748" s="299"/>
      <c r="AI748" s="299"/>
      <c r="AJ748" s="299"/>
      <c r="AK748" s="299"/>
      <c r="AL748" s="299"/>
      <c r="AM748" s="299"/>
    </row>
    <row r="749" spans="1:59" s="167" customFormat="1" ht="63.75" x14ac:dyDescent="0.2">
      <c r="A749" s="70">
        <v>95990</v>
      </c>
      <c r="B749" s="236" t="s">
        <v>1036</v>
      </c>
      <c r="C749" s="239"/>
      <c r="D749" s="168">
        <v>1</v>
      </c>
      <c r="E749" s="240"/>
      <c r="F749" s="163"/>
      <c r="G749" s="75"/>
      <c r="H749" s="75"/>
      <c r="I749" s="75"/>
      <c r="J749" s="75">
        <v>10000</v>
      </c>
      <c r="K749" s="130">
        <v>10000</v>
      </c>
      <c r="L749" s="100">
        <f t="shared" si="38"/>
        <v>0</v>
      </c>
      <c r="M749" s="522">
        <f t="shared" si="39"/>
        <v>0</v>
      </c>
      <c r="N749" s="130">
        <v>10000</v>
      </c>
      <c r="O749" s="130">
        <v>10000</v>
      </c>
      <c r="P749" s="130"/>
      <c r="Q749" s="130"/>
      <c r="R749" s="130"/>
      <c r="S749" s="130"/>
      <c r="T749" s="206" t="s">
        <v>2763</v>
      </c>
      <c r="U749" s="130"/>
      <c r="V749" s="133"/>
      <c r="W749" s="11" t="s">
        <v>2875</v>
      </c>
      <c r="X749" s="130"/>
      <c r="Y749" s="130"/>
      <c r="Z749" s="130"/>
      <c r="AA749" s="133"/>
      <c r="AB749" s="130"/>
      <c r="AC749" s="130"/>
      <c r="AD749" s="70">
        <v>410000</v>
      </c>
      <c r="AE749" s="70">
        <v>40</v>
      </c>
      <c r="AF749" s="299"/>
      <c r="AG749" s="299"/>
      <c r="AH749" s="299"/>
      <c r="AI749" s="299"/>
      <c r="AJ749" s="299"/>
      <c r="AK749" s="299"/>
      <c r="AL749" s="299"/>
      <c r="AM749" s="299"/>
    </row>
    <row r="750" spans="1:59" s="300" customFormat="1" ht="25.5" x14ac:dyDescent="0.2">
      <c r="A750" s="49">
        <v>96510</v>
      </c>
      <c r="B750" s="29" t="s">
        <v>1635</v>
      </c>
      <c r="C750" s="157"/>
      <c r="D750" s="168">
        <v>1</v>
      </c>
      <c r="E750" s="158"/>
      <c r="F750" s="67" t="s">
        <v>1636</v>
      </c>
      <c r="G750" s="159"/>
      <c r="H750" s="159"/>
      <c r="I750" s="159"/>
      <c r="J750" s="159">
        <v>300000</v>
      </c>
      <c r="K750" s="130">
        <v>300000</v>
      </c>
      <c r="L750" s="100">
        <f t="shared" si="38"/>
        <v>0</v>
      </c>
      <c r="M750" s="522">
        <f t="shared" si="39"/>
        <v>0</v>
      </c>
      <c r="N750" s="130">
        <v>300000</v>
      </c>
      <c r="O750" s="130">
        <v>100000</v>
      </c>
      <c r="P750" s="130"/>
      <c r="Q750" s="130"/>
      <c r="R750" s="130"/>
      <c r="S750" s="130"/>
      <c r="T750" s="405" t="s">
        <v>2586</v>
      </c>
      <c r="U750" s="130"/>
      <c r="V750" s="81" t="s">
        <v>1637</v>
      </c>
      <c r="W750" s="6" t="s">
        <v>1638</v>
      </c>
      <c r="X750" s="81"/>
      <c r="Y750" s="81"/>
      <c r="Z750" s="81"/>
      <c r="AA750" s="81"/>
      <c r="AB750" s="81"/>
      <c r="AC750" s="81"/>
      <c r="AD750" s="243">
        <v>410000</v>
      </c>
      <c r="AE750" s="243">
        <v>30</v>
      </c>
      <c r="AF750" s="299"/>
      <c r="AG750" s="299"/>
      <c r="AH750" s="299"/>
      <c r="AI750" s="299"/>
      <c r="AJ750" s="299"/>
      <c r="AK750" s="299"/>
      <c r="AL750" s="299"/>
      <c r="AM750" s="299"/>
    </row>
    <row r="751" spans="1:59" s="300" customFormat="1" ht="25.5" x14ac:dyDescent="0.2">
      <c r="A751" s="70">
        <v>94490</v>
      </c>
      <c r="B751" s="236" t="s">
        <v>154</v>
      </c>
      <c r="C751" s="237"/>
      <c r="D751" s="168">
        <v>1</v>
      </c>
      <c r="E751" s="238"/>
      <c r="F751" s="163" t="s">
        <v>1647</v>
      </c>
      <c r="G751" s="159">
        <v>266</v>
      </c>
      <c r="H751" s="159">
        <v>0</v>
      </c>
      <c r="I751" s="159">
        <v>2204</v>
      </c>
      <c r="J751" s="159">
        <v>200</v>
      </c>
      <c r="K751" s="130">
        <v>300</v>
      </c>
      <c r="L751" s="100">
        <f t="shared" si="38"/>
        <v>100</v>
      </c>
      <c r="M751" s="522">
        <f t="shared" si="39"/>
        <v>0.5</v>
      </c>
      <c r="N751" s="130">
        <v>300</v>
      </c>
      <c r="O751" s="130">
        <v>300</v>
      </c>
      <c r="P751" s="130"/>
      <c r="Q751" s="130"/>
      <c r="R751" s="130"/>
      <c r="S751" s="130"/>
      <c r="T751" s="550" t="s">
        <v>170</v>
      </c>
      <c r="U751" s="130" t="s">
        <v>1648</v>
      </c>
      <c r="V751" s="514">
        <v>5.6</v>
      </c>
      <c r="W751" s="11" t="s">
        <v>1649</v>
      </c>
      <c r="X751" s="130"/>
      <c r="Y751" s="130"/>
      <c r="Z751" s="130"/>
      <c r="AA751" s="133"/>
      <c r="AB751" s="130"/>
      <c r="AC751" s="130"/>
      <c r="AD751" s="70">
        <v>411000</v>
      </c>
      <c r="AE751" s="70">
        <v>30</v>
      </c>
      <c r="AF751" s="299"/>
      <c r="AG751" s="299"/>
      <c r="AH751" s="299"/>
      <c r="AI751" s="299"/>
      <c r="AJ751" s="299"/>
      <c r="AK751" s="299"/>
      <c r="AL751" s="299"/>
      <c r="AM751" s="299"/>
    </row>
    <row r="752" spans="1:59" s="300" customFormat="1" ht="25.5" x14ac:dyDescent="0.2">
      <c r="A752" s="70">
        <v>95315</v>
      </c>
      <c r="B752" s="236" t="s">
        <v>41</v>
      </c>
      <c r="C752" s="239"/>
      <c r="D752" s="168">
        <v>1</v>
      </c>
      <c r="E752" s="240"/>
      <c r="F752" s="163" t="s">
        <v>1660</v>
      </c>
      <c r="G752" s="75"/>
      <c r="H752" s="75">
        <v>856</v>
      </c>
      <c r="I752" s="75">
        <v>292</v>
      </c>
      <c r="J752" s="75">
        <v>400</v>
      </c>
      <c r="K752" s="130">
        <v>600</v>
      </c>
      <c r="L752" s="100">
        <f t="shared" si="38"/>
        <v>200</v>
      </c>
      <c r="M752" s="522">
        <f t="shared" si="39"/>
        <v>0.5</v>
      </c>
      <c r="N752" s="130">
        <v>400</v>
      </c>
      <c r="O752" s="130">
        <v>400</v>
      </c>
      <c r="P752" s="130"/>
      <c r="Q752" s="130"/>
      <c r="R752" s="130"/>
      <c r="S752" s="130"/>
      <c r="T752" s="405" t="s">
        <v>2587</v>
      </c>
      <c r="U752" s="130" t="s">
        <v>1648</v>
      </c>
      <c r="V752" s="515" t="s">
        <v>1661</v>
      </c>
      <c r="W752" s="83" t="s">
        <v>1662</v>
      </c>
      <c r="X752" s="134"/>
      <c r="Y752" s="134"/>
      <c r="Z752" s="134"/>
      <c r="AA752" s="198"/>
      <c r="AB752" s="134"/>
      <c r="AC752" s="134"/>
      <c r="AD752" s="70">
        <v>411000</v>
      </c>
      <c r="AE752" s="70">
        <v>30</v>
      </c>
      <c r="AF752" s="299"/>
      <c r="AG752" s="299"/>
      <c r="AH752" s="299"/>
      <c r="AI752" s="299"/>
      <c r="AJ752" s="299"/>
      <c r="AK752" s="299"/>
      <c r="AL752" s="299"/>
      <c r="AM752" s="299"/>
    </row>
    <row r="753" spans="1:39" s="167" customFormat="1" ht="63.75" x14ac:dyDescent="0.2">
      <c r="A753" s="70">
        <v>95310</v>
      </c>
      <c r="B753" s="236" t="s">
        <v>38</v>
      </c>
      <c r="C753" s="239"/>
      <c r="D753" s="168">
        <v>1</v>
      </c>
      <c r="E753" s="240"/>
      <c r="F753" s="163" t="s">
        <v>1656</v>
      </c>
      <c r="G753" s="75"/>
      <c r="H753" s="75">
        <v>1348</v>
      </c>
      <c r="I753" s="75">
        <v>462</v>
      </c>
      <c r="J753" s="75">
        <v>1500</v>
      </c>
      <c r="K753" s="130">
        <v>2000</v>
      </c>
      <c r="L753" s="100">
        <f t="shared" si="38"/>
        <v>500</v>
      </c>
      <c r="M753" s="522">
        <f t="shared" si="39"/>
        <v>0.33333333333333331</v>
      </c>
      <c r="N753" s="130">
        <v>2000</v>
      </c>
      <c r="O753" s="130">
        <v>2000</v>
      </c>
      <c r="P753" s="130"/>
      <c r="Q753" s="130"/>
      <c r="R753" s="130"/>
      <c r="S753" s="130"/>
      <c r="T753" s="405" t="s">
        <v>170</v>
      </c>
      <c r="U753" s="130" t="s">
        <v>1648</v>
      </c>
      <c r="V753" s="515" t="s">
        <v>1657</v>
      </c>
      <c r="W753" s="11" t="s">
        <v>1658</v>
      </c>
      <c r="X753" s="130"/>
      <c r="Y753" s="130"/>
      <c r="Z753" s="130"/>
      <c r="AA753" s="133"/>
      <c r="AB753" s="198"/>
      <c r="AC753" s="198" t="s">
        <v>1659</v>
      </c>
      <c r="AD753" s="70">
        <v>411000</v>
      </c>
      <c r="AE753" s="70">
        <v>30</v>
      </c>
      <c r="AF753" s="299"/>
      <c r="AG753" s="299"/>
      <c r="AH753" s="299"/>
      <c r="AI753" s="299"/>
      <c r="AJ753" s="299"/>
      <c r="AK753" s="299"/>
      <c r="AL753" s="299"/>
      <c r="AM753" s="299"/>
    </row>
    <row r="754" spans="1:39" s="440" customFormat="1" ht="38.25" x14ac:dyDescent="0.2">
      <c r="A754" s="122">
        <v>94410</v>
      </c>
      <c r="B754" s="236" t="s">
        <v>27</v>
      </c>
      <c r="C754" s="310"/>
      <c r="D754" s="168">
        <v>1</v>
      </c>
      <c r="E754" s="311"/>
      <c r="F754" s="312" t="s">
        <v>1642</v>
      </c>
      <c r="G754" s="98">
        <v>1446</v>
      </c>
      <c r="H754" s="98">
        <v>1100</v>
      </c>
      <c r="I754" s="98">
        <v>1874</v>
      </c>
      <c r="J754" s="98">
        <v>2050</v>
      </c>
      <c r="K754" s="99">
        <v>2050</v>
      </c>
      <c r="L754" s="100">
        <f t="shared" si="38"/>
        <v>0</v>
      </c>
      <c r="M754" s="522">
        <f t="shared" si="39"/>
        <v>0</v>
      </c>
      <c r="N754" s="99">
        <v>2050</v>
      </c>
      <c r="O754" s="99">
        <v>2050</v>
      </c>
      <c r="P754" s="99"/>
      <c r="Q754" s="99"/>
      <c r="R754" s="99"/>
      <c r="S754" s="99"/>
      <c r="T754" s="540" t="s">
        <v>170</v>
      </c>
      <c r="U754" s="102"/>
      <c r="V754" s="389">
        <v>2.2000000000000002</v>
      </c>
      <c r="W754" s="83" t="s">
        <v>1643</v>
      </c>
      <c r="X754" s="134"/>
      <c r="Y754" s="134"/>
      <c r="Z754" s="134"/>
      <c r="AA754" s="198"/>
      <c r="AB754" s="198"/>
      <c r="AC754" s="198" t="s">
        <v>1644</v>
      </c>
      <c r="AD754" s="70">
        <v>411000</v>
      </c>
      <c r="AE754" s="70">
        <v>30</v>
      </c>
    </row>
    <row r="755" spans="1:39" s="440" customFormat="1" ht="25.5" x14ac:dyDescent="0.2">
      <c r="A755" s="71">
        <v>95225</v>
      </c>
      <c r="B755" s="233" t="s">
        <v>35</v>
      </c>
      <c r="C755" s="234"/>
      <c r="D755" s="168">
        <v>1</v>
      </c>
      <c r="E755" s="235"/>
      <c r="F755" s="233" t="s">
        <v>1650</v>
      </c>
      <c r="G755" s="46">
        <v>3276</v>
      </c>
      <c r="H755" s="46">
        <v>3319</v>
      </c>
      <c r="I755" s="46">
        <v>3136</v>
      </c>
      <c r="J755" s="46">
        <v>3500</v>
      </c>
      <c r="K755" s="68">
        <v>4000</v>
      </c>
      <c r="L755" s="100">
        <f t="shared" si="38"/>
        <v>500</v>
      </c>
      <c r="M755" s="522">
        <f t="shared" si="39"/>
        <v>0.14285714285714285</v>
      </c>
      <c r="N755" s="68">
        <v>4000</v>
      </c>
      <c r="O755" s="68">
        <v>4000</v>
      </c>
      <c r="P755" s="68"/>
      <c r="Q755" s="68"/>
      <c r="R755" s="68"/>
      <c r="S755" s="68"/>
      <c r="T755" s="255" t="s">
        <v>170</v>
      </c>
      <c r="U755" s="46"/>
      <c r="V755" s="513">
        <v>5.6</v>
      </c>
      <c r="W755" s="390" t="s">
        <v>1651</v>
      </c>
      <c r="X755" s="171"/>
      <c r="Y755" s="171"/>
      <c r="Z755" s="171"/>
      <c r="AA755" s="171"/>
      <c r="AB755" s="171"/>
      <c r="AC755" s="171" t="s">
        <v>1652</v>
      </c>
      <c r="AD755" s="70">
        <v>411000</v>
      </c>
      <c r="AE755" s="70">
        <v>30</v>
      </c>
      <c r="AF755" s="439"/>
      <c r="AG755" s="439"/>
      <c r="AH755" s="439"/>
      <c r="AI755" s="439"/>
      <c r="AJ755" s="439"/>
      <c r="AK755" s="439"/>
      <c r="AL755" s="439"/>
      <c r="AM755" s="439"/>
    </row>
    <row r="756" spans="1:39" s="252" customFormat="1" ht="63.75" x14ac:dyDescent="0.2">
      <c r="A756" s="70">
        <v>95720</v>
      </c>
      <c r="B756" s="236" t="s">
        <v>316</v>
      </c>
      <c r="C756" s="239"/>
      <c r="D756" s="168">
        <v>1</v>
      </c>
      <c r="E756" s="240"/>
      <c r="F756" s="163" t="s">
        <v>1663</v>
      </c>
      <c r="G756" s="75">
        <v>2810</v>
      </c>
      <c r="H756" s="75">
        <v>5341</v>
      </c>
      <c r="I756" s="75">
        <v>3728</v>
      </c>
      <c r="J756" s="75">
        <v>3500</v>
      </c>
      <c r="K756" s="130">
        <v>4500</v>
      </c>
      <c r="L756" s="100">
        <f t="shared" si="38"/>
        <v>1000</v>
      </c>
      <c r="M756" s="522">
        <f t="shared" si="39"/>
        <v>0.2857142857142857</v>
      </c>
      <c r="N756" s="130">
        <v>4500</v>
      </c>
      <c r="O756" s="130">
        <v>4500</v>
      </c>
      <c r="P756" s="130"/>
      <c r="Q756" s="130"/>
      <c r="R756" s="130"/>
      <c r="S756" s="130"/>
      <c r="T756" s="405" t="s">
        <v>170</v>
      </c>
      <c r="U756" s="130"/>
      <c r="V756" s="515">
        <v>2.2000000000000002</v>
      </c>
      <c r="W756" s="11" t="s">
        <v>1664</v>
      </c>
      <c r="X756" s="130"/>
      <c r="Y756" s="130"/>
      <c r="Z756" s="130"/>
      <c r="AA756" s="133"/>
      <c r="AB756" s="198"/>
      <c r="AC756" s="198" t="s">
        <v>1665</v>
      </c>
      <c r="AD756" s="70">
        <v>411000</v>
      </c>
      <c r="AE756" s="70">
        <v>30</v>
      </c>
      <c r="AF756" s="439"/>
      <c r="AG756" s="439"/>
      <c r="AH756" s="439"/>
      <c r="AI756" s="439"/>
      <c r="AJ756" s="439"/>
      <c r="AK756" s="439"/>
      <c r="AL756" s="439"/>
      <c r="AM756" s="439"/>
    </row>
    <row r="757" spans="1:39" s="252" customFormat="1" x14ac:dyDescent="0.2">
      <c r="A757" s="70">
        <v>95535</v>
      </c>
      <c r="B757" s="236" t="s">
        <v>1666</v>
      </c>
      <c r="C757" s="239"/>
      <c r="D757" s="168">
        <v>1</v>
      </c>
      <c r="E757" s="240"/>
      <c r="F757" s="163" t="s">
        <v>1667</v>
      </c>
      <c r="G757" s="75">
        <v>4662</v>
      </c>
      <c r="H757" s="75">
        <v>5254</v>
      </c>
      <c r="I757" s="75">
        <v>5671</v>
      </c>
      <c r="J757" s="75">
        <v>5250</v>
      </c>
      <c r="K757" s="130">
        <v>5775</v>
      </c>
      <c r="L757" s="100">
        <f t="shared" si="38"/>
        <v>525</v>
      </c>
      <c r="M757" s="522">
        <f t="shared" si="39"/>
        <v>0.1</v>
      </c>
      <c r="N757" s="130">
        <v>5775</v>
      </c>
      <c r="O757" s="130">
        <v>5775</v>
      </c>
      <c r="P757" s="130"/>
      <c r="Q757" s="130"/>
      <c r="R757" s="130"/>
      <c r="S757" s="130"/>
      <c r="T757" s="405" t="s">
        <v>170</v>
      </c>
      <c r="U757" s="130"/>
      <c r="V757" s="515">
        <v>2.4</v>
      </c>
      <c r="W757" s="83" t="s">
        <v>1668</v>
      </c>
      <c r="X757" s="130"/>
      <c r="Y757" s="130"/>
      <c r="Z757" s="130"/>
      <c r="AA757" s="133"/>
      <c r="AB757" s="134"/>
      <c r="AC757" s="134"/>
      <c r="AD757" s="70">
        <v>411000</v>
      </c>
      <c r="AE757" s="70">
        <v>30</v>
      </c>
      <c r="AF757" s="439"/>
      <c r="AG757" s="439"/>
      <c r="AH757" s="439"/>
      <c r="AI757" s="439"/>
      <c r="AJ757" s="439"/>
      <c r="AK757" s="439"/>
      <c r="AL757" s="439"/>
      <c r="AM757" s="439"/>
    </row>
    <row r="758" spans="1:39" s="440" customFormat="1" ht="140.25" x14ac:dyDescent="0.2">
      <c r="A758" s="313">
        <v>92310</v>
      </c>
      <c r="B758" s="314" t="s">
        <v>23</v>
      </c>
      <c r="C758" s="315"/>
      <c r="D758" s="168">
        <v>1</v>
      </c>
      <c r="E758" s="316"/>
      <c r="F758" s="314" t="s">
        <v>714</v>
      </c>
      <c r="G758" s="46">
        <v>8804</v>
      </c>
      <c r="H758" s="46">
        <v>6040</v>
      </c>
      <c r="I758" s="46">
        <v>6632</v>
      </c>
      <c r="J758" s="46">
        <v>11198</v>
      </c>
      <c r="K758" s="46">
        <v>11780</v>
      </c>
      <c r="L758" s="100">
        <f t="shared" si="38"/>
        <v>582</v>
      </c>
      <c r="M758" s="522">
        <f t="shared" si="39"/>
        <v>5.1973566708340774E-2</v>
      </c>
      <c r="N758" s="46">
        <v>11780</v>
      </c>
      <c r="O758" s="46">
        <v>11780</v>
      </c>
      <c r="P758" s="46"/>
      <c r="Q758" s="46"/>
      <c r="R758" s="46"/>
      <c r="S758" s="46"/>
      <c r="T758" s="206" t="s">
        <v>2747</v>
      </c>
      <c r="U758" s="46" t="s">
        <v>1639</v>
      </c>
      <c r="V758" s="513">
        <v>2.2000000000000002</v>
      </c>
      <c r="W758" s="83" t="s">
        <v>1640</v>
      </c>
      <c r="X758" s="46"/>
      <c r="Y758" s="46"/>
      <c r="Z758" s="46"/>
      <c r="AA758" s="48"/>
      <c r="AB758" s="46"/>
      <c r="AC758" s="48" t="s">
        <v>1641</v>
      </c>
      <c r="AD758" s="70">
        <v>411000</v>
      </c>
      <c r="AE758" s="70">
        <v>30</v>
      </c>
      <c r="AF758" s="439"/>
      <c r="AG758" s="439"/>
      <c r="AH758" s="439"/>
      <c r="AI758" s="439"/>
      <c r="AJ758" s="439"/>
      <c r="AK758" s="439"/>
      <c r="AL758" s="439"/>
      <c r="AM758" s="439"/>
    </row>
    <row r="759" spans="1:39" s="440" customFormat="1" ht="51" x14ac:dyDescent="0.2">
      <c r="A759" s="70">
        <v>95921</v>
      </c>
      <c r="B759" s="236" t="s">
        <v>1669</v>
      </c>
      <c r="C759" s="239"/>
      <c r="D759" s="168">
        <v>1</v>
      </c>
      <c r="E759" s="240"/>
      <c r="F759" s="163" t="s">
        <v>1670</v>
      </c>
      <c r="G759" s="75">
        <v>46454</v>
      </c>
      <c r="H759" s="75">
        <v>40206</v>
      </c>
      <c r="I759" s="75">
        <v>25760</v>
      </c>
      <c r="J759" s="75">
        <v>15000</v>
      </c>
      <c r="K759" s="130">
        <v>15000</v>
      </c>
      <c r="L759" s="100">
        <f t="shared" si="38"/>
        <v>0</v>
      </c>
      <c r="M759" s="522">
        <f t="shared" si="39"/>
        <v>0</v>
      </c>
      <c r="N759" s="130">
        <v>15000</v>
      </c>
      <c r="O759" s="130">
        <v>15000</v>
      </c>
      <c r="P759" s="130"/>
      <c r="Q759" s="130"/>
      <c r="R759" s="130"/>
      <c r="S759" s="130"/>
      <c r="T759" s="405" t="s">
        <v>2588</v>
      </c>
      <c r="U759" s="130"/>
      <c r="V759" s="515">
        <v>2.2000000000000002</v>
      </c>
      <c r="W759" s="83" t="s">
        <v>1671</v>
      </c>
      <c r="X759" s="130"/>
      <c r="Y759" s="130"/>
      <c r="Z759" s="130"/>
      <c r="AA759" s="133"/>
      <c r="AB759" s="198"/>
      <c r="AC759" s="198" t="s">
        <v>1672</v>
      </c>
      <c r="AD759" s="70">
        <v>411000</v>
      </c>
      <c r="AE759" s="70">
        <v>30</v>
      </c>
      <c r="AF759" s="439"/>
      <c r="AG759" s="439"/>
      <c r="AH759" s="439"/>
      <c r="AI759" s="439"/>
      <c r="AJ759" s="439"/>
      <c r="AK759" s="439"/>
      <c r="AL759" s="439"/>
      <c r="AM759" s="439"/>
    </row>
    <row r="760" spans="1:39" s="440" customFormat="1" ht="25.5" x14ac:dyDescent="0.2">
      <c r="A760" s="71">
        <v>95240</v>
      </c>
      <c r="B760" s="233" t="s">
        <v>733</v>
      </c>
      <c r="C760" s="234"/>
      <c r="D760" s="168">
        <v>1</v>
      </c>
      <c r="E760" s="235"/>
      <c r="F760" s="233" t="s">
        <v>1653</v>
      </c>
      <c r="G760" s="46">
        <v>28297</v>
      </c>
      <c r="H760" s="46">
        <v>7740</v>
      </c>
      <c r="I760" s="46">
        <v>15480</v>
      </c>
      <c r="J760" s="46">
        <v>17000</v>
      </c>
      <c r="K760" s="46">
        <v>19000</v>
      </c>
      <c r="L760" s="100">
        <f t="shared" si="38"/>
        <v>2000</v>
      </c>
      <c r="M760" s="522">
        <f t="shared" si="39"/>
        <v>0.11764705882352941</v>
      </c>
      <c r="N760" s="46">
        <v>19000</v>
      </c>
      <c r="O760" s="46">
        <v>19000</v>
      </c>
      <c r="P760" s="46"/>
      <c r="Q760" s="46"/>
      <c r="R760" s="46"/>
      <c r="S760" s="46"/>
      <c r="T760" s="418" t="s">
        <v>170</v>
      </c>
      <c r="U760" s="46"/>
      <c r="V760" s="513">
        <v>5.6</v>
      </c>
      <c r="W760" s="390" t="s">
        <v>1654</v>
      </c>
      <c r="X760" s="46"/>
      <c r="Y760" s="46"/>
      <c r="Z760" s="46"/>
      <c r="AA760" s="48"/>
      <c r="AB760" s="391"/>
      <c r="AC760" s="391" t="s">
        <v>1655</v>
      </c>
      <c r="AD760" s="70">
        <v>411000</v>
      </c>
      <c r="AE760" s="70">
        <v>30</v>
      </c>
    </row>
    <row r="761" spans="1:39" s="300" customFormat="1" ht="25.5" x14ac:dyDescent="0.2">
      <c r="A761" s="70">
        <v>94410</v>
      </c>
      <c r="B761" s="236" t="s">
        <v>27</v>
      </c>
      <c r="C761" s="237" t="s">
        <v>244</v>
      </c>
      <c r="D761" s="168">
        <v>2</v>
      </c>
      <c r="E761" s="238"/>
      <c r="F761" s="163" t="s">
        <v>1645</v>
      </c>
      <c r="G761" s="159"/>
      <c r="H761" s="159"/>
      <c r="I761" s="159"/>
      <c r="J761" s="159"/>
      <c r="K761" s="130">
        <v>1000</v>
      </c>
      <c r="L761" s="100">
        <f t="shared" si="38"/>
        <v>1000</v>
      </c>
      <c r="M761" s="522" t="e">
        <f t="shared" si="39"/>
        <v>#DIV/0!</v>
      </c>
      <c r="N761" s="130"/>
      <c r="O761" s="130"/>
      <c r="P761" s="130"/>
      <c r="Q761" s="130"/>
      <c r="R761" s="130"/>
      <c r="S761" s="130"/>
      <c r="T761" s="550"/>
      <c r="U761" s="130" t="s">
        <v>376</v>
      </c>
      <c r="V761" s="514">
        <v>2.4</v>
      </c>
      <c r="W761" s="83" t="s">
        <v>1646</v>
      </c>
      <c r="X761" s="130"/>
      <c r="Y761" s="130"/>
      <c r="Z761" s="130"/>
      <c r="AA761" s="133"/>
      <c r="AB761" s="130"/>
      <c r="AC761" s="130"/>
      <c r="AD761" s="70">
        <v>411000</v>
      </c>
      <c r="AE761" s="70">
        <v>30</v>
      </c>
    </row>
    <row r="762" spans="1:39" s="300" customFormat="1" ht="25.5" x14ac:dyDescent="0.2">
      <c r="A762" s="205">
        <v>92310</v>
      </c>
      <c r="B762" s="44" t="s">
        <v>23</v>
      </c>
      <c r="C762" s="54"/>
      <c r="D762" s="168">
        <v>1</v>
      </c>
      <c r="E762" s="55"/>
      <c r="F762" s="44"/>
      <c r="G762" s="46">
        <v>6158</v>
      </c>
      <c r="H762" s="46">
        <v>6974</v>
      </c>
      <c r="I762" s="46">
        <v>7009</v>
      </c>
      <c r="J762" s="46">
        <v>7200</v>
      </c>
      <c r="K762" s="46">
        <v>7800</v>
      </c>
      <c r="L762" s="100">
        <f t="shared" si="38"/>
        <v>600</v>
      </c>
      <c r="M762" s="522">
        <f t="shared" si="39"/>
        <v>8.3333333333333329E-2</v>
      </c>
      <c r="N762" s="46">
        <v>7800</v>
      </c>
      <c r="O762" s="46">
        <v>7800</v>
      </c>
      <c r="P762" s="46"/>
      <c r="Q762" s="46"/>
      <c r="R762" s="46"/>
      <c r="S762" s="46"/>
      <c r="T762" s="418" t="s">
        <v>170</v>
      </c>
      <c r="U762" s="46"/>
      <c r="V762" s="241" t="s">
        <v>1673</v>
      </c>
      <c r="W762" s="11" t="s">
        <v>1674</v>
      </c>
      <c r="X762" s="46"/>
      <c r="Y762" s="46"/>
      <c r="Z762" s="46"/>
      <c r="AA762" s="48"/>
      <c r="AB762" s="46"/>
      <c r="AC762" s="46"/>
      <c r="AD762" s="192">
        <v>411500</v>
      </c>
      <c r="AE762" s="192">
        <v>30</v>
      </c>
      <c r="AF762" s="299"/>
      <c r="AG762" s="299"/>
      <c r="AH762" s="299"/>
      <c r="AI762" s="299"/>
      <c r="AJ762" s="299"/>
      <c r="AK762" s="299"/>
      <c r="AL762" s="299"/>
      <c r="AM762" s="299"/>
    </row>
    <row r="763" spans="1:39" s="300" customFormat="1" ht="38.25" x14ac:dyDescent="0.2">
      <c r="A763" s="10">
        <v>95125</v>
      </c>
      <c r="B763" s="8" t="s">
        <v>32</v>
      </c>
      <c r="C763" s="196"/>
      <c r="D763" s="168">
        <v>1</v>
      </c>
      <c r="E763" s="197"/>
      <c r="F763" s="8" t="s">
        <v>1118</v>
      </c>
      <c r="G763" s="46">
        <v>12837</v>
      </c>
      <c r="H763" s="46">
        <v>22999</v>
      </c>
      <c r="I763" s="46">
        <v>21628</v>
      </c>
      <c r="J763" s="46">
        <v>25000</v>
      </c>
      <c r="K763" s="68">
        <v>25000</v>
      </c>
      <c r="L763" s="100">
        <f t="shared" si="38"/>
        <v>0</v>
      </c>
      <c r="M763" s="522">
        <f t="shared" si="39"/>
        <v>0</v>
      </c>
      <c r="N763" s="68">
        <v>25000</v>
      </c>
      <c r="O763" s="68">
        <v>25000</v>
      </c>
      <c r="P763" s="68"/>
      <c r="Q763" s="68"/>
      <c r="R763" s="68"/>
      <c r="S763" s="68"/>
      <c r="T763" s="255" t="s">
        <v>2557</v>
      </c>
      <c r="U763" s="46"/>
      <c r="V763" s="241" t="s">
        <v>1119</v>
      </c>
      <c r="W763" s="21" t="s">
        <v>1120</v>
      </c>
      <c r="X763" s="171"/>
      <c r="Y763" s="171"/>
      <c r="Z763" s="171"/>
      <c r="AA763" s="171"/>
      <c r="AB763" s="171"/>
      <c r="AC763" s="171"/>
      <c r="AD763" s="168">
        <v>411500</v>
      </c>
      <c r="AE763" s="168">
        <v>46</v>
      </c>
      <c r="AF763" s="299"/>
      <c r="AG763" s="299"/>
      <c r="AH763" s="299"/>
      <c r="AI763" s="299"/>
      <c r="AJ763" s="299"/>
      <c r="AK763" s="299"/>
      <c r="AL763" s="299"/>
      <c r="AM763" s="299"/>
    </row>
    <row r="764" spans="1:39" s="300" customFormat="1" x14ac:dyDescent="0.2">
      <c r="A764" s="71">
        <v>95125</v>
      </c>
      <c r="B764" s="233" t="s">
        <v>32</v>
      </c>
      <c r="C764" s="234"/>
      <c r="D764" s="168">
        <v>1</v>
      </c>
      <c r="E764" s="235"/>
      <c r="F764" s="233"/>
      <c r="G764" s="46">
        <v>20299</v>
      </c>
      <c r="H764" s="46">
        <v>27899</v>
      </c>
      <c r="I764" s="46">
        <v>24527</v>
      </c>
      <c r="J764" s="46">
        <v>27000</v>
      </c>
      <c r="K764" s="68">
        <v>29700</v>
      </c>
      <c r="L764" s="100">
        <f t="shared" si="38"/>
        <v>2700</v>
      </c>
      <c r="M764" s="522">
        <f t="shared" si="39"/>
        <v>0.1</v>
      </c>
      <c r="N764" s="68">
        <v>29700</v>
      </c>
      <c r="O764" s="68">
        <v>29700</v>
      </c>
      <c r="P764" s="68"/>
      <c r="Q764" s="68"/>
      <c r="R764" s="68"/>
      <c r="S764" s="68"/>
      <c r="T764" s="255" t="s">
        <v>2557</v>
      </c>
      <c r="U764" s="46"/>
      <c r="V764" s="241"/>
      <c r="W764" s="53" t="s">
        <v>1037</v>
      </c>
      <c r="X764" s="171"/>
      <c r="Y764" s="171"/>
      <c r="Z764" s="171"/>
      <c r="AA764" s="171"/>
      <c r="AB764" s="171"/>
      <c r="AC764" s="171"/>
      <c r="AD764" s="71">
        <v>411500</v>
      </c>
      <c r="AE764" s="71">
        <v>40</v>
      </c>
    </row>
    <row r="765" spans="1:39" s="300" customFormat="1" ht="38.25" x14ac:dyDescent="0.2">
      <c r="A765" s="49">
        <v>95125</v>
      </c>
      <c r="B765" s="29" t="s">
        <v>1675</v>
      </c>
      <c r="C765" s="131"/>
      <c r="D765" s="168">
        <v>1</v>
      </c>
      <c r="E765" s="132"/>
      <c r="F765" s="67" t="s">
        <v>1676</v>
      </c>
      <c r="G765" s="75">
        <v>106824</v>
      </c>
      <c r="H765" s="75">
        <v>96466</v>
      </c>
      <c r="I765" s="75">
        <v>96466</v>
      </c>
      <c r="J765" s="75">
        <v>106000</v>
      </c>
      <c r="K765" s="130">
        <v>119000</v>
      </c>
      <c r="L765" s="100">
        <f t="shared" si="38"/>
        <v>13000</v>
      </c>
      <c r="M765" s="522">
        <f t="shared" si="39"/>
        <v>0.12264150943396226</v>
      </c>
      <c r="N765" s="130">
        <v>119000</v>
      </c>
      <c r="O765" s="130">
        <v>109000</v>
      </c>
      <c r="P765" s="130"/>
      <c r="Q765" s="130"/>
      <c r="R765" s="130"/>
      <c r="S765" s="130"/>
      <c r="T765" s="405" t="s">
        <v>170</v>
      </c>
      <c r="U765" s="130"/>
      <c r="V765" s="133" t="s">
        <v>1677</v>
      </c>
      <c r="W765" s="6" t="s">
        <v>1678</v>
      </c>
      <c r="X765" s="130"/>
      <c r="Y765" s="130"/>
      <c r="Z765" s="130"/>
      <c r="AA765" s="133"/>
      <c r="AB765" s="130"/>
      <c r="AC765" s="130"/>
      <c r="AD765" s="192">
        <v>411500</v>
      </c>
      <c r="AE765" s="192">
        <v>30</v>
      </c>
    </row>
    <row r="766" spans="1:39" s="300" customFormat="1" ht="25.5" x14ac:dyDescent="0.2">
      <c r="A766" s="10">
        <v>95225</v>
      </c>
      <c r="B766" s="8" t="s">
        <v>35</v>
      </c>
      <c r="C766" s="196"/>
      <c r="D766" s="168">
        <v>1</v>
      </c>
      <c r="E766" s="197"/>
      <c r="F766" s="8" t="s">
        <v>1689</v>
      </c>
      <c r="G766" s="46"/>
      <c r="H766" s="46"/>
      <c r="I766" s="46"/>
      <c r="J766" s="46">
        <v>-15000</v>
      </c>
      <c r="K766" s="68">
        <v>-16000</v>
      </c>
      <c r="L766" s="100">
        <f t="shared" si="38"/>
        <v>-1000</v>
      </c>
      <c r="M766" s="522">
        <f t="shared" si="39"/>
        <v>6.6666666666666666E-2</v>
      </c>
      <c r="N766" s="68">
        <v>-16000</v>
      </c>
      <c r="O766" s="68">
        <v>-16000</v>
      </c>
      <c r="P766" s="68"/>
      <c r="Q766" s="68"/>
      <c r="R766" s="68"/>
      <c r="S766" s="68"/>
      <c r="T766" s="255" t="s">
        <v>170</v>
      </c>
      <c r="U766" s="46"/>
      <c r="V766" s="241"/>
      <c r="W766" s="21" t="s">
        <v>1690</v>
      </c>
      <c r="X766" s="192"/>
      <c r="Y766" s="192"/>
      <c r="Z766" s="192"/>
      <c r="AA766" s="392"/>
      <c r="AB766" s="192"/>
      <c r="AC766" s="29" t="s">
        <v>1691</v>
      </c>
      <c r="AD766" s="172">
        <v>412000</v>
      </c>
      <c r="AE766" s="172">
        <v>30</v>
      </c>
      <c r="AF766" s="299"/>
      <c r="AG766" s="299"/>
      <c r="AH766" s="299"/>
      <c r="AI766" s="299"/>
      <c r="AJ766" s="299"/>
      <c r="AK766" s="299"/>
      <c r="AL766" s="299"/>
      <c r="AM766" s="299"/>
    </row>
    <row r="767" spans="1:39" s="300" customFormat="1" ht="89.25" x14ac:dyDescent="0.2">
      <c r="A767" s="49">
        <v>96515</v>
      </c>
      <c r="B767" s="29" t="s">
        <v>127</v>
      </c>
      <c r="C767" s="131"/>
      <c r="D767" s="168">
        <v>1</v>
      </c>
      <c r="E767" s="132"/>
      <c r="F767" s="67" t="s">
        <v>1695</v>
      </c>
      <c r="G767" s="135"/>
      <c r="H767" s="135"/>
      <c r="I767" s="135"/>
      <c r="J767" s="135"/>
      <c r="K767" s="81">
        <v>35000</v>
      </c>
      <c r="L767" s="100">
        <f t="shared" si="38"/>
        <v>35000</v>
      </c>
      <c r="M767" s="522" t="e">
        <f t="shared" si="39"/>
        <v>#DIV/0!</v>
      </c>
      <c r="N767" s="81">
        <v>0</v>
      </c>
      <c r="O767" s="81"/>
      <c r="P767" s="81"/>
      <c r="Q767" s="81"/>
      <c r="R767" s="81"/>
      <c r="S767" s="81"/>
      <c r="T767" s="257" t="s">
        <v>2589</v>
      </c>
      <c r="U767" s="81" t="s">
        <v>1696</v>
      </c>
      <c r="V767" s="81" t="s">
        <v>1697</v>
      </c>
      <c r="W767" s="6" t="s">
        <v>1698</v>
      </c>
      <c r="X767" s="19"/>
      <c r="Y767" s="19"/>
      <c r="Z767" s="19"/>
      <c r="AA767" s="124"/>
      <c r="AB767" s="19"/>
      <c r="AC767" s="124" t="s">
        <v>1699</v>
      </c>
      <c r="AD767" s="172">
        <v>412000</v>
      </c>
      <c r="AE767" s="172">
        <v>30</v>
      </c>
    </row>
    <row r="768" spans="1:39" s="300" customFormat="1" x14ac:dyDescent="0.2">
      <c r="A768" s="49">
        <v>95720</v>
      </c>
      <c r="B768" s="29" t="s">
        <v>316</v>
      </c>
      <c r="C768" s="131"/>
      <c r="D768" s="168">
        <v>1</v>
      </c>
      <c r="E768" s="132"/>
      <c r="F768" s="67" t="s">
        <v>1692</v>
      </c>
      <c r="G768" s="75">
        <v>2845</v>
      </c>
      <c r="H768" s="75">
        <v>251</v>
      </c>
      <c r="I768" s="75">
        <v>3100</v>
      </c>
      <c r="J768" s="75">
        <v>3000</v>
      </c>
      <c r="K768" s="130">
        <v>3000</v>
      </c>
      <c r="L768" s="100">
        <f t="shared" si="38"/>
        <v>0</v>
      </c>
      <c r="M768" s="522">
        <f t="shared" si="39"/>
        <v>0</v>
      </c>
      <c r="N768" s="130">
        <v>3000</v>
      </c>
      <c r="O768" s="130">
        <v>3000</v>
      </c>
      <c r="P768" s="130"/>
      <c r="Q768" s="130"/>
      <c r="R768" s="130"/>
      <c r="S768" s="130"/>
      <c r="T768" s="405"/>
      <c r="U768" s="130" t="s">
        <v>1688</v>
      </c>
      <c r="V768" s="133" t="s">
        <v>1681</v>
      </c>
      <c r="W768" s="6" t="s">
        <v>1693</v>
      </c>
      <c r="X768" s="130"/>
      <c r="Y768" s="130"/>
      <c r="Z768" s="130"/>
      <c r="AA768" s="133"/>
      <c r="AB768" s="130"/>
      <c r="AC768" s="133" t="s">
        <v>1694</v>
      </c>
      <c r="AD768" s="172">
        <v>412000</v>
      </c>
      <c r="AE768" s="172">
        <v>30</v>
      </c>
      <c r="AF768" s="299"/>
      <c r="AG768" s="299"/>
      <c r="AH768" s="299"/>
      <c r="AI768" s="299"/>
      <c r="AJ768" s="299"/>
      <c r="AK768" s="299"/>
      <c r="AL768" s="299"/>
      <c r="AM768" s="299"/>
    </row>
    <row r="769" spans="1:49" s="300" customFormat="1" ht="38.25" x14ac:dyDescent="0.2">
      <c r="A769" s="50">
        <v>94410</v>
      </c>
      <c r="B769" s="29" t="s">
        <v>27</v>
      </c>
      <c r="C769" s="96"/>
      <c r="D769" s="168">
        <v>1</v>
      </c>
      <c r="E769" s="97"/>
      <c r="F769" s="51" t="s">
        <v>1684</v>
      </c>
      <c r="G769" s="98">
        <v>3915</v>
      </c>
      <c r="H769" s="98">
        <v>11447</v>
      </c>
      <c r="I769" s="98">
        <v>6444</v>
      </c>
      <c r="J769" s="98">
        <v>5000</v>
      </c>
      <c r="K769" s="99">
        <v>9600</v>
      </c>
      <c r="L769" s="100">
        <f t="shared" si="38"/>
        <v>4600</v>
      </c>
      <c r="M769" s="522">
        <f t="shared" si="39"/>
        <v>0.92</v>
      </c>
      <c r="N769" s="99">
        <v>9600</v>
      </c>
      <c r="O769" s="99">
        <v>9600</v>
      </c>
      <c r="P769" s="99"/>
      <c r="Q769" s="99"/>
      <c r="R769" s="99"/>
      <c r="S769" s="99"/>
      <c r="T769" s="540" t="s">
        <v>170</v>
      </c>
      <c r="U769" s="102" t="s">
        <v>1680</v>
      </c>
      <c r="V769" s="101" t="s">
        <v>1681</v>
      </c>
      <c r="W769" s="7" t="s">
        <v>1685</v>
      </c>
      <c r="X769" s="134"/>
      <c r="Y769" s="134"/>
      <c r="Z769" s="134"/>
      <c r="AA769" s="198"/>
      <c r="AB769" s="134"/>
      <c r="AC769" s="198" t="s">
        <v>1686</v>
      </c>
      <c r="AD769" s="172">
        <v>412000</v>
      </c>
      <c r="AE769" s="172">
        <v>30</v>
      </c>
    </row>
    <row r="770" spans="1:49" s="300" customFormat="1" ht="38.25" x14ac:dyDescent="0.2">
      <c r="A770" s="50">
        <v>94310</v>
      </c>
      <c r="B770" s="29" t="s">
        <v>56</v>
      </c>
      <c r="C770" s="96"/>
      <c r="D770" s="168">
        <v>1</v>
      </c>
      <c r="E770" s="97"/>
      <c r="F770" s="51" t="s">
        <v>1679</v>
      </c>
      <c r="G770" s="98">
        <v>25536</v>
      </c>
      <c r="H770" s="98">
        <v>24286</v>
      </c>
      <c r="I770" s="98">
        <v>27790</v>
      </c>
      <c r="J770" s="98">
        <v>35000</v>
      </c>
      <c r="K770" s="99">
        <v>35000</v>
      </c>
      <c r="L770" s="100">
        <f t="shared" si="38"/>
        <v>0</v>
      </c>
      <c r="M770" s="522">
        <f t="shared" si="39"/>
        <v>0</v>
      </c>
      <c r="N770" s="99">
        <v>35000</v>
      </c>
      <c r="O770" s="99">
        <v>35000</v>
      </c>
      <c r="P770" s="99"/>
      <c r="Q770" s="99"/>
      <c r="R770" s="99"/>
      <c r="S770" s="99"/>
      <c r="T770" s="545" t="s">
        <v>170</v>
      </c>
      <c r="U770" s="102" t="s">
        <v>1680</v>
      </c>
      <c r="V770" s="101" t="s">
        <v>1681</v>
      </c>
      <c r="W770" s="7" t="s">
        <v>1682</v>
      </c>
      <c r="X770" s="130"/>
      <c r="Y770" s="130"/>
      <c r="Z770" s="130"/>
      <c r="AA770" s="133"/>
      <c r="AB770" s="130"/>
      <c r="AC770" s="133" t="s">
        <v>1683</v>
      </c>
      <c r="AD770" s="172">
        <v>412000</v>
      </c>
      <c r="AE770" s="172">
        <v>30</v>
      </c>
    </row>
    <row r="771" spans="1:49" s="440" customFormat="1" ht="38.25" x14ac:dyDescent="0.2">
      <c r="A771" s="10">
        <v>95225</v>
      </c>
      <c r="B771" s="8" t="s">
        <v>35</v>
      </c>
      <c r="C771" s="196"/>
      <c r="D771" s="168">
        <v>1</v>
      </c>
      <c r="E771" s="197"/>
      <c r="F771" s="8" t="s">
        <v>1687</v>
      </c>
      <c r="G771" s="46">
        <v>7535</v>
      </c>
      <c r="H771" s="46">
        <v>11605</v>
      </c>
      <c r="I771" s="46">
        <v>17878</v>
      </c>
      <c r="J771" s="46">
        <v>47000</v>
      </c>
      <c r="K771" s="68">
        <v>49000</v>
      </c>
      <c r="L771" s="100">
        <f t="shared" si="38"/>
        <v>2000</v>
      </c>
      <c r="M771" s="522">
        <f t="shared" si="39"/>
        <v>4.2553191489361701E-2</v>
      </c>
      <c r="N771" s="68">
        <v>49000</v>
      </c>
      <c r="O771" s="68">
        <v>49000</v>
      </c>
      <c r="P771" s="68"/>
      <c r="Q771" s="68"/>
      <c r="R771" s="68"/>
      <c r="S771" s="68"/>
      <c r="T771" s="255" t="s">
        <v>170</v>
      </c>
      <c r="U771" s="46" t="s">
        <v>1688</v>
      </c>
      <c r="V771" s="241" t="s">
        <v>1681</v>
      </c>
      <c r="W771" s="21" t="s">
        <v>2531</v>
      </c>
      <c r="X771" s="192"/>
      <c r="Y771" s="192"/>
      <c r="Z771" s="192"/>
      <c r="AA771" s="392"/>
      <c r="AB771" s="192"/>
      <c r="AC771" s="192"/>
      <c r="AD771" s="172">
        <v>412000</v>
      </c>
      <c r="AE771" s="172">
        <v>30</v>
      </c>
    </row>
    <row r="772" spans="1:49" s="298" customFormat="1" ht="76.5" x14ac:dyDescent="0.2">
      <c r="A772" s="49">
        <v>96515</v>
      </c>
      <c r="B772" s="29" t="s">
        <v>127</v>
      </c>
      <c r="C772" s="131"/>
      <c r="D772" s="168">
        <v>2</v>
      </c>
      <c r="E772" s="132"/>
      <c r="F772" s="67" t="s">
        <v>1700</v>
      </c>
      <c r="G772" s="135"/>
      <c r="H772" s="135"/>
      <c r="I772" s="135"/>
      <c r="J772" s="135"/>
      <c r="K772" s="81">
        <v>15000</v>
      </c>
      <c r="L772" s="100">
        <f t="shared" si="38"/>
        <v>15000</v>
      </c>
      <c r="M772" s="522" t="e">
        <f t="shared" si="39"/>
        <v>#DIV/0!</v>
      </c>
      <c r="N772" s="81"/>
      <c r="O772" s="81"/>
      <c r="P772" s="81"/>
      <c r="Q772" s="81"/>
      <c r="R772" s="81"/>
      <c r="S772" s="81"/>
      <c r="T772" s="257"/>
      <c r="U772" s="81" t="s">
        <v>1696</v>
      </c>
      <c r="V772" s="81" t="s">
        <v>1681</v>
      </c>
      <c r="W772" s="6" t="s">
        <v>1701</v>
      </c>
      <c r="X772" s="64"/>
      <c r="Y772" s="64"/>
      <c r="Z772" s="64"/>
      <c r="AA772" s="64"/>
      <c r="AB772" s="64"/>
      <c r="AC772" s="124" t="s">
        <v>1702</v>
      </c>
      <c r="AD772" s="172">
        <v>412000</v>
      </c>
      <c r="AE772" s="172">
        <v>30</v>
      </c>
      <c r="AF772" s="301"/>
      <c r="AG772" s="301"/>
      <c r="AH772" s="301"/>
      <c r="AI772" s="301"/>
      <c r="AJ772" s="301"/>
      <c r="AK772" s="301"/>
      <c r="AL772" s="301"/>
      <c r="AM772" s="301"/>
      <c r="AN772" s="301"/>
      <c r="AO772" s="301"/>
      <c r="AP772" s="301"/>
      <c r="AQ772" s="301"/>
      <c r="AR772" s="301"/>
      <c r="AS772" s="301"/>
      <c r="AT772" s="301"/>
      <c r="AU772" s="301"/>
      <c r="AV772" s="301"/>
      <c r="AW772" s="301"/>
    </row>
    <row r="773" spans="1:49" s="300" customFormat="1" ht="51" x14ac:dyDescent="0.2">
      <c r="A773" s="49">
        <v>95120</v>
      </c>
      <c r="B773" s="29" t="s">
        <v>1716</v>
      </c>
      <c r="C773" s="131"/>
      <c r="D773" s="168">
        <v>1</v>
      </c>
      <c r="E773" s="132"/>
      <c r="F773" s="67" t="s">
        <v>1717</v>
      </c>
      <c r="G773" s="75"/>
      <c r="H773" s="75">
        <v>148</v>
      </c>
      <c r="I773" s="75"/>
      <c r="J773" s="75">
        <v>300</v>
      </c>
      <c r="K773" s="130">
        <v>300</v>
      </c>
      <c r="L773" s="100">
        <f t="shared" si="38"/>
        <v>0</v>
      </c>
      <c r="M773" s="522">
        <f t="shared" si="39"/>
        <v>0</v>
      </c>
      <c r="N773" s="130">
        <v>300</v>
      </c>
      <c r="O773" s="130">
        <v>300</v>
      </c>
      <c r="P773" s="130"/>
      <c r="Q773" s="130"/>
      <c r="R773" s="130"/>
      <c r="S773" s="130"/>
      <c r="T773" s="405" t="s">
        <v>170</v>
      </c>
      <c r="U773" s="130"/>
      <c r="V773" s="133"/>
      <c r="W773" s="6" t="s">
        <v>1718</v>
      </c>
      <c r="X773" s="130"/>
      <c r="Y773" s="130"/>
      <c r="Z773" s="130"/>
      <c r="AA773" s="133"/>
      <c r="AB773" s="130"/>
      <c r="AC773" s="133" t="s">
        <v>1719</v>
      </c>
      <c r="AD773" s="243">
        <v>412500</v>
      </c>
      <c r="AE773" s="243">
        <v>30</v>
      </c>
      <c r="AF773" s="299"/>
      <c r="AG773" s="299"/>
      <c r="AH773" s="299"/>
      <c r="AI773" s="299"/>
      <c r="AJ773" s="299"/>
      <c r="AK773" s="299"/>
      <c r="AL773" s="299"/>
      <c r="AM773" s="299"/>
      <c r="AN773" s="299"/>
      <c r="AO773" s="299"/>
      <c r="AP773" s="299"/>
      <c r="AQ773" s="299"/>
      <c r="AR773" s="299"/>
      <c r="AS773" s="299"/>
      <c r="AT773" s="299"/>
      <c r="AU773" s="299"/>
      <c r="AV773" s="299"/>
      <c r="AW773" s="299"/>
    </row>
    <row r="774" spans="1:49" s="300" customFormat="1" ht="102" x14ac:dyDescent="0.2">
      <c r="A774" s="122">
        <v>94410</v>
      </c>
      <c r="B774" s="236" t="s">
        <v>27</v>
      </c>
      <c r="C774" s="310"/>
      <c r="D774" s="168">
        <v>1</v>
      </c>
      <c r="E774" s="311"/>
      <c r="F774" s="312"/>
      <c r="G774" s="98"/>
      <c r="H774" s="98">
        <v>264</v>
      </c>
      <c r="I774" s="98"/>
      <c r="J774" s="98">
        <v>300</v>
      </c>
      <c r="K774" s="99">
        <v>300</v>
      </c>
      <c r="L774" s="100">
        <f t="shared" si="38"/>
        <v>0</v>
      </c>
      <c r="M774" s="522">
        <f t="shared" si="39"/>
        <v>0</v>
      </c>
      <c r="N774" s="99">
        <v>300</v>
      </c>
      <c r="O774" s="99">
        <v>300</v>
      </c>
      <c r="P774" s="99"/>
      <c r="Q774" s="99"/>
      <c r="R774" s="99"/>
      <c r="S774" s="99"/>
      <c r="T774" s="255" t="s">
        <v>2753</v>
      </c>
      <c r="U774" s="102"/>
      <c r="V774" s="101"/>
      <c r="W774" s="83" t="s">
        <v>2872</v>
      </c>
      <c r="X774" s="134"/>
      <c r="Y774" s="134"/>
      <c r="Z774" s="134"/>
      <c r="AA774" s="198"/>
      <c r="AB774" s="134"/>
      <c r="AC774" s="134"/>
      <c r="AD774" s="82">
        <v>412500</v>
      </c>
      <c r="AE774" s="82">
        <v>40</v>
      </c>
      <c r="AF774" s="299"/>
      <c r="AG774" s="299"/>
      <c r="AH774" s="299"/>
      <c r="AI774" s="299"/>
      <c r="AJ774" s="299"/>
      <c r="AK774" s="299"/>
      <c r="AL774" s="299"/>
      <c r="AM774" s="299"/>
      <c r="AN774" s="299"/>
      <c r="AO774" s="299"/>
      <c r="AP774" s="299"/>
      <c r="AQ774" s="299"/>
      <c r="AR774" s="299"/>
      <c r="AS774" s="299"/>
      <c r="AT774" s="299"/>
      <c r="AU774" s="299"/>
      <c r="AV774" s="299"/>
      <c r="AW774" s="299"/>
    </row>
    <row r="775" spans="1:49" s="167" customFormat="1" ht="51" x14ac:dyDescent="0.2">
      <c r="A775" s="50">
        <v>94410</v>
      </c>
      <c r="B775" s="29" t="s">
        <v>27</v>
      </c>
      <c r="C775" s="96"/>
      <c r="D775" s="168">
        <v>1</v>
      </c>
      <c r="E775" s="97"/>
      <c r="F775" s="51" t="s">
        <v>1703</v>
      </c>
      <c r="G775" s="98">
        <v>286</v>
      </c>
      <c r="H775" s="98">
        <v>309</v>
      </c>
      <c r="I775" s="98">
        <v>192</v>
      </c>
      <c r="J775" s="98">
        <v>500</v>
      </c>
      <c r="K775" s="99">
        <v>600</v>
      </c>
      <c r="L775" s="100">
        <f t="shared" si="38"/>
        <v>100</v>
      </c>
      <c r="M775" s="522">
        <f t="shared" si="39"/>
        <v>0.2</v>
      </c>
      <c r="N775" s="99">
        <v>600</v>
      </c>
      <c r="O775" s="99">
        <v>600</v>
      </c>
      <c r="P775" s="99"/>
      <c r="Q775" s="99"/>
      <c r="R775" s="99"/>
      <c r="S775" s="99"/>
      <c r="T775" s="540" t="s">
        <v>170</v>
      </c>
      <c r="U775" s="102">
        <v>1</v>
      </c>
      <c r="V775" s="101" t="s">
        <v>1704</v>
      </c>
      <c r="W775" s="7" t="s">
        <v>1705</v>
      </c>
      <c r="X775" s="134"/>
      <c r="Y775" s="134"/>
      <c r="Z775" s="134"/>
      <c r="AA775" s="198"/>
      <c r="AB775" s="134"/>
      <c r="AC775" s="198" t="s">
        <v>1706</v>
      </c>
      <c r="AD775" s="243">
        <v>412500</v>
      </c>
      <c r="AE775" s="243">
        <v>30</v>
      </c>
      <c r="AF775" s="299"/>
      <c r="AG775" s="299"/>
      <c r="AH775" s="299"/>
      <c r="AI775" s="299"/>
      <c r="AJ775" s="299"/>
      <c r="AK775" s="299"/>
      <c r="AL775" s="299"/>
      <c r="AM775" s="299"/>
      <c r="AN775" s="299"/>
      <c r="AO775" s="299"/>
      <c r="AP775" s="299"/>
      <c r="AQ775" s="299"/>
      <c r="AR775" s="299"/>
      <c r="AS775" s="299"/>
      <c r="AT775" s="299"/>
      <c r="AU775" s="299"/>
      <c r="AV775" s="299"/>
      <c r="AW775" s="299"/>
    </row>
    <row r="776" spans="1:49" s="167" customFormat="1" ht="102" x14ac:dyDescent="0.2">
      <c r="A776" s="71">
        <v>95225</v>
      </c>
      <c r="B776" s="233" t="s">
        <v>35</v>
      </c>
      <c r="C776" s="234"/>
      <c r="D776" s="168">
        <v>1</v>
      </c>
      <c r="E776" s="235"/>
      <c r="F776" s="233"/>
      <c r="G776" s="46">
        <v>1093</v>
      </c>
      <c r="H776" s="46">
        <v>1089</v>
      </c>
      <c r="I776" s="46">
        <v>1077</v>
      </c>
      <c r="J776" s="46">
        <v>1100</v>
      </c>
      <c r="K776" s="68">
        <v>1200</v>
      </c>
      <c r="L776" s="100">
        <f t="shared" si="38"/>
        <v>100</v>
      </c>
      <c r="M776" s="522">
        <f t="shared" si="39"/>
        <v>9.0909090909090912E-2</v>
      </c>
      <c r="N776" s="68">
        <v>1200</v>
      </c>
      <c r="O776" s="68">
        <v>1200</v>
      </c>
      <c r="P776" s="68"/>
      <c r="Q776" s="68"/>
      <c r="R776" s="68"/>
      <c r="S776" s="68"/>
      <c r="T776" s="255" t="s">
        <v>2753</v>
      </c>
      <c r="U776" s="46"/>
      <c r="V776" s="241"/>
      <c r="W776" s="53" t="s">
        <v>2881</v>
      </c>
      <c r="X776" s="171"/>
      <c r="Y776" s="171"/>
      <c r="Z776" s="171"/>
      <c r="AA776" s="171"/>
      <c r="AB776" s="171"/>
      <c r="AC776" s="171"/>
      <c r="AD776" s="82">
        <v>412500</v>
      </c>
      <c r="AE776" s="82">
        <v>40</v>
      </c>
      <c r="AF776" s="299"/>
      <c r="AG776" s="299"/>
      <c r="AH776" s="299"/>
      <c r="AI776" s="299"/>
      <c r="AJ776" s="299"/>
      <c r="AK776" s="299"/>
      <c r="AL776" s="299"/>
      <c r="AM776" s="299"/>
      <c r="AN776" s="299"/>
      <c r="AO776" s="299"/>
      <c r="AP776" s="299"/>
      <c r="AQ776" s="299"/>
      <c r="AR776" s="299"/>
      <c r="AS776" s="299"/>
      <c r="AT776" s="299"/>
      <c r="AU776" s="299"/>
      <c r="AV776" s="299"/>
      <c r="AW776" s="299"/>
    </row>
    <row r="777" spans="1:49" s="167" customFormat="1" ht="38.25" x14ac:dyDescent="0.2">
      <c r="A777" s="10">
        <v>95225</v>
      </c>
      <c r="B777" s="8" t="s">
        <v>35</v>
      </c>
      <c r="C777" s="196"/>
      <c r="D777" s="168">
        <v>1</v>
      </c>
      <c r="E777" s="197"/>
      <c r="F777" s="8" t="s">
        <v>1707</v>
      </c>
      <c r="G777" s="46"/>
      <c r="H777" s="46">
        <v>48</v>
      </c>
      <c r="I777" s="46">
        <v>1533</v>
      </c>
      <c r="J777" s="46">
        <v>1000</v>
      </c>
      <c r="K777" s="68">
        <v>1500</v>
      </c>
      <c r="L777" s="100">
        <f t="shared" si="38"/>
        <v>500</v>
      </c>
      <c r="M777" s="522">
        <f t="shared" si="39"/>
        <v>0.5</v>
      </c>
      <c r="N777" s="68">
        <v>1500</v>
      </c>
      <c r="O777" s="68">
        <v>1500</v>
      </c>
      <c r="P777" s="68"/>
      <c r="Q777" s="68"/>
      <c r="R777" s="68"/>
      <c r="S777" s="68"/>
      <c r="T777" s="255" t="s">
        <v>170</v>
      </c>
      <c r="U777" s="46">
        <v>4</v>
      </c>
      <c r="V777" s="241" t="s">
        <v>1039</v>
      </c>
      <c r="W777" s="21" t="s">
        <v>1708</v>
      </c>
      <c r="X777" s="64"/>
      <c r="Y777" s="64"/>
      <c r="Z777" s="64"/>
      <c r="AA777" s="64"/>
      <c r="AB777" s="64"/>
      <c r="AC777" s="393" t="s">
        <v>1709</v>
      </c>
      <c r="AD777" s="243">
        <v>412500</v>
      </c>
      <c r="AE777" s="243">
        <v>30</v>
      </c>
      <c r="AF777" s="299"/>
      <c r="AG777" s="299"/>
      <c r="AH777" s="299"/>
      <c r="AI777" s="299"/>
      <c r="AJ777" s="299"/>
      <c r="AK777" s="299"/>
      <c r="AL777" s="299"/>
      <c r="AM777" s="299"/>
      <c r="AN777" s="299"/>
      <c r="AO777" s="299"/>
      <c r="AP777" s="299"/>
      <c r="AQ777" s="299"/>
      <c r="AR777" s="299"/>
      <c r="AS777" s="299"/>
      <c r="AT777" s="299"/>
      <c r="AU777" s="299"/>
      <c r="AV777" s="299"/>
      <c r="AW777" s="299"/>
    </row>
    <row r="778" spans="1:49" s="300" customFormat="1" ht="102" x14ac:dyDescent="0.2">
      <c r="A778" s="70">
        <v>95725</v>
      </c>
      <c r="B778" s="236" t="s">
        <v>44</v>
      </c>
      <c r="C778" s="239"/>
      <c r="D778" s="168">
        <v>1</v>
      </c>
      <c r="E778" s="240"/>
      <c r="F778" s="163"/>
      <c r="G778" s="75">
        <v>80</v>
      </c>
      <c r="H778" s="75"/>
      <c r="I778" s="75">
        <v>2073</v>
      </c>
      <c r="J778" s="75">
        <v>2500</v>
      </c>
      <c r="K778" s="130">
        <v>2500</v>
      </c>
      <c r="L778" s="100">
        <f t="shared" si="38"/>
        <v>0</v>
      </c>
      <c r="M778" s="522">
        <f t="shared" si="39"/>
        <v>0</v>
      </c>
      <c r="N778" s="130">
        <v>2500</v>
      </c>
      <c r="O778" s="130">
        <v>2500</v>
      </c>
      <c r="P778" s="130"/>
      <c r="Q778" s="130"/>
      <c r="R778" s="130"/>
      <c r="S778" s="130"/>
      <c r="T778" s="255" t="s">
        <v>2753</v>
      </c>
      <c r="U778" s="130"/>
      <c r="V778" s="133"/>
      <c r="W778" s="11" t="s">
        <v>2882</v>
      </c>
      <c r="X778" s="130"/>
      <c r="Y778" s="130"/>
      <c r="Z778" s="130"/>
      <c r="AA778" s="133"/>
      <c r="AB778" s="130"/>
      <c r="AC778" s="130"/>
      <c r="AD778" s="82">
        <v>412500</v>
      </c>
      <c r="AE778" s="82">
        <v>40</v>
      </c>
      <c r="AF778" s="299"/>
      <c r="AG778" s="299"/>
      <c r="AH778" s="299"/>
      <c r="AI778" s="299"/>
      <c r="AJ778" s="299"/>
      <c r="AK778" s="299"/>
      <c r="AL778" s="299"/>
      <c r="AM778" s="299"/>
      <c r="AN778" s="299"/>
      <c r="AO778" s="299"/>
      <c r="AP778" s="299"/>
      <c r="AQ778" s="299"/>
      <c r="AR778" s="299"/>
      <c r="AS778" s="299"/>
      <c r="AT778" s="299"/>
      <c r="AU778" s="299"/>
      <c r="AV778" s="299"/>
      <c r="AW778" s="299"/>
    </row>
    <row r="779" spans="1:49" s="300" customFormat="1" ht="25.5" x14ac:dyDescent="0.2">
      <c r="A779" s="10">
        <v>95210</v>
      </c>
      <c r="B779" s="8" t="s">
        <v>1007</v>
      </c>
      <c r="C779" s="196"/>
      <c r="D779" s="168">
        <v>1</v>
      </c>
      <c r="E779" s="197"/>
      <c r="F779" s="8" t="s">
        <v>1710</v>
      </c>
      <c r="G779" s="46">
        <v>2911</v>
      </c>
      <c r="H779" s="46">
        <v>2911</v>
      </c>
      <c r="I779" s="46">
        <v>2183</v>
      </c>
      <c r="J779" s="46">
        <v>3143</v>
      </c>
      <c r="K779" s="46">
        <v>2850</v>
      </c>
      <c r="L779" s="100">
        <f t="shared" si="38"/>
        <v>-293</v>
      </c>
      <c r="M779" s="522">
        <f t="shared" si="39"/>
        <v>-9.3223035316576525E-2</v>
      </c>
      <c r="N779" s="46">
        <v>2850</v>
      </c>
      <c r="O779" s="46">
        <v>2850</v>
      </c>
      <c r="P779" s="46"/>
      <c r="Q779" s="46"/>
      <c r="R779" s="46"/>
      <c r="S779" s="46"/>
      <c r="T779" s="418" t="s">
        <v>170</v>
      </c>
      <c r="U779" s="46">
        <v>2</v>
      </c>
      <c r="V779" s="241" t="s">
        <v>1711</v>
      </c>
      <c r="W779" s="21" t="s">
        <v>1712</v>
      </c>
      <c r="X779" s="171"/>
      <c r="Y779" s="171"/>
      <c r="Z779" s="171"/>
      <c r="AA779" s="171"/>
      <c r="AB779" s="171"/>
      <c r="AC779" s="171"/>
      <c r="AD779" s="243">
        <v>412500</v>
      </c>
      <c r="AE779" s="243">
        <v>30</v>
      </c>
      <c r="AF779" s="299"/>
      <c r="AG779" s="299"/>
      <c r="AH779" s="299"/>
      <c r="AI779" s="299"/>
      <c r="AJ779" s="299"/>
      <c r="AK779" s="299"/>
      <c r="AL779" s="299"/>
      <c r="AM779" s="299"/>
      <c r="AN779" s="299"/>
      <c r="AO779" s="299"/>
      <c r="AP779" s="299"/>
      <c r="AQ779" s="299"/>
      <c r="AR779" s="299"/>
      <c r="AS779" s="299"/>
      <c r="AT779" s="299"/>
      <c r="AU779" s="299"/>
      <c r="AV779" s="299"/>
      <c r="AW779" s="299"/>
    </row>
    <row r="780" spans="1:49" s="300" customFormat="1" ht="25.5" x14ac:dyDescent="0.2">
      <c r="A780" s="49">
        <v>95725</v>
      </c>
      <c r="B780" s="29" t="s">
        <v>44</v>
      </c>
      <c r="C780" s="131"/>
      <c r="D780" s="168">
        <v>1</v>
      </c>
      <c r="E780" s="132"/>
      <c r="F780" s="67" t="s">
        <v>1713</v>
      </c>
      <c r="G780" s="75">
        <v>30190</v>
      </c>
      <c r="H780" s="75">
        <v>30000</v>
      </c>
      <c r="I780" s="75">
        <v>17420</v>
      </c>
      <c r="J780" s="75">
        <v>30000</v>
      </c>
      <c r="K780" s="130">
        <v>33000</v>
      </c>
      <c r="L780" s="100">
        <f t="shared" si="38"/>
        <v>3000</v>
      </c>
      <c r="M780" s="522">
        <f t="shared" si="39"/>
        <v>0.1</v>
      </c>
      <c r="N780" s="130">
        <v>33000</v>
      </c>
      <c r="O780" s="130">
        <v>33000</v>
      </c>
      <c r="P780" s="130"/>
      <c r="Q780" s="130"/>
      <c r="R780" s="130"/>
      <c r="S780" s="130"/>
      <c r="T780" s="405" t="s">
        <v>170</v>
      </c>
      <c r="U780" s="130">
        <v>2</v>
      </c>
      <c r="V780" s="133" t="s">
        <v>1039</v>
      </c>
      <c r="W780" s="6" t="s">
        <v>1714</v>
      </c>
      <c r="X780" s="134"/>
      <c r="Y780" s="134"/>
      <c r="Z780" s="134"/>
      <c r="AA780" s="198"/>
      <c r="AB780" s="134"/>
      <c r="AC780" s="198" t="s">
        <v>1715</v>
      </c>
      <c r="AD780" s="243">
        <v>412500</v>
      </c>
      <c r="AE780" s="243">
        <v>30</v>
      </c>
      <c r="AF780" s="299"/>
      <c r="AG780" s="299"/>
      <c r="AH780" s="299"/>
      <c r="AI780" s="299"/>
      <c r="AJ780" s="299"/>
      <c r="AK780" s="299"/>
      <c r="AL780" s="299"/>
      <c r="AM780" s="299"/>
      <c r="AN780" s="299"/>
      <c r="AO780" s="299"/>
      <c r="AP780" s="299"/>
      <c r="AQ780" s="299"/>
      <c r="AR780" s="299"/>
      <c r="AS780" s="299"/>
      <c r="AT780" s="299"/>
      <c r="AU780" s="299"/>
      <c r="AV780" s="299"/>
      <c r="AW780" s="299"/>
    </row>
    <row r="781" spans="1:49" s="300" customFormat="1" ht="76.5" x14ac:dyDescent="0.2">
      <c r="A781" s="49">
        <v>96512</v>
      </c>
      <c r="B781" s="29" t="s">
        <v>127</v>
      </c>
      <c r="C781" s="131" t="s">
        <v>244</v>
      </c>
      <c r="D781" s="168">
        <v>3</v>
      </c>
      <c r="E781" s="132"/>
      <c r="F781" s="67" t="s">
        <v>1720</v>
      </c>
      <c r="G781" s="135"/>
      <c r="H781" s="135"/>
      <c r="I781" s="135"/>
      <c r="J781" s="135"/>
      <c r="K781" s="81">
        <v>14000</v>
      </c>
      <c r="L781" s="100">
        <f t="shared" si="38"/>
        <v>14000</v>
      </c>
      <c r="M781" s="522" t="e">
        <f t="shared" si="39"/>
        <v>#DIV/0!</v>
      </c>
      <c r="N781" s="81"/>
      <c r="O781" s="81"/>
      <c r="P781" s="81"/>
      <c r="Q781" s="81"/>
      <c r="R781" s="81"/>
      <c r="S781" s="81"/>
      <c r="T781" s="257"/>
      <c r="U781" s="81">
        <v>4</v>
      </c>
      <c r="V781" s="81" t="s">
        <v>1039</v>
      </c>
      <c r="W781" s="6" t="s">
        <v>1721</v>
      </c>
      <c r="X781" s="64"/>
      <c r="Y781" s="64"/>
      <c r="Z781" s="64"/>
      <c r="AA781" s="64"/>
      <c r="AB781" s="64"/>
      <c r="AC781" s="459" t="s">
        <v>1722</v>
      </c>
      <c r="AD781" s="243">
        <v>412500</v>
      </c>
      <c r="AE781" s="243">
        <v>30</v>
      </c>
      <c r="AF781" s="299"/>
      <c r="AG781" s="299"/>
      <c r="AH781" s="299"/>
      <c r="AI781" s="299"/>
      <c r="AJ781" s="299"/>
      <c r="AK781" s="299"/>
      <c r="AL781" s="299"/>
      <c r="AM781" s="299"/>
      <c r="AN781" s="299"/>
      <c r="AO781" s="299"/>
      <c r="AP781" s="299"/>
      <c r="AQ781" s="299"/>
      <c r="AR781" s="299"/>
      <c r="AS781" s="299"/>
      <c r="AT781" s="299"/>
      <c r="AU781" s="299"/>
      <c r="AV781" s="299"/>
      <c r="AW781" s="299"/>
    </row>
    <row r="782" spans="1:49" s="300" customFormat="1" ht="102" x14ac:dyDescent="0.2">
      <c r="A782" s="70">
        <v>95990</v>
      </c>
      <c r="B782" s="236" t="s">
        <v>487</v>
      </c>
      <c r="C782" s="239"/>
      <c r="D782" s="168">
        <v>0</v>
      </c>
      <c r="E782" s="240"/>
      <c r="F782" s="163"/>
      <c r="G782" s="75">
        <v>1523</v>
      </c>
      <c r="H782" s="75">
        <v>1523</v>
      </c>
      <c r="I782" s="75">
        <v>3064</v>
      </c>
      <c r="J782" s="75">
        <v>2000</v>
      </c>
      <c r="K782" s="130">
        <v>2000</v>
      </c>
      <c r="L782" s="100">
        <f t="shared" si="38"/>
        <v>0</v>
      </c>
      <c r="M782" s="522">
        <f t="shared" si="39"/>
        <v>0</v>
      </c>
      <c r="N782" s="130">
        <v>2000</v>
      </c>
      <c r="O782" s="130">
        <v>2000</v>
      </c>
      <c r="P782" s="130"/>
      <c r="Q782" s="130"/>
      <c r="R782" s="130"/>
      <c r="S782" s="130"/>
      <c r="T782" s="255" t="s">
        <v>2753</v>
      </c>
      <c r="U782" s="130"/>
      <c r="V782" s="133"/>
      <c r="W782" s="11" t="s">
        <v>2883</v>
      </c>
      <c r="X782" s="130"/>
      <c r="Y782" s="130"/>
      <c r="Z782" s="130"/>
      <c r="AA782" s="133"/>
      <c r="AB782" s="130"/>
      <c r="AC782" s="130"/>
      <c r="AD782" s="71">
        <v>414500</v>
      </c>
      <c r="AE782" s="71">
        <v>40</v>
      </c>
      <c r="AF782" s="299"/>
      <c r="AG782" s="299"/>
      <c r="AH782" s="299"/>
      <c r="AI782" s="299"/>
      <c r="AJ782" s="299"/>
      <c r="AK782" s="299"/>
      <c r="AL782" s="299"/>
      <c r="AM782" s="299"/>
      <c r="AN782" s="299"/>
      <c r="AO782" s="299"/>
      <c r="AP782" s="299"/>
      <c r="AQ782" s="299"/>
      <c r="AR782" s="299"/>
      <c r="AS782" s="299"/>
      <c r="AT782" s="299"/>
      <c r="AU782" s="299"/>
      <c r="AV782" s="299"/>
      <c r="AW782" s="299"/>
    </row>
    <row r="783" spans="1:49" s="300" customFormat="1" ht="38.25" x14ac:dyDescent="0.2">
      <c r="A783" s="49">
        <v>95990</v>
      </c>
      <c r="B783" s="29" t="s">
        <v>1247</v>
      </c>
      <c r="C783" s="131"/>
      <c r="D783" s="168">
        <v>0</v>
      </c>
      <c r="E783" s="132"/>
      <c r="F783" s="67" t="s">
        <v>1727</v>
      </c>
      <c r="G783" s="75"/>
      <c r="H783" s="75">
        <v>842</v>
      </c>
      <c r="I783" s="75">
        <v>1100</v>
      </c>
      <c r="J783" s="75">
        <v>1950</v>
      </c>
      <c r="K783" s="130">
        <v>3000</v>
      </c>
      <c r="L783" s="100">
        <f t="shared" si="38"/>
        <v>1050</v>
      </c>
      <c r="M783" s="522">
        <f t="shared" si="39"/>
        <v>0.53846153846153844</v>
      </c>
      <c r="N783" s="130">
        <v>3000</v>
      </c>
      <c r="O783" s="130">
        <v>3000</v>
      </c>
      <c r="P783" s="130"/>
      <c r="Q783" s="130"/>
      <c r="R783" s="130"/>
      <c r="S783" s="130"/>
      <c r="T783" s="405" t="s">
        <v>170</v>
      </c>
      <c r="U783" s="203" t="s">
        <v>1724</v>
      </c>
      <c r="V783" s="495">
        <v>2.4</v>
      </c>
      <c r="W783" s="244" t="s">
        <v>1728</v>
      </c>
      <c r="X783" s="130"/>
      <c r="Y783" s="130"/>
      <c r="Z783" s="130"/>
      <c r="AA783" s="133"/>
      <c r="AB783" s="130"/>
      <c r="AC783" s="130"/>
      <c r="AD783" s="243">
        <v>414500</v>
      </c>
      <c r="AE783" s="243">
        <v>30</v>
      </c>
      <c r="AF783" s="299"/>
      <c r="AG783" s="299"/>
      <c r="AH783" s="299"/>
      <c r="AI783" s="299"/>
      <c r="AJ783" s="299"/>
      <c r="AK783" s="299"/>
      <c r="AL783" s="299"/>
      <c r="AM783" s="299"/>
      <c r="AN783" s="299"/>
      <c r="AO783" s="299"/>
      <c r="AP783" s="299"/>
      <c r="AQ783" s="299"/>
      <c r="AR783" s="299"/>
      <c r="AS783" s="299"/>
      <c r="AT783" s="299"/>
      <c r="AU783" s="299"/>
      <c r="AV783" s="299"/>
      <c r="AW783" s="299"/>
    </row>
    <row r="784" spans="1:49" s="300" customFormat="1" ht="102" x14ac:dyDescent="0.2">
      <c r="A784" s="70">
        <v>95530</v>
      </c>
      <c r="B784" s="236" t="s">
        <v>282</v>
      </c>
      <c r="C784" s="239"/>
      <c r="D784" s="168">
        <v>0</v>
      </c>
      <c r="E784" s="240"/>
      <c r="F784" s="163"/>
      <c r="G784" s="75">
        <v>1210</v>
      </c>
      <c r="H784" s="75">
        <v>2702</v>
      </c>
      <c r="I784" s="75"/>
      <c r="J784" s="75">
        <v>6000</v>
      </c>
      <c r="K784" s="130">
        <v>6000</v>
      </c>
      <c r="L784" s="100">
        <f t="shared" si="38"/>
        <v>0</v>
      </c>
      <c r="M784" s="522">
        <f t="shared" si="39"/>
        <v>0</v>
      </c>
      <c r="N784" s="130">
        <v>6000</v>
      </c>
      <c r="O784" s="130">
        <v>6000</v>
      </c>
      <c r="P784" s="130"/>
      <c r="Q784" s="130"/>
      <c r="R784" s="130"/>
      <c r="S784" s="130"/>
      <c r="T784" s="255" t="s">
        <v>2753</v>
      </c>
      <c r="U784" s="130"/>
      <c r="V784" s="133"/>
      <c r="W784" s="11" t="s">
        <v>2883</v>
      </c>
      <c r="X784" s="134"/>
      <c r="Y784" s="134"/>
      <c r="Z784" s="134"/>
      <c r="AA784" s="198"/>
      <c r="AB784" s="134"/>
      <c r="AC784" s="134"/>
      <c r="AD784" s="71">
        <v>414500</v>
      </c>
      <c r="AE784" s="71">
        <v>40</v>
      </c>
      <c r="AF784" s="299"/>
      <c r="AG784" s="299"/>
      <c r="AH784" s="299"/>
      <c r="AI784" s="299"/>
      <c r="AJ784" s="299"/>
      <c r="AK784" s="299"/>
      <c r="AL784" s="299"/>
      <c r="AM784" s="299"/>
      <c r="AN784" s="299"/>
      <c r="AO784" s="299"/>
      <c r="AP784" s="299"/>
      <c r="AQ784" s="299"/>
      <c r="AR784" s="299"/>
      <c r="AS784" s="299"/>
      <c r="AT784" s="299"/>
      <c r="AU784" s="299"/>
      <c r="AV784" s="299"/>
      <c r="AW784" s="299"/>
    </row>
    <row r="785" spans="1:49" s="300" customFormat="1" ht="38.25" x14ac:dyDescent="0.2">
      <c r="A785" s="49">
        <v>96210</v>
      </c>
      <c r="B785" s="29" t="s">
        <v>1729</v>
      </c>
      <c r="C785" s="157"/>
      <c r="D785" s="168">
        <v>1</v>
      </c>
      <c r="E785" s="158"/>
      <c r="F785" s="67" t="s">
        <v>1730</v>
      </c>
      <c r="G785" s="159">
        <v>3662</v>
      </c>
      <c r="H785" s="159"/>
      <c r="I785" s="159"/>
      <c r="J785" s="159">
        <v>25000</v>
      </c>
      <c r="K785" s="130">
        <v>30000</v>
      </c>
      <c r="L785" s="100">
        <f t="shared" si="38"/>
        <v>5000</v>
      </c>
      <c r="M785" s="522">
        <f t="shared" si="39"/>
        <v>0.2</v>
      </c>
      <c r="N785" s="130">
        <v>30000</v>
      </c>
      <c r="O785" s="130">
        <v>30000</v>
      </c>
      <c r="P785" s="130"/>
      <c r="Q785" s="130"/>
      <c r="R785" s="130"/>
      <c r="S785" s="130"/>
      <c r="T785" s="405" t="s">
        <v>170</v>
      </c>
      <c r="U785" s="130" t="s">
        <v>1724</v>
      </c>
      <c r="V785" s="133">
        <v>2.4</v>
      </c>
      <c r="W785" s="6" t="s">
        <v>1731</v>
      </c>
      <c r="X785" s="211"/>
      <c r="Y785" s="211"/>
      <c r="Z785" s="211"/>
      <c r="AA785" s="211"/>
      <c r="AB785" s="211"/>
      <c r="AC785" s="211" t="s">
        <v>1732</v>
      </c>
      <c r="AD785" s="243">
        <v>414500</v>
      </c>
      <c r="AE785" s="243">
        <v>30</v>
      </c>
      <c r="AF785" s="299"/>
      <c r="AG785" s="299"/>
      <c r="AH785" s="299"/>
      <c r="AI785" s="299"/>
      <c r="AJ785" s="299"/>
      <c r="AK785" s="299"/>
      <c r="AL785" s="299"/>
      <c r="AM785" s="299"/>
      <c r="AN785" s="299"/>
      <c r="AO785" s="299"/>
      <c r="AP785" s="299"/>
      <c r="AQ785" s="299"/>
      <c r="AR785" s="299"/>
      <c r="AS785" s="299"/>
      <c r="AT785" s="299"/>
      <c r="AU785" s="299"/>
      <c r="AV785" s="299"/>
      <c r="AW785" s="299"/>
    </row>
    <row r="786" spans="1:49" s="167" customFormat="1" ht="51" x14ac:dyDescent="0.2">
      <c r="A786" s="49">
        <v>95530</v>
      </c>
      <c r="B786" s="29" t="s">
        <v>282</v>
      </c>
      <c r="C786" s="131"/>
      <c r="D786" s="168">
        <v>0</v>
      </c>
      <c r="E786" s="132"/>
      <c r="F786" s="67" t="s">
        <v>1723</v>
      </c>
      <c r="G786" s="75">
        <v>13917</v>
      </c>
      <c r="H786" s="75">
        <v>13044</v>
      </c>
      <c r="I786" s="75">
        <v>28825</v>
      </c>
      <c r="J786" s="75">
        <v>55000</v>
      </c>
      <c r="K786" s="130">
        <v>32000</v>
      </c>
      <c r="L786" s="100">
        <f t="shared" si="38"/>
        <v>-23000</v>
      </c>
      <c r="M786" s="522">
        <f t="shared" si="39"/>
        <v>-0.41818181818181815</v>
      </c>
      <c r="N786" s="130">
        <v>32000</v>
      </c>
      <c r="O786" s="130">
        <v>32000</v>
      </c>
      <c r="P786" s="130"/>
      <c r="Q786" s="130"/>
      <c r="R786" s="130"/>
      <c r="S786" s="130"/>
      <c r="T786" s="405" t="s">
        <v>170</v>
      </c>
      <c r="U786" s="130" t="s">
        <v>1724</v>
      </c>
      <c r="V786" s="495">
        <v>2.4</v>
      </c>
      <c r="W786" s="6" t="s">
        <v>1725</v>
      </c>
      <c r="X786" s="134"/>
      <c r="Y786" s="134"/>
      <c r="Z786" s="134"/>
      <c r="AA786" s="198"/>
      <c r="AB786" s="134"/>
      <c r="AC786" s="198" t="s">
        <v>1726</v>
      </c>
      <c r="AD786" s="243">
        <v>414500</v>
      </c>
      <c r="AE786" s="243">
        <v>30</v>
      </c>
      <c r="AF786" s="299"/>
      <c r="AG786" s="299"/>
      <c r="AH786" s="299"/>
      <c r="AI786" s="299"/>
      <c r="AJ786" s="299"/>
      <c r="AK786" s="299"/>
      <c r="AL786" s="299"/>
      <c r="AM786" s="299"/>
      <c r="AN786" s="299"/>
      <c r="AO786" s="299"/>
      <c r="AP786" s="299"/>
      <c r="AQ786" s="299"/>
      <c r="AR786" s="299"/>
      <c r="AS786" s="299"/>
      <c r="AT786" s="299"/>
      <c r="AU786" s="299"/>
      <c r="AV786" s="299"/>
      <c r="AW786" s="299"/>
    </row>
    <row r="787" spans="1:49" s="298" customFormat="1" ht="25.5" x14ac:dyDescent="0.2">
      <c r="A787" s="49">
        <v>94410</v>
      </c>
      <c r="B787" s="29" t="s">
        <v>27</v>
      </c>
      <c r="C787" s="157"/>
      <c r="D787" s="168">
        <v>1</v>
      </c>
      <c r="E787" s="158"/>
      <c r="F787" s="67" t="s">
        <v>1124</v>
      </c>
      <c r="G787" s="159"/>
      <c r="H787" s="159"/>
      <c r="I787" s="159"/>
      <c r="J787" s="159">
        <v>150</v>
      </c>
      <c r="K787" s="130">
        <v>150</v>
      </c>
      <c r="L787" s="100">
        <f t="shared" si="38"/>
        <v>0</v>
      </c>
      <c r="M787" s="522">
        <f t="shared" si="39"/>
        <v>0</v>
      </c>
      <c r="N787" s="130">
        <v>150</v>
      </c>
      <c r="O787" s="130">
        <v>150</v>
      </c>
      <c r="P787" s="130"/>
      <c r="Q787" s="130"/>
      <c r="R787" s="130"/>
      <c r="S787" s="130"/>
      <c r="T787" s="206" t="s">
        <v>2766</v>
      </c>
      <c r="U787" s="130"/>
      <c r="V787" s="101" t="s">
        <v>1122</v>
      </c>
      <c r="W787" s="36" t="s">
        <v>1125</v>
      </c>
      <c r="X787" s="130"/>
      <c r="Y787" s="130"/>
      <c r="Z787" s="130"/>
      <c r="AA787" s="133"/>
      <c r="AB787" s="130"/>
      <c r="AC787" s="133"/>
      <c r="AD787" s="172">
        <v>431000</v>
      </c>
      <c r="AE787" s="172">
        <v>46</v>
      </c>
      <c r="AF787" s="301"/>
      <c r="AG787" s="301"/>
      <c r="AH787" s="301"/>
      <c r="AI787" s="301"/>
      <c r="AJ787" s="301"/>
      <c r="AK787" s="301"/>
      <c r="AL787" s="301"/>
      <c r="AM787" s="301"/>
      <c r="AN787" s="301"/>
      <c r="AO787" s="301"/>
      <c r="AP787" s="301"/>
      <c r="AQ787" s="301"/>
      <c r="AR787" s="301"/>
      <c r="AS787" s="301"/>
      <c r="AT787" s="301"/>
      <c r="AU787" s="301"/>
      <c r="AV787" s="301"/>
      <c r="AW787" s="301"/>
    </row>
    <row r="788" spans="1:49" s="300" customFormat="1" ht="51" x14ac:dyDescent="0.2">
      <c r="A788" s="49">
        <v>95315</v>
      </c>
      <c r="B788" s="29" t="s">
        <v>41</v>
      </c>
      <c r="C788" s="131"/>
      <c r="D788" s="168">
        <v>1</v>
      </c>
      <c r="E788" s="132"/>
      <c r="F788" s="67" t="s">
        <v>1743</v>
      </c>
      <c r="G788" s="75">
        <v>262</v>
      </c>
      <c r="H788" s="75">
        <v>0</v>
      </c>
      <c r="I788" s="75">
        <v>201</v>
      </c>
      <c r="J788" s="75">
        <v>200</v>
      </c>
      <c r="K788" s="130">
        <v>200</v>
      </c>
      <c r="L788" s="100">
        <f t="shared" si="38"/>
        <v>0</v>
      </c>
      <c r="M788" s="522">
        <f t="shared" si="39"/>
        <v>0</v>
      </c>
      <c r="N788" s="130">
        <v>200</v>
      </c>
      <c r="O788" s="130">
        <v>200</v>
      </c>
      <c r="P788" s="130"/>
      <c r="Q788" s="130"/>
      <c r="R788" s="130"/>
      <c r="S788" s="130"/>
      <c r="T788" s="405" t="s">
        <v>170</v>
      </c>
      <c r="U788" s="130">
        <v>4</v>
      </c>
      <c r="V788" s="69" t="s">
        <v>1744</v>
      </c>
      <c r="W788" s="6" t="s">
        <v>1745</v>
      </c>
      <c r="X788" s="130"/>
      <c r="Y788" s="130"/>
      <c r="Z788" s="130"/>
      <c r="AA788" s="133"/>
      <c r="AB788" s="130"/>
      <c r="AC788" s="198" t="s">
        <v>1746</v>
      </c>
      <c r="AD788" s="243">
        <v>431000</v>
      </c>
      <c r="AE788" s="243">
        <v>30</v>
      </c>
      <c r="AF788" s="299"/>
      <c r="AG788" s="299"/>
      <c r="AH788" s="299"/>
      <c r="AI788" s="299"/>
      <c r="AJ788" s="299"/>
      <c r="AK788" s="299"/>
      <c r="AL788" s="299"/>
      <c r="AM788" s="299"/>
      <c r="AN788" s="299"/>
      <c r="AO788" s="299"/>
      <c r="AP788" s="299"/>
      <c r="AQ788" s="299"/>
      <c r="AR788" s="299"/>
      <c r="AS788" s="299"/>
      <c r="AT788" s="299"/>
      <c r="AU788" s="299"/>
      <c r="AV788" s="299"/>
      <c r="AW788" s="299"/>
    </row>
    <row r="789" spans="1:49" s="300" customFormat="1" ht="38.25" customHeight="1" x14ac:dyDescent="0.2">
      <c r="A789" s="70">
        <v>94490</v>
      </c>
      <c r="B789" s="236" t="s">
        <v>154</v>
      </c>
      <c r="C789" s="237"/>
      <c r="D789" s="168">
        <v>1</v>
      </c>
      <c r="E789" s="238"/>
      <c r="F789" s="163" t="s">
        <v>1046</v>
      </c>
      <c r="G789" s="159">
        <v>400</v>
      </c>
      <c r="H789" s="159">
        <v>591</v>
      </c>
      <c r="I789" s="159">
        <v>380</v>
      </c>
      <c r="J789" s="159">
        <v>400</v>
      </c>
      <c r="K789" s="130">
        <v>500</v>
      </c>
      <c r="L789" s="100">
        <f t="shared" si="38"/>
        <v>100</v>
      </c>
      <c r="M789" s="522">
        <f t="shared" si="39"/>
        <v>0.25</v>
      </c>
      <c r="N789" s="130">
        <v>400</v>
      </c>
      <c r="O789" s="130">
        <v>400</v>
      </c>
      <c r="P789" s="130"/>
      <c r="Q789" s="130"/>
      <c r="R789" s="130"/>
      <c r="S789" s="130"/>
      <c r="T789" s="538" t="s">
        <v>2559</v>
      </c>
      <c r="U789" s="130">
        <v>2</v>
      </c>
      <c r="V789" s="241" t="s">
        <v>1039</v>
      </c>
      <c r="W789" s="11" t="s">
        <v>1047</v>
      </c>
      <c r="X789" s="130"/>
      <c r="Y789" s="130"/>
      <c r="Z789" s="130"/>
      <c r="AA789" s="133"/>
      <c r="AB789" s="130"/>
      <c r="AC789" s="130"/>
      <c r="AD789" s="70">
        <v>431000</v>
      </c>
      <c r="AE789" s="70">
        <v>40</v>
      </c>
      <c r="AF789" s="299"/>
      <c r="AG789" s="299"/>
      <c r="AH789" s="299"/>
      <c r="AI789" s="299"/>
      <c r="AJ789" s="299"/>
      <c r="AK789" s="299"/>
      <c r="AL789" s="299"/>
      <c r="AM789" s="299"/>
      <c r="AN789" s="299"/>
      <c r="AO789" s="299"/>
      <c r="AP789" s="299"/>
      <c r="AQ789" s="299"/>
      <c r="AR789" s="299"/>
      <c r="AS789" s="299"/>
      <c r="AT789" s="299"/>
      <c r="AU789" s="299"/>
      <c r="AV789" s="299"/>
      <c r="AW789" s="299"/>
    </row>
    <row r="790" spans="1:49" s="300" customFormat="1" x14ac:dyDescent="0.2">
      <c r="A790" s="50">
        <v>94410</v>
      </c>
      <c r="B790" s="29" t="s">
        <v>27</v>
      </c>
      <c r="C790" s="96"/>
      <c r="D790" s="168">
        <v>1</v>
      </c>
      <c r="E790" s="97"/>
      <c r="F790" s="51" t="s">
        <v>1733</v>
      </c>
      <c r="G790" s="98">
        <v>593</v>
      </c>
      <c r="H790" s="98">
        <v>1003</v>
      </c>
      <c r="I790" s="98">
        <v>208</v>
      </c>
      <c r="J790" s="98">
        <v>500</v>
      </c>
      <c r="K790" s="99">
        <v>500</v>
      </c>
      <c r="L790" s="100">
        <f t="shared" si="38"/>
        <v>0</v>
      </c>
      <c r="M790" s="522">
        <f t="shared" si="39"/>
        <v>0</v>
      </c>
      <c r="N790" s="99">
        <v>500</v>
      </c>
      <c r="O790" s="99">
        <v>500</v>
      </c>
      <c r="P790" s="99"/>
      <c r="Q790" s="99"/>
      <c r="R790" s="99"/>
      <c r="S790" s="99"/>
      <c r="T790" s="540" t="s">
        <v>170</v>
      </c>
      <c r="U790" s="102">
        <v>2</v>
      </c>
      <c r="V790" s="101" t="s">
        <v>1734</v>
      </c>
      <c r="W790" s="7" t="s">
        <v>1735</v>
      </c>
      <c r="X790" s="134"/>
      <c r="Y790" s="134"/>
      <c r="Z790" s="134"/>
      <c r="AA790" s="198"/>
      <c r="AB790" s="134"/>
      <c r="AC790" s="134"/>
      <c r="AD790" s="243">
        <v>431000</v>
      </c>
      <c r="AE790" s="243">
        <v>30</v>
      </c>
      <c r="AF790" s="299"/>
      <c r="AG790" s="299"/>
      <c r="AH790" s="299"/>
      <c r="AI790" s="299"/>
      <c r="AJ790" s="299"/>
      <c r="AK790" s="299"/>
      <c r="AL790" s="299"/>
      <c r="AM790" s="299"/>
      <c r="AN790" s="299"/>
      <c r="AO790" s="299"/>
      <c r="AP790" s="299"/>
      <c r="AQ790" s="299"/>
      <c r="AR790" s="299"/>
      <c r="AS790" s="299"/>
      <c r="AT790" s="299"/>
      <c r="AU790" s="299"/>
      <c r="AV790" s="299"/>
      <c r="AW790" s="299"/>
    </row>
    <row r="791" spans="1:49" s="300" customFormat="1" ht="25.5" x14ac:dyDescent="0.2">
      <c r="A791" s="70">
        <v>96510</v>
      </c>
      <c r="B791" s="236" t="s">
        <v>82</v>
      </c>
      <c r="C791" s="239"/>
      <c r="D791" s="168">
        <v>1</v>
      </c>
      <c r="E791" s="240"/>
      <c r="F791" s="163" t="s">
        <v>1052</v>
      </c>
      <c r="G791" s="135"/>
      <c r="H791" s="135"/>
      <c r="I791" s="135"/>
      <c r="J791" s="135">
        <v>1200</v>
      </c>
      <c r="K791" s="81">
        <v>1400</v>
      </c>
      <c r="L791" s="100">
        <f t="shared" si="38"/>
        <v>200</v>
      </c>
      <c r="M791" s="522">
        <f t="shared" si="39"/>
        <v>0.16666666666666666</v>
      </c>
      <c r="N791" s="81">
        <v>1400</v>
      </c>
      <c r="O791" s="81">
        <v>1400</v>
      </c>
      <c r="P791" s="81"/>
      <c r="Q791" s="81"/>
      <c r="R791" s="81"/>
      <c r="S791" s="81"/>
      <c r="T791" s="257" t="s">
        <v>170</v>
      </c>
      <c r="U791" s="81" t="s">
        <v>1053</v>
      </c>
      <c r="V791" s="81" t="s">
        <v>1039</v>
      </c>
      <c r="W791" s="11" t="s">
        <v>1054</v>
      </c>
      <c r="X791" s="81"/>
      <c r="Y791" s="81"/>
      <c r="Z791" s="81"/>
      <c r="AA791" s="81"/>
      <c r="AB791" s="81"/>
      <c r="AC791" s="81"/>
      <c r="AD791" s="70">
        <v>431000</v>
      </c>
      <c r="AE791" s="70">
        <v>40</v>
      </c>
    </row>
    <row r="792" spans="1:49" s="298" customFormat="1" ht="25.5" x14ac:dyDescent="0.2">
      <c r="A792" s="71">
        <v>95225</v>
      </c>
      <c r="B792" s="233" t="s">
        <v>35</v>
      </c>
      <c r="C792" s="234"/>
      <c r="D792" s="168">
        <v>1</v>
      </c>
      <c r="E792" s="235"/>
      <c r="F792" s="233" t="s">
        <v>1048</v>
      </c>
      <c r="G792" s="46">
        <v>506</v>
      </c>
      <c r="H792" s="46">
        <v>1909</v>
      </c>
      <c r="I792" s="46">
        <v>993</v>
      </c>
      <c r="J792" s="46">
        <v>3000</v>
      </c>
      <c r="K792" s="68">
        <v>3000</v>
      </c>
      <c r="L792" s="100">
        <f t="shared" si="38"/>
        <v>0</v>
      </c>
      <c r="M792" s="522">
        <f t="shared" si="39"/>
        <v>0</v>
      </c>
      <c r="N792" s="68">
        <v>1500</v>
      </c>
      <c r="O792" s="68">
        <v>1500</v>
      </c>
      <c r="P792" s="68"/>
      <c r="Q792" s="68"/>
      <c r="R792" s="68"/>
      <c r="S792" s="68"/>
      <c r="T792" s="255" t="s">
        <v>2560</v>
      </c>
      <c r="U792" s="46">
        <v>2</v>
      </c>
      <c r="V792" s="241" t="s">
        <v>1039</v>
      </c>
      <c r="W792" s="53" t="s">
        <v>1049</v>
      </c>
      <c r="X792" s="171"/>
      <c r="Y792" s="171"/>
      <c r="Z792" s="171"/>
      <c r="AA792" s="171"/>
      <c r="AB792" s="171"/>
      <c r="AC792" s="171"/>
      <c r="AD792" s="70">
        <v>431000</v>
      </c>
      <c r="AE792" s="70">
        <v>40</v>
      </c>
    </row>
    <row r="793" spans="1:49" s="300" customFormat="1" ht="76.5" x14ac:dyDescent="0.2">
      <c r="A793" s="10">
        <v>95225</v>
      </c>
      <c r="B793" s="8" t="s">
        <v>35</v>
      </c>
      <c r="C793" s="196"/>
      <c r="D793" s="168">
        <v>1</v>
      </c>
      <c r="E793" s="197"/>
      <c r="F793" s="8" t="s">
        <v>1740</v>
      </c>
      <c r="G793" s="46">
        <v>18</v>
      </c>
      <c r="H793" s="46"/>
      <c r="I793" s="46">
        <v>7802</v>
      </c>
      <c r="J793" s="46">
        <v>0</v>
      </c>
      <c r="K793" s="68">
        <v>2500</v>
      </c>
      <c r="L793" s="100">
        <f t="shared" si="38"/>
        <v>2500</v>
      </c>
      <c r="M793" s="522" t="e">
        <f t="shared" si="39"/>
        <v>#DIV/0!</v>
      </c>
      <c r="N793" s="68">
        <v>2500</v>
      </c>
      <c r="O793" s="68">
        <v>2500</v>
      </c>
      <c r="P793" s="68"/>
      <c r="Q793" s="68"/>
      <c r="R793" s="68"/>
      <c r="S793" s="68"/>
      <c r="T793" s="255" t="s">
        <v>170</v>
      </c>
      <c r="U793" s="230" t="s">
        <v>326</v>
      </c>
      <c r="V793" s="508" t="s">
        <v>1039</v>
      </c>
      <c r="W793" s="53" t="s">
        <v>1741</v>
      </c>
      <c r="X793" s="64"/>
      <c r="Y793" s="64"/>
      <c r="Z793" s="64"/>
      <c r="AA793" s="64"/>
      <c r="AB793" s="393"/>
      <c r="AC793" s="393" t="s">
        <v>1742</v>
      </c>
      <c r="AD793" s="243">
        <v>431000</v>
      </c>
      <c r="AE793" s="243">
        <v>30</v>
      </c>
    </row>
    <row r="794" spans="1:49" s="298" customFormat="1" ht="25.5" x14ac:dyDescent="0.2">
      <c r="A794" s="50">
        <v>94425</v>
      </c>
      <c r="B794" s="29" t="s">
        <v>1042</v>
      </c>
      <c r="C794" s="96"/>
      <c r="D794" s="168">
        <v>1</v>
      </c>
      <c r="E794" s="97"/>
      <c r="F794" s="51" t="s">
        <v>1121</v>
      </c>
      <c r="G794" s="98">
        <v>3237</v>
      </c>
      <c r="H794" s="98">
        <v>1807</v>
      </c>
      <c r="I794" s="98">
        <v>1891</v>
      </c>
      <c r="J794" s="98">
        <v>3000</v>
      </c>
      <c r="K794" s="99">
        <v>3000</v>
      </c>
      <c r="L794" s="100">
        <f t="shared" si="38"/>
        <v>0</v>
      </c>
      <c r="M794" s="522">
        <f t="shared" si="39"/>
        <v>0</v>
      </c>
      <c r="N794" s="99">
        <v>3000</v>
      </c>
      <c r="O794" s="99">
        <v>3000</v>
      </c>
      <c r="P794" s="99"/>
      <c r="Q794" s="99"/>
      <c r="R794" s="99"/>
      <c r="S794" s="99"/>
      <c r="T794" s="206" t="s">
        <v>2766</v>
      </c>
      <c r="U794" s="102"/>
      <c r="V794" s="101" t="s">
        <v>1122</v>
      </c>
      <c r="W794" s="7" t="s">
        <v>1123</v>
      </c>
      <c r="X794" s="130"/>
      <c r="Y794" s="130"/>
      <c r="Z794" s="130"/>
      <c r="AA794" s="133"/>
      <c r="AB794" s="130"/>
      <c r="AC794" s="130"/>
      <c r="AD794" s="172">
        <v>431000</v>
      </c>
      <c r="AE794" s="172">
        <v>46</v>
      </c>
      <c r="AF794" s="301"/>
      <c r="AG794" s="301"/>
      <c r="AH794" s="301"/>
      <c r="AI794" s="301"/>
      <c r="AJ794" s="301"/>
      <c r="AK794" s="301"/>
      <c r="AL794" s="301"/>
      <c r="AM794" s="301"/>
      <c r="AN794" s="301"/>
      <c r="AO794" s="301"/>
      <c r="AP794" s="301"/>
      <c r="AQ794" s="301"/>
      <c r="AR794" s="301"/>
      <c r="AS794" s="301"/>
      <c r="AT794" s="301"/>
      <c r="AU794" s="301"/>
      <c r="AV794" s="301"/>
      <c r="AW794" s="301"/>
    </row>
    <row r="795" spans="1:49" s="167" customFormat="1" ht="38.25" x14ac:dyDescent="0.2">
      <c r="A795" s="49">
        <v>95530</v>
      </c>
      <c r="B795" s="29" t="s">
        <v>282</v>
      </c>
      <c r="C795" s="131"/>
      <c r="D795" s="168">
        <v>1</v>
      </c>
      <c r="E795" s="132"/>
      <c r="F795" s="67" t="s">
        <v>1747</v>
      </c>
      <c r="G795" s="75">
        <v>9848</v>
      </c>
      <c r="H795" s="75">
        <v>2582</v>
      </c>
      <c r="I795" s="75">
        <v>2574</v>
      </c>
      <c r="J795" s="75">
        <v>4500</v>
      </c>
      <c r="K795" s="130">
        <v>4500</v>
      </c>
      <c r="L795" s="100">
        <f t="shared" ref="L795:L858" si="40">+K795-J795</f>
        <v>0</v>
      </c>
      <c r="M795" s="522">
        <f t="shared" ref="M795:M858" si="41">+L795/J795</f>
        <v>0</v>
      </c>
      <c r="N795" s="130">
        <v>4500</v>
      </c>
      <c r="O795" s="130">
        <v>4500</v>
      </c>
      <c r="P795" s="130"/>
      <c r="Q795" s="130"/>
      <c r="R795" s="130"/>
      <c r="S795" s="130"/>
      <c r="T795" s="405" t="s">
        <v>170</v>
      </c>
      <c r="U795" s="130">
        <v>4</v>
      </c>
      <c r="V795" s="69" t="s">
        <v>615</v>
      </c>
      <c r="W795" s="6" t="s">
        <v>1748</v>
      </c>
      <c r="X795" s="134"/>
      <c r="Y795" s="134"/>
      <c r="Z795" s="134"/>
      <c r="AA795" s="198"/>
      <c r="AB795" s="134"/>
      <c r="AC795" s="198" t="s">
        <v>1749</v>
      </c>
      <c r="AD795" s="243">
        <v>431000</v>
      </c>
      <c r="AE795" s="243">
        <v>30</v>
      </c>
      <c r="AF795" s="299"/>
      <c r="AG795" s="299"/>
      <c r="AH795" s="299"/>
      <c r="AI795" s="299"/>
      <c r="AJ795" s="299"/>
      <c r="AK795" s="299"/>
      <c r="AL795" s="299"/>
      <c r="AM795" s="299"/>
      <c r="AN795" s="299"/>
      <c r="AO795" s="299"/>
      <c r="AP795" s="299"/>
      <c r="AQ795" s="299"/>
      <c r="AR795" s="299"/>
      <c r="AS795" s="299"/>
      <c r="AT795" s="299"/>
      <c r="AU795" s="299"/>
      <c r="AV795" s="299"/>
      <c r="AW795" s="299"/>
    </row>
    <row r="796" spans="1:49" s="300" customFormat="1" ht="63.75" x14ac:dyDescent="0.2">
      <c r="A796" s="313">
        <v>92310</v>
      </c>
      <c r="B796" s="314" t="s">
        <v>23</v>
      </c>
      <c r="C796" s="315"/>
      <c r="D796" s="168">
        <v>1</v>
      </c>
      <c r="E796" s="316"/>
      <c r="F796" s="314" t="s">
        <v>1038</v>
      </c>
      <c r="G796" s="46"/>
      <c r="H796" s="46">
        <v>1440</v>
      </c>
      <c r="I796" s="46">
        <v>7637</v>
      </c>
      <c r="J796" s="46">
        <v>8384</v>
      </c>
      <c r="K796" s="46">
        <v>9500</v>
      </c>
      <c r="L796" s="100">
        <f t="shared" si="40"/>
        <v>1116</v>
      </c>
      <c r="M796" s="522">
        <f t="shared" si="41"/>
        <v>0.13311068702290077</v>
      </c>
      <c r="N796" s="46">
        <v>5000</v>
      </c>
      <c r="O796" s="46">
        <v>5000</v>
      </c>
      <c r="P796" s="46"/>
      <c r="Q796" s="46"/>
      <c r="R796" s="46"/>
      <c r="S796" s="46"/>
      <c r="T796" s="418" t="s">
        <v>2558</v>
      </c>
      <c r="U796" s="329" t="s">
        <v>297</v>
      </c>
      <c r="V796" s="330" t="s">
        <v>1039</v>
      </c>
      <c r="W796" s="11" t="s">
        <v>1040</v>
      </c>
      <c r="X796" s="46"/>
      <c r="Y796" s="46"/>
      <c r="Z796" s="46"/>
      <c r="AA796" s="48"/>
      <c r="AB796" s="46"/>
      <c r="AC796" s="48" t="s">
        <v>1041</v>
      </c>
      <c r="AD796" s="70">
        <v>431000</v>
      </c>
      <c r="AE796" s="70">
        <v>40</v>
      </c>
      <c r="AF796" s="299"/>
      <c r="AG796" s="299"/>
      <c r="AH796" s="299"/>
      <c r="AI796" s="299"/>
      <c r="AJ796" s="299"/>
      <c r="AK796" s="299"/>
      <c r="AL796" s="299"/>
      <c r="AM796" s="299"/>
      <c r="AN796" s="299"/>
      <c r="AO796" s="299"/>
      <c r="AP796" s="299"/>
      <c r="AQ796" s="299"/>
      <c r="AR796" s="299"/>
      <c r="AS796" s="299"/>
      <c r="AT796" s="299"/>
      <c r="AU796" s="299"/>
      <c r="AV796" s="299"/>
      <c r="AW796" s="299"/>
    </row>
    <row r="797" spans="1:49" s="300" customFormat="1" ht="38.25" x14ac:dyDescent="0.2">
      <c r="A797" s="70">
        <v>95530</v>
      </c>
      <c r="B797" s="236" t="s">
        <v>282</v>
      </c>
      <c r="C797" s="239"/>
      <c r="D797" s="168">
        <v>1</v>
      </c>
      <c r="E797" s="240"/>
      <c r="F797" s="163" t="s">
        <v>1050</v>
      </c>
      <c r="G797" s="75">
        <v>7063</v>
      </c>
      <c r="H797" s="75">
        <v>5893</v>
      </c>
      <c r="I797" s="75">
        <v>6013</v>
      </c>
      <c r="J797" s="75">
        <v>7000</v>
      </c>
      <c r="K797" s="130">
        <v>11000</v>
      </c>
      <c r="L797" s="100">
        <f t="shared" si="40"/>
        <v>4000</v>
      </c>
      <c r="M797" s="522">
        <f t="shared" si="41"/>
        <v>0.5714285714285714</v>
      </c>
      <c r="N797" s="130">
        <v>7500</v>
      </c>
      <c r="O797" s="130">
        <v>7500</v>
      </c>
      <c r="P797" s="130"/>
      <c r="Q797" s="130"/>
      <c r="R797" s="130"/>
      <c r="S797" s="130"/>
      <c r="T797" s="405" t="s">
        <v>2561</v>
      </c>
      <c r="U797" s="304" t="s">
        <v>1044</v>
      </c>
      <c r="V797" s="304" t="s">
        <v>1039</v>
      </c>
      <c r="W797" s="11" t="s">
        <v>1051</v>
      </c>
      <c r="X797" s="134"/>
      <c r="Y797" s="134"/>
      <c r="Z797" s="134"/>
      <c r="AA797" s="198"/>
      <c r="AB797" s="134"/>
      <c r="AC797" s="134"/>
      <c r="AD797" s="70">
        <v>431000</v>
      </c>
      <c r="AE797" s="70">
        <v>40</v>
      </c>
      <c r="AF797" s="299"/>
      <c r="AG797" s="299"/>
      <c r="AH797" s="299"/>
      <c r="AI797" s="299"/>
      <c r="AJ797" s="299"/>
      <c r="AK797" s="299"/>
      <c r="AL797" s="299"/>
      <c r="AM797" s="299"/>
      <c r="AN797" s="299"/>
      <c r="AO797" s="299"/>
      <c r="AP797" s="299"/>
      <c r="AQ797" s="299"/>
      <c r="AR797" s="299"/>
      <c r="AS797" s="299"/>
      <c r="AT797" s="299"/>
      <c r="AU797" s="299"/>
      <c r="AV797" s="299"/>
      <c r="AW797" s="299"/>
    </row>
    <row r="798" spans="1:49" s="300" customFormat="1" ht="25.5" x14ac:dyDescent="0.2">
      <c r="A798" s="122">
        <v>94425</v>
      </c>
      <c r="B798" s="236" t="s">
        <v>1042</v>
      </c>
      <c r="C798" s="310"/>
      <c r="D798" s="168">
        <v>1</v>
      </c>
      <c r="E798" s="311"/>
      <c r="F798" s="312" t="s">
        <v>1043</v>
      </c>
      <c r="G798" s="98">
        <v>16113</v>
      </c>
      <c r="H798" s="98">
        <v>18363</v>
      </c>
      <c r="I798" s="98">
        <v>16923</v>
      </c>
      <c r="J798" s="98">
        <v>18500</v>
      </c>
      <c r="K798" s="99">
        <v>20000</v>
      </c>
      <c r="L798" s="100">
        <f t="shared" si="40"/>
        <v>1500</v>
      </c>
      <c r="M798" s="522">
        <f t="shared" si="41"/>
        <v>8.1081081081081086E-2</v>
      </c>
      <c r="N798" s="99">
        <v>20000</v>
      </c>
      <c r="O798" s="99">
        <v>20000</v>
      </c>
      <c r="P798" s="99"/>
      <c r="Q798" s="99"/>
      <c r="R798" s="99"/>
      <c r="S798" s="99"/>
      <c r="T798" s="557" t="s">
        <v>170</v>
      </c>
      <c r="U798" s="331" t="s">
        <v>1044</v>
      </c>
      <c r="V798" s="330" t="s">
        <v>1039</v>
      </c>
      <c r="W798" s="83" t="s">
        <v>1045</v>
      </c>
      <c r="X798" s="130"/>
      <c r="Y798" s="130"/>
      <c r="Z798" s="130"/>
      <c r="AA798" s="133"/>
      <c r="AB798" s="130"/>
      <c r="AC798" s="130"/>
      <c r="AD798" s="70">
        <v>431000</v>
      </c>
      <c r="AE798" s="70">
        <v>40</v>
      </c>
      <c r="AF798" s="299"/>
      <c r="AG798" s="299"/>
      <c r="AH798" s="299"/>
      <c r="AI798" s="299"/>
      <c r="AJ798" s="299"/>
      <c r="AK798" s="299"/>
      <c r="AL798" s="299"/>
      <c r="AM798" s="299"/>
      <c r="AN798" s="299"/>
      <c r="AO798" s="299"/>
      <c r="AP798" s="299"/>
      <c r="AQ798" s="299"/>
      <c r="AR798" s="299"/>
      <c r="AS798" s="299"/>
      <c r="AT798" s="299"/>
      <c r="AU798" s="299"/>
      <c r="AV798" s="299"/>
      <c r="AW798" s="299"/>
    </row>
    <row r="799" spans="1:49" s="298" customFormat="1" ht="89.25" x14ac:dyDescent="0.2">
      <c r="A799" s="49">
        <v>94425</v>
      </c>
      <c r="B799" s="29" t="s">
        <v>1736</v>
      </c>
      <c r="C799" s="157"/>
      <c r="D799" s="168">
        <v>1</v>
      </c>
      <c r="E799" s="158"/>
      <c r="F799" s="67" t="s">
        <v>1737</v>
      </c>
      <c r="G799" s="159">
        <v>54796</v>
      </c>
      <c r="H799" s="159">
        <v>59928</v>
      </c>
      <c r="I799" s="159">
        <v>50102</v>
      </c>
      <c r="J799" s="159">
        <v>63000</v>
      </c>
      <c r="K799" s="130">
        <f>65000+5000</f>
        <v>70000</v>
      </c>
      <c r="L799" s="100">
        <f t="shared" si="40"/>
        <v>7000</v>
      </c>
      <c r="M799" s="522">
        <f t="shared" si="41"/>
        <v>0.1111111111111111</v>
      </c>
      <c r="N799" s="130">
        <v>70000</v>
      </c>
      <c r="O799" s="130">
        <v>70000</v>
      </c>
      <c r="P799" s="130"/>
      <c r="Q799" s="130"/>
      <c r="R799" s="130"/>
      <c r="S799" s="130"/>
      <c r="T799" s="550" t="s">
        <v>170</v>
      </c>
      <c r="U799" s="130">
        <v>2</v>
      </c>
      <c r="V799" s="100" t="s">
        <v>1039</v>
      </c>
      <c r="W799" s="6" t="s">
        <v>1738</v>
      </c>
      <c r="X799" s="130"/>
      <c r="Y799" s="130"/>
      <c r="Z799" s="130"/>
      <c r="AA799" s="133"/>
      <c r="AB799" s="130"/>
      <c r="AC799" s="198" t="s">
        <v>1739</v>
      </c>
      <c r="AD799" s="243">
        <v>431000</v>
      </c>
      <c r="AE799" s="243">
        <v>30</v>
      </c>
      <c r="AF799" s="301"/>
      <c r="AG799" s="301"/>
      <c r="AH799" s="301"/>
      <c r="AI799" s="301"/>
      <c r="AJ799" s="301"/>
      <c r="AK799" s="301"/>
      <c r="AL799" s="301"/>
      <c r="AM799" s="301"/>
      <c r="AN799" s="301"/>
      <c r="AO799" s="301"/>
      <c r="AP799" s="301"/>
      <c r="AQ799" s="301"/>
      <c r="AR799" s="301"/>
      <c r="AS799" s="301"/>
      <c r="AT799" s="301"/>
      <c r="AU799" s="301"/>
      <c r="AV799" s="301"/>
      <c r="AW799" s="301"/>
    </row>
    <row r="800" spans="1:49" s="300" customFormat="1" x14ac:dyDescent="0.2">
      <c r="A800" s="205">
        <v>92310</v>
      </c>
      <c r="B800" s="44" t="s">
        <v>23</v>
      </c>
      <c r="C800" s="54"/>
      <c r="D800" s="168">
        <v>2</v>
      </c>
      <c r="E800" s="55"/>
      <c r="F800" s="44" t="s">
        <v>1128</v>
      </c>
      <c r="G800" s="46"/>
      <c r="H800" s="46"/>
      <c r="I800" s="46"/>
      <c r="J800" s="46">
        <v>3177</v>
      </c>
      <c r="K800" s="46">
        <v>3200</v>
      </c>
      <c r="L800" s="100">
        <f t="shared" si="40"/>
        <v>23</v>
      </c>
      <c r="M800" s="522">
        <f t="shared" si="41"/>
        <v>7.239534151715455E-3</v>
      </c>
      <c r="N800" s="46"/>
      <c r="O800" s="46"/>
      <c r="P800" s="46"/>
      <c r="Q800" s="46"/>
      <c r="R800" s="46"/>
      <c r="S800" s="46"/>
      <c r="T800" s="418"/>
      <c r="U800" s="46"/>
      <c r="V800" s="101" t="s">
        <v>1122</v>
      </c>
      <c r="W800" s="36" t="s">
        <v>1129</v>
      </c>
      <c r="X800" s="46"/>
      <c r="Y800" s="46"/>
      <c r="Z800" s="46"/>
      <c r="AA800" s="48"/>
      <c r="AB800" s="46"/>
      <c r="AC800" s="46"/>
      <c r="AD800" s="172">
        <v>431000</v>
      </c>
      <c r="AE800" s="172">
        <v>46</v>
      </c>
    </row>
    <row r="801" spans="1:49" s="298" customFormat="1" ht="25.5" x14ac:dyDescent="0.2">
      <c r="A801" s="49">
        <v>95530</v>
      </c>
      <c r="B801" s="29" t="s">
        <v>282</v>
      </c>
      <c r="C801" s="131"/>
      <c r="D801" s="168">
        <v>2</v>
      </c>
      <c r="E801" s="132"/>
      <c r="F801" s="67"/>
      <c r="G801" s="75">
        <v>1348</v>
      </c>
      <c r="H801" s="75">
        <v>1758</v>
      </c>
      <c r="I801" s="75">
        <v>1993</v>
      </c>
      <c r="J801" s="75"/>
      <c r="K801" s="130">
        <v>2500</v>
      </c>
      <c r="L801" s="100">
        <f t="shared" si="40"/>
        <v>2500</v>
      </c>
      <c r="M801" s="522" t="e">
        <f t="shared" si="41"/>
        <v>#DIV/0!</v>
      </c>
      <c r="N801" s="130"/>
      <c r="O801" s="130"/>
      <c r="P801" s="130"/>
      <c r="Q801" s="130"/>
      <c r="R801" s="130"/>
      <c r="S801" s="130"/>
      <c r="T801" s="405"/>
      <c r="U801" s="130"/>
      <c r="V801" s="133" t="s">
        <v>1126</v>
      </c>
      <c r="W801" s="6" t="s">
        <v>1127</v>
      </c>
      <c r="X801" s="134"/>
      <c r="Y801" s="134"/>
      <c r="Z801" s="134"/>
      <c r="AA801" s="198"/>
      <c r="AB801" s="134"/>
      <c r="AC801" s="134"/>
      <c r="AD801" s="172">
        <v>431000</v>
      </c>
      <c r="AE801" s="172">
        <v>46</v>
      </c>
    </row>
    <row r="802" spans="1:49" s="298" customFormat="1" ht="63.75" x14ac:dyDescent="0.2">
      <c r="A802" s="49">
        <v>96510</v>
      </c>
      <c r="B802" s="29" t="s">
        <v>82</v>
      </c>
      <c r="C802" s="131" t="s">
        <v>244</v>
      </c>
      <c r="D802" s="168">
        <v>2</v>
      </c>
      <c r="E802" s="132"/>
      <c r="F802" s="67" t="s">
        <v>1750</v>
      </c>
      <c r="G802" s="135"/>
      <c r="H802" s="135">
        <v>25420</v>
      </c>
      <c r="I802" s="135">
        <v>0</v>
      </c>
      <c r="J802" s="135">
        <v>2400</v>
      </c>
      <c r="K802" s="81">
        <v>5700</v>
      </c>
      <c r="L802" s="100">
        <f t="shared" si="40"/>
        <v>3300</v>
      </c>
      <c r="M802" s="522">
        <f t="shared" si="41"/>
        <v>1.375</v>
      </c>
      <c r="N802" s="81"/>
      <c r="O802" s="81"/>
      <c r="P802" s="81"/>
      <c r="Q802" s="81"/>
      <c r="R802" s="81"/>
      <c r="S802" s="81"/>
      <c r="T802" s="257"/>
      <c r="U802" s="81">
        <v>2</v>
      </c>
      <c r="V802" s="69" t="s">
        <v>615</v>
      </c>
      <c r="W802" s="6" t="s">
        <v>1751</v>
      </c>
      <c r="X802" s="19"/>
      <c r="Y802" s="19"/>
      <c r="Z802" s="19"/>
      <c r="AA802" s="124"/>
      <c r="AB802" s="19"/>
      <c r="AC802" s="124" t="s">
        <v>1752</v>
      </c>
      <c r="AD802" s="243">
        <v>431000</v>
      </c>
      <c r="AE802" s="243">
        <v>30</v>
      </c>
    </row>
    <row r="803" spans="1:49" s="298" customFormat="1" ht="25.5" x14ac:dyDescent="0.2">
      <c r="A803" s="49">
        <v>96510</v>
      </c>
      <c r="B803" s="29" t="s">
        <v>82</v>
      </c>
      <c r="C803" s="131" t="s">
        <v>244</v>
      </c>
      <c r="D803" s="168">
        <v>2</v>
      </c>
      <c r="E803" s="132"/>
      <c r="F803" s="67" t="s">
        <v>1753</v>
      </c>
      <c r="G803" s="135"/>
      <c r="H803" s="135"/>
      <c r="I803" s="135"/>
      <c r="J803" s="135"/>
      <c r="K803" s="81">
        <v>2650</v>
      </c>
      <c r="L803" s="100">
        <f t="shared" si="40"/>
        <v>2650</v>
      </c>
      <c r="M803" s="522" t="e">
        <f t="shared" si="41"/>
        <v>#DIV/0!</v>
      </c>
      <c r="N803" s="81"/>
      <c r="O803" s="81"/>
      <c r="P803" s="81"/>
      <c r="Q803" s="81"/>
      <c r="R803" s="81"/>
      <c r="S803" s="81"/>
      <c r="T803" s="257"/>
      <c r="U803" s="81" t="s">
        <v>326</v>
      </c>
      <c r="V803" s="69" t="s">
        <v>615</v>
      </c>
      <c r="W803" s="6" t="s">
        <v>1754</v>
      </c>
      <c r="X803" s="19"/>
      <c r="Y803" s="19"/>
      <c r="Z803" s="19"/>
      <c r="AA803" s="124"/>
      <c r="AB803" s="19"/>
      <c r="AC803" s="124" t="s">
        <v>1755</v>
      </c>
      <c r="AD803" s="243">
        <v>431000</v>
      </c>
      <c r="AE803" s="243">
        <v>30</v>
      </c>
      <c r="AF803" s="301"/>
      <c r="AG803" s="301"/>
      <c r="AH803" s="301"/>
      <c r="AI803" s="301"/>
      <c r="AJ803" s="301"/>
      <c r="AK803" s="301"/>
      <c r="AL803" s="301"/>
      <c r="AM803" s="301"/>
      <c r="AN803" s="301"/>
      <c r="AO803" s="301"/>
      <c r="AP803" s="301"/>
      <c r="AQ803" s="301"/>
      <c r="AR803" s="301"/>
      <c r="AS803" s="301"/>
      <c r="AT803" s="301"/>
      <c r="AU803" s="301"/>
      <c r="AV803" s="301"/>
      <c r="AW803" s="301"/>
    </row>
    <row r="804" spans="1:49" s="167" customFormat="1" ht="25.5" x14ac:dyDescent="0.2">
      <c r="A804" s="49">
        <v>96510</v>
      </c>
      <c r="B804" s="29" t="s">
        <v>82</v>
      </c>
      <c r="C804" s="131" t="s">
        <v>244</v>
      </c>
      <c r="D804" s="168">
        <v>2</v>
      </c>
      <c r="E804" s="132"/>
      <c r="F804" s="215" t="s">
        <v>1756</v>
      </c>
      <c r="G804" s="135"/>
      <c r="H804" s="135"/>
      <c r="I804" s="135"/>
      <c r="J804" s="135"/>
      <c r="K804" s="81">
        <v>13000</v>
      </c>
      <c r="L804" s="100">
        <f t="shared" si="40"/>
        <v>13000</v>
      </c>
      <c r="M804" s="522" t="e">
        <f t="shared" si="41"/>
        <v>#DIV/0!</v>
      </c>
      <c r="N804" s="81"/>
      <c r="O804" s="81"/>
      <c r="P804" s="81"/>
      <c r="Q804" s="81"/>
      <c r="R804" s="81"/>
      <c r="S804" s="81"/>
      <c r="T804" s="257"/>
      <c r="U804" s="81">
        <v>4</v>
      </c>
      <c r="V804" s="69" t="s">
        <v>1039</v>
      </c>
      <c r="W804" s="108" t="s">
        <v>1757</v>
      </c>
      <c r="X804" s="19"/>
      <c r="Y804" s="19"/>
      <c r="Z804" s="19"/>
      <c r="AA804" s="124"/>
      <c r="AB804" s="19"/>
      <c r="AC804" s="124" t="s">
        <v>1755</v>
      </c>
      <c r="AD804" s="243">
        <v>431000</v>
      </c>
      <c r="AE804" s="243">
        <v>30</v>
      </c>
      <c r="AF804" s="299"/>
      <c r="AG804" s="299"/>
      <c r="AH804" s="299"/>
      <c r="AI804" s="299"/>
      <c r="AJ804" s="299"/>
      <c r="AK804" s="299"/>
      <c r="AL804" s="299"/>
      <c r="AM804" s="299"/>
      <c r="AN804" s="299"/>
      <c r="AO804" s="299"/>
      <c r="AP804" s="299"/>
      <c r="AQ804" s="299"/>
      <c r="AR804" s="299"/>
      <c r="AS804" s="299"/>
      <c r="AT804" s="299"/>
      <c r="AU804" s="299"/>
      <c r="AV804" s="299"/>
      <c r="AW804" s="299"/>
    </row>
    <row r="805" spans="1:49" s="167" customFormat="1" ht="25.5" x14ac:dyDescent="0.2">
      <c r="A805" s="49">
        <v>96510</v>
      </c>
      <c r="B805" s="29" t="s">
        <v>82</v>
      </c>
      <c r="C805" s="131" t="s">
        <v>244</v>
      </c>
      <c r="D805" s="168">
        <v>2</v>
      </c>
      <c r="E805" s="132"/>
      <c r="F805" s="215" t="s">
        <v>1758</v>
      </c>
      <c r="G805" s="135"/>
      <c r="H805" s="135"/>
      <c r="I805" s="135"/>
      <c r="J805" s="135"/>
      <c r="K805" s="81">
        <v>126800</v>
      </c>
      <c r="L805" s="100">
        <f t="shared" si="40"/>
        <v>126800</v>
      </c>
      <c r="M805" s="522" t="e">
        <f t="shared" si="41"/>
        <v>#DIV/0!</v>
      </c>
      <c r="N805" s="81"/>
      <c r="O805" s="81"/>
      <c r="P805" s="81"/>
      <c r="Q805" s="81"/>
      <c r="R805" s="81"/>
      <c r="S805" s="81"/>
      <c r="T805" s="257"/>
      <c r="U805" s="81">
        <v>4</v>
      </c>
      <c r="V805" s="69" t="s">
        <v>1039</v>
      </c>
      <c r="W805" s="108" t="s">
        <v>1759</v>
      </c>
      <c r="X805" s="19"/>
      <c r="Y805" s="19"/>
      <c r="Z805" s="19"/>
      <c r="AA805" s="124"/>
      <c r="AB805" s="19"/>
      <c r="AC805" s="124" t="s">
        <v>1755</v>
      </c>
      <c r="AD805" s="243">
        <v>431000</v>
      </c>
      <c r="AE805" s="243">
        <v>30</v>
      </c>
      <c r="AF805" s="299"/>
      <c r="AG805" s="299"/>
      <c r="AH805" s="299"/>
      <c r="AI805" s="299"/>
      <c r="AJ805" s="299"/>
      <c r="AK805" s="299"/>
      <c r="AL805" s="299"/>
      <c r="AM805" s="299"/>
      <c r="AN805" s="299"/>
      <c r="AO805" s="299"/>
      <c r="AP805" s="299"/>
      <c r="AQ805" s="299"/>
      <c r="AR805" s="299"/>
      <c r="AS805" s="299"/>
      <c r="AT805" s="299"/>
      <c r="AU805" s="299"/>
      <c r="AV805" s="299"/>
      <c r="AW805" s="299"/>
    </row>
    <row r="806" spans="1:49" s="300" customFormat="1" ht="63.75" x14ac:dyDescent="0.2">
      <c r="A806" s="49">
        <v>96510</v>
      </c>
      <c r="B806" s="29" t="s">
        <v>82</v>
      </c>
      <c r="C806" s="157" t="s">
        <v>244</v>
      </c>
      <c r="D806" s="168">
        <v>2</v>
      </c>
      <c r="E806" s="158"/>
      <c r="F806" s="67" t="s">
        <v>1760</v>
      </c>
      <c r="G806" s="159"/>
      <c r="H806" s="159"/>
      <c r="I806" s="159"/>
      <c r="J806" s="159"/>
      <c r="K806" s="130">
        <v>2650</v>
      </c>
      <c r="L806" s="100">
        <f t="shared" si="40"/>
        <v>2650</v>
      </c>
      <c r="M806" s="522" t="e">
        <f t="shared" si="41"/>
        <v>#DIV/0!</v>
      </c>
      <c r="N806" s="130"/>
      <c r="O806" s="130"/>
      <c r="P806" s="130"/>
      <c r="Q806" s="130"/>
      <c r="R806" s="130"/>
      <c r="S806" s="130"/>
      <c r="T806" s="405"/>
      <c r="U806" s="81">
        <v>4</v>
      </c>
      <c r="V806" s="69" t="s">
        <v>1761</v>
      </c>
      <c r="W806" s="6" t="s">
        <v>1762</v>
      </c>
      <c r="X806" s="81"/>
      <c r="Y806" s="81"/>
      <c r="Z806" s="81"/>
      <c r="AA806" s="81"/>
      <c r="AB806" s="81"/>
      <c r="AC806" s="81" t="s">
        <v>1763</v>
      </c>
      <c r="AD806" s="243">
        <v>431000</v>
      </c>
      <c r="AE806" s="243">
        <v>30</v>
      </c>
      <c r="AF806" s="299"/>
      <c r="AG806" s="299"/>
      <c r="AH806" s="299"/>
      <c r="AI806" s="299"/>
      <c r="AJ806" s="299"/>
      <c r="AK806" s="299"/>
      <c r="AL806" s="299"/>
      <c r="AM806" s="299"/>
      <c r="AN806" s="299"/>
      <c r="AO806" s="299"/>
      <c r="AP806" s="299"/>
      <c r="AQ806" s="299"/>
      <c r="AR806" s="299"/>
      <c r="AS806" s="299"/>
      <c r="AT806" s="299"/>
      <c r="AU806" s="299"/>
      <c r="AV806" s="299"/>
      <c r="AW806" s="299"/>
    </row>
    <row r="807" spans="1:49" s="300" customFormat="1" ht="51" x14ac:dyDescent="0.2">
      <c r="A807" s="49">
        <v>96510</v>
      </c>
      <c r="B807" s="29" t="s">
        <v>82</v>
      </c>
      <c r="C807" s="131" t="s">
        <v>244</v>
      </c>
      <c r="D807" s="168">
        <v>1</v>
      </c>
      <c r="E807" s="132"/>
      <c r="F807" s="67" t="s">
        <v>1764</v>
      </c>
      <c r="G807" s="135"/>
      <c r="H807" s="135"/>
      <c r="I807" s="135"/>
      <c r="J807" s="135"/>
      <c r="K807" s="81">
        <v>100000</v>
      </c>
      <c r="L807" s="100">
        <f t="shared" si="40"/>
        <v>100000</v>
      </c>
      <c r="M807" s="522" t="e">
        <f t="shared" si="41"/>
        <v>#DIV/0!</v>
      </c>
      <c r="N807" s="81">
        <v>100000</v>
      </c>
      <c r="O807" s="81">
        <v>100000</v>
      </c>
      <c r="P807" s="81"/>
      <c r="Q807" s="81"/>
      <c r="R807" s="81"/>
      <c r="S807" s="81"/>
      <c r="T807" s="257" t="s">
        <v>170</v>
      </c>
      <c r="U807" s="81" t="s">
        <v>1765</v>
      </c>
      <c r="V807" s="81" t="s">
        <v>1766</v>
      </c>
      <c r="W807" s="6" t="s">
        <v>1767</v>
      </c>
      <c r="X807" s="64"/>
      <c r="Y807" s="64"/>
      <c r="Z807" s="64"/>
      <c r="AA807" s="64"/>
      <c r="AB807" s="64"/>
      <c r="AC807" s="64"/>
      <c r="AD807" s="243">
        <v>432000</v>
      </c>
      <c r="AE807" s="243">
        <v>30</v>
      </c>
      <c r="AF807" s="299"/>
      <c r="AG807" s="299"/>
      <c r="AH807" s="299"/>
      <c r="AI807" s="299"/>
      <c r="AJ807" s="299"/>
      <c r="AK807" s="299"/>
      <c r="AL807" s="299"/>
      <c r="AM807" s="299"/>
      <c r="AN807" s="299"/>
      <c r="AO807" s="299"/>
      <c r="AP807" s="299"/>
      <c r="AQ807" s="299"/>
      <c r="AR807" s="299"/>
      <c r="AS807" s="299"/>
      <c r="AT807" s="299"/>
      <c r="AU807" s="299"/>
      <c r="AV807" s="299"/>
      <c r="AW807" s="299"/>
    </row>
    <row r="808" spans="1:49" s="300" customFormat="1" ht="25.5" x14ac:dyDescent="0.2">
      <c r="A808" s="70">
        <v>96510</v>
      </c>
      <c r="B808" s="236" t="s">
        <v>82</v>
      </c>
      <c r="C808" s="239"/>
      <c r="D808" s="168">
        <v>1</v>
      </c>
      <c r="E808" s="240"/>
      <c r="F808" s="163" t="s">
        <v>1055</v>
      </c>
      <c r="G808" s="135"/>
      <c r="H808" s="135">
        <v>2332</v>
      </c>
      <c r="I808" s="135"/>
      <c r="J808" s="135">
        <v>30000</v>
      </c>
      <c r="K808" s="81">
        <v>30000</v>
      </c>
      <c r="L808" s="100">
        <f t="shared" si="40"/>
        <v>0</v>
      </c>
      <c r="M808" s="522">
        <f t="shared" si="41"/>
        <v>0</v>
      </c>
      <c r="N808" s="81">
        <v>30000</v>
      </c>
      <c r="O808" s="81">
        <v>30000</v>
      </c>
      <c r="P808" s="81"/>
      <c r="Q808" s="81"/>
      <c r="R808" s="81"/>
      <c r="S808" s="81"/>
      <c r="T808" s="255" t="s">
        <v>2804</v>
      </c>
      <c r="U808" s="81"/>
      <c r="V808" s="81"/>
      <c r="W808" s="11" t="s">
        <v>1056</v>
      </c>
      <c r="X808" s="81"/>
      <c r="Y808" s="81"/>
      <c r="Z808" s="81"/>
      <c r="AA808" s="81"/>
      <c r="AB808" s="81"/>
      <c r="AC808" s="81"/>
      <c r="AD808" s="71">
        <v>432045</v>
      </c>
      <c r="AE808" s="71">
        <v>40</v>
      </c>
      <c r="AF808" s="299"/>
      <c r="AG808" s="299"/>
      <c r="AH808" s="299"/>
      <c r="AI808" s="299"/>
      <c r="AJ808" s="299"/>
      <c r="AK808" s="299"/>
      <c r="AL808" s="299"/>
      <c r="AM808" s="299"/>
      <c r="AN808" s="299"/>
      <c r="AO808" s="299"/>
      <c r="AP808" s="299"/>
      <c r="AQ808" s="299"/>
      <c r="AR808" s="299"/>
      <c r="AS808" s="299"/>
      <c r="AT808" s="299"/>
      <c r="AU808" s="299"/>
      <c r="AV808" s="299"/>
      <c r="AW808" s="299"/>
    </row>
    <row r="809" spans="1:49" s="167" customFormat="1" ht="76.5" x14ac:dyDescent="0.2">
      <c r="A809" s="49">
        <v>96510</v>
      </c>
      <c r="B809" s="29" t="s">
        <v>82</v>
      </c>
      <c r="C809" s="157" t="s">
        <v>251</v>
      </c>
      <c r="D809" s="168">
        <v>1</v>
      </c>
      <c r="E809" s="158"/>
      <c r="F809" s="67" t="s">
        <v>1777</v>
      </c>
      <c r="G809" s="135"/>
      <c r="H809" s="135"/>
      <c r="I809" s="135"/>
      <c r="J809" s="135"/>
      <c r="K809" s="81">
        <v>5000</v>
      </c>
      <c r="L809" s="100">
        <f t="shared" si="40"/>
        <v>5000</v>
      </c>
      <c r="M809" s="522" t="e">
        <f t="shared" si="41"/>
        <v>#DIV/0!</v>
      </c>
      <c r="N809" s="81">
        <v>0</v>
      </c>
      <c r="O809" s="81"/>
      <c r="P809" s="81"/>
      <c r="Q809" s="81"/>
      <c r="R809" s="81"/>
      <c r="S809" s="81"/>
      <c r="T809" s="257" t="s">
        <v>2590</v>
      </c>
      <c r="U809" s="81">
        <v>2</v>
      </c>
      <c r="V809" s="81" t="s">
        <v>1778</v>
      </c>
      <c r="W809" s="6" t="s">
        <v>1779</v>
      </c>
      <c r="X809" s="19"/>
      <c r="Y809" s="19"/>
      <c r="Z809" s="19"/>
      <c r="AA809" s="124"/>
      <c r="AB809" s="19"/>
      <c r="AC809" s="124" t="s">
        <v>1780</v>
      </c>
      <c r="AD809" s="243">
        <v>460000</v>
      </c>
      <c r="AE809" s="243">
        <v>30</v>
      </c>
      <c r="AF809" s="299"/>
      <c r="AG809" s="299"/>
      <c r="AH809" s="299"/>
      <c r="AI809" s="299"/>
      <c r="AJ809" s="299"/>
      <c r="AK809" s="299"/>
      <c r="AL809" s="299"/>
      <c r="AM809" s="299"/>
      <c r="AN809" s="299"/>
      <c r="AO809" s="299"/>
      <c r="AP809" s="299"/>
      <c r="AQ809" s="299"/>
      <c r="AR809" s="299"/>
      <c r="AS809" s="299"/>
      <c r="AT809" s="299"/>
      <c r="AU809" s="299"/>
      <c r="AV809" s="299"/>
      <c r="AW809" s="299"/>
    </row>
    <row r="810" spans="1:49" s="167" customFormat="1" ht="216.75" x14ac:dyDescent="0.2">
      <c r="A810" s="49">
        <v>96515</v>
      </c>
      <c r="B810" s="29" t="s">
        <v>127</v>
      </c>
      <c r="C810" s="157" t="s">
        <v>244</v>
      </c>
      <c r="D810" s="168">
        <v>1</v>
      </c>
      <c r="E810" s="158"/>
      <c r="F810" s="67" t="s">
        <v>1786</v>
      </c>
      <c r="G810" s="159"/>
      <c r="H810" s="159"/>
      <c r="I810" s="159"/>
      <c r="J810" s="159"/>
      <c r="K810" s="130">
        <v>32000</v>
      </c>
      <c r="L810" s="100">
        <f t="shared" si="40"/>
        <v>32000</v>
      </c>
      <c r="M810" s="522" t="e">
        <f t="shared" si="41"/>
        <v>#DIV/0!</v>
      </c>
      <c r="N810" s="130">
        <v>0</v>
      </c>
      <c r="O810" s="130"/>
      <c r="P810" s="130"/>
      <c r="Q810" s="130"/>
      <c r="R810" s="130"/>
      <c r="S810" s="130"/>
      <c r="T810" s="405" t="s">
        <v>2591</v>
      </c>
      <c r="U810" s="203">
        <v>2</v>
      </c>
      <c r="V810" s="495">
        <v>2.4</v>
      </c>
      <c r="W810" s="244" t="s">
        <v>1787</v>
      </c>
      <c r="X810" s="81"/>
      <c r="Y810" s="81"/>
      <c r="Z810" s="81"/>
      <c r="AA810" s="81"/>
      <c r="AB810" s="81"/>
      <c r="AC810" s="257" t="s">
        <v>1788</v>
      </c>
      <c r="AD810" s="243">
        <v>460000</v>
      </c>
      <c r="AE810" s="243">
        <v>30</v>
      </c>
      <c r="AF810" s="299"/>
      <c r="AG810" s="299"/>
      <c r="AH810" s="299"/>
      <c r="AI810" s="299"/>
      <c r="AJ810" s="299"/>
      <c r="AK810" s="299"/>
      <c r="AL810" s="299"/>
      <c r="AM810" s="299"/>
      <c r="AN810" s="299"/>
      <c r="AO810" s="299"/>
      <c r="AP810" s="299"/>
      <c r="AQ810" s="299"/>
      <c r="AR810" s="299"/>
      <c r="AS810" s="299"/>
      <c r="AT810" s="299"/>
      <c r="AU810" s="299"/>
      <c r="AV810" s="299"/>
      <c r="AW810" s="299"/>
    </row>
    <row r="811" spans="1:49" s="167" customFormat="1" ht="25.5" x14ac:dyDescent="0.2">
      <c r="A811" s="49">
        <v>96510</v>
      </c>
      <c r="B811" s="29" t="s">
        <v>82</v>
      </c>
      <c r="C811" s="157" t="s">
        <v>251</v>
      </c>
      <c r="D811" s="168">
        <v>1</v>
      </c>
      <c r="E811" s="158"/>
      <c r="F811" s="67" t="s">
        <v>1774</v>
      </c>
      <c r="G811" s="135">
        <v>9738</v>
      </c>
      <c r="H811" s="135">
        <v>8570</v>
      </c>
      <c r="I811" s="135">
        <v>1891</v>
      </c>
      <c r="J811" s="135"/>
      <c r="K811" s="81">
        <v>3000</v>
      </c>
      <c r="L811" s="100">
        <f t="shared" si="40"/>
        <v>3000</v>
      </c>
      <c r="M811" s="522" t="e">
        <f t="shared" si="41"/>
        <v>#DIV/0!</v>
      </c>
      <c r="N811" s="81">
        <v>3000</v>
      </c>
      <c r="O811" s="81">
        <v>3000</v>
      </c>
      <c r="P811" s="81"/>
      <c r="Q811" s="81"/>
      <c r="R811" s="81"/>
      <c r="S811" s="81"/>
      <c r="T811" s="257" t="s">
        <v>170</v>
      </c>
      <c r="U811" s="81">
        <v>1</v>
      </c>
      <c r="V811" s="394">
        <v>2.4</v>
      </c>
      <c r="W811" s="6" t="s">
        <v>1775</v>
      </c>
      <c r="X811" s="19"/>
      <c r="Y811" s="19"/>
      <c r="Z811" s="19"/>
      <c r="AA811" s="124"/>
      <c r="AB811" s="19"/>
      <c r="AC811" s="124" t="s">
        <v>1776</v>
      </c>
      <c r="AD811" s="243">
        <v>460000</v>
      </c>
      <c r="AE811" s="243">
        <v>30</v>
      </c>
      <c r="AF811" s="299"/>
      <c r="AG811" s="299"/>
      <c r="AH811" s="299"/>
      <c r="AI811" s="299"/>
      <c r="AJ811" s="299"/>
      <c r="AK811" s="299"/>
      <c r="AL811" s="299"/>
      <c r="AM811" s="299"/>
      <c r="AN811" s="299"/>
      <c r="AO811" s="299"/>
      <c r="AP811" s="299"/>
      <c r="AQ811" s="299"/>
      <c r="AR811" s="299"/>
      <c r="AS811" s="299"/>
      <c r="AT811" s="299"/>
      <c r="AU811" s="299"/>
      <c r="AV811" s="299"/>
      <c r="AW811" s="299"/>
    </row>
    <row r="812" spans="1:49" s="298" customFormat="1" x14ac:dyDescent="0.2">
      <c r="A812" s="49">
        <v>97310</v>
      </c>
      <c r="B812" s="29" t="s">
        <v>1797</v>
      </c>
      <c r="C812" s="157"/>
      <c r="D812" s="168">
        <v>1</v>
      </c>
      <c r="E812" s="158"/>
      <c r="F812" s="67" t="s">
        <v>1798</v>
      </c>
      <c r="G812" s="159">
        <v>173932</v>
      </c>
      <c r="H812" s="159">
        <v>141019</v>
      </c>
      <c r="I812" s="159">
        <v>137446</v>
      </c>
      <c r="J812" s="159">
        <v>160000</v>
      </c>
      <c r="K812" s="130">
        <v>165000</v>
      </c>
      <c r="L812" s="100">
        <f t="shared" si="40"/>
        <v>5000</v>
      </c>
      <c r="M812" s="522">
        <f t="shared" si="41"/>
        <v>3.125E-2</v>
      </c>
      <c r="N812" s="130">
        <v>165000</v>
      </c>
      <c r="O812" s="130">
        <v>150000</v>
      </c>
      <c r="P812" s="130"/>
      <c r="Q812" s="130"/>
      <c r="R812" s="130"/>
      <c r="S812" s="130"/>
      <c r="T812" s="405"/>
      <c r="U812" s="130" t="s">
        <v>1799</v>
      </c>
      <c r="V812" s="133" t="s">
        <v>1800</v>
      </c>
      <c r="W812" s="6" t="s">
        <v>1801</v>
      </c>
      <c r="X812" s="211"/>
      <c r="Y812" s="211"/>
      <c r="Z812" s="211"/>
      <c r="AA812" s="211"/>
      <c r="AB812" s="211"/>
      <c r="AC812" s="211"/>
      <c r="AD812" s="243">
        <v>460000</v>
      </c>
      <c r="AE812" s="243">
        <v>30</v>
      </c>
    </row>
    <row r="813" spans="1:49" s="300" customFormat="1" ht="51" x14ac:dyDescent="0.2">
      <c r="A813" s="10">
        <v>95110</v>
      </c>
      <c r="B813" s="8" t="s">
        <v>1768</v>
      </c>
      <c r="C813" s="196"/>
      <c r="D813" s="168">
        <v>0</v>
      </c>
      <c r="E813" s="197"/>
      <c r="F813" s="8" t="s">
        <v>1769</v>
      </c>
      <c r="G813" s="46">
        <v>32413</v>
      </c>
      <c r="H813" s="46">
        <v>30436</v>
      </c>
      <c r="I813" s="46">
        <v>35707</v>
      </c>
      <c r="J813" s="46"/>
      <c r="K813" s="68">
        <v>39000</v>
      </c>
      <c r="L813" s="100">
        <f t="shared" si="40"/>
        <v>39000</v>
      </c>
      <c r="M813" s="522" t="e">
        <f t="shared" si="41"/>
        <v>#DIV/0!</v>
      </c>
      <c r="N813" s="68"/>
      <c r="O813" s="68"/>
      <c r="P813" s="68"/>
      <c r="Q813" s="68"/>
      <c r="R813" s="68"/>
      <c r="S813" s="68"/>
      <c r="T813" s="255" t="s">
        <v>2524</v>
      </c>
      <c r="U813" s="46">
        <v>2</v>
      </c>
      <c r="V813" s="502">
        <v>2.4</v>
      </c>
      <c r="W813" s="21" t="s">
        <v>1770</v>
      </c>
      <c r="X813" s="64"/>
      <c r="Y813" s="64"/>
      <c r="Z813" s="64"/>
      <c r="AA813" s="64"/>
      <c r="AB813" s="192"/>
      <c r="AC813" s="148" t="s">
        <v>1771</v>
      </c>
      <c r="AD813" s="243">
        <v>460000</v>
      </c>
      <c r="AE813" s="243">
        <v>30</v>
      </c>
      <c r="AF813" s="299"/>
      <c r="AG813" s="299"/>
      <c r="AH813" s="299"/>
      <c r="AI813" s="299"/>
      <c r="AJ813" s="299"/>
      <c r="AK813" s="299"/>
      <c r="AL813" s="299"/>
      <c r="AM813" s="299"/>
      <c r="AN813" s="299"/>
      <c r="AO813" s="299"/>
      <c r="AP813" s="299"/>
      <c r="AQ813" s="299"/>
      <c r="AR813" s="299"/>
      <c r="AS813" s="299"/>
      <c r="AT813" s="299"/>
      <c r="AU813" s="299"/>
      <c r="AV813" s="299"/>
      <c r="AW813" s="299"/>
    </row>
    <row r="814" spans="1:49" s="300" customFormat="1" ht="76.5" x14ac:dyDescent="0.2">
      <c r="A814" s="49">
        <v>95240</v>
      </c>
      <c r="B814" s="8" t="s">
        <v>350</v>
      </c>
      <c r="C814" s="131"/>
      <c r="D814" s="168">
        <v>2</v>
      </c>
      <c r="E814" s="132"/>
      <c r="F814" s="67"/>
      <c r="G814" s="75"/>
      <c r="H814" s="75"/>
      <c r="I814" s="75"/>
      <c r="J814" s="75">
        <v>6000</v>
      </c>
      <c r="K814" s="130">
        <v>6000</v>
      </c>
      <c r="L814" s="100">
        <f t="shared" si="40"/>
        <v>0</v>
      </c>
      <c r="M814" s="522">
        <f t="shared" si="41"/>
        <v>0</v>
      </c>
      <c r="N814" s="130"/>
      <c r="O814" s="130"/>
      <c r="P814" s="130"/>
      <c r="Q814" s="130"/>
      <c r="R814" s="130"/>
      <c r="S814" s="130"/>
      <c r="T814" s="405"/>
      <c r="U814" s="130">
        <v>4</v>
      </c>
      <c r="V814" s="133">
        <v>2.4</v>
      </c>
      <c r="W814" s="6" t="s">
        <v>1772</v>
      </c>
      <c r="X814" s="46"/>
      <c r="Y814" s="46"/>
      <c r="Z814" s="46"/>
      <c r="AA814" s="48"/>
      <c r="AB814" s="46"/>
      <c r="AC814" s="477" t="s">
        <v>1773</v>
      </c>
      <c r="AD814" s="243">
        <v>460000</v>
      </c>
      <c r="AE814" s="243">
        <v>30</v>
      </c>
      <c r="AF814" s="299"/>
      <c r="AG814" s="299"/>
      <c r="AH814" s="299"/>
      <c r="AI814" s="299"/>
      <c r="AJ814" s="299"/>
      <c r="AK814" s="299"/>
      <c r="AL814" s="299"/>
      <c r="AM814" s="299"/>
      <c r="AN814" s="299"/>
      <c r="AO814" s="299"/>
      <c r="AP814" s="299"/>
      <c r="AQ814" s="299"/>
      <c r="AR814" s="299"/>
      <c r="AS814" s="299"/>
      <c r="AT814" s="299"/>
      <c r="AU814" s="299"/>
      <c r="AV814" s="299"/>
      <c r="AW814" s="299"/>
    </row>
    <row r="815" spans="1:49" s="300" customFormat="1" ht="51" x14ac:dyDescent="0.2">
      <c r="A815" s="49">
        <v>96512</v>
      </c>
      <c r="B815" s="29" t="s">
        <v>1781</v>
      </c>
      <c r="C815" s="131" t="s">
        <v>244</v>
      </c>
      <c r="D815" s="168">
        <v>1</v>
      </c>
      <c r="E815" s="132"/>
      <c r="F815" s="67" t="s">
        <v>1782</v>
      </c>
      <c r="G815" s="135"/>
      <c r="H815" s="135"/>
      <c r="I815" s="135"/>
      <c r="J815" s="135"/>
      <c r="K815" s="81">
        <v>6000</v>
      </c>
      <c r="L815" s="100">
        <f t="shared" si="40"/>
        <v>6000</v>
      </c>
      <c r="M815" s="522" t="e">
        <f t="shared" si="41"/>
        <v>#DIV/0!</v>
      </c>
      <c r="N815" s="81"/>
      <c r="O815" s="81"/>
      <c r="P815" s="81"/>
      <c r="Q815" s="81"/>
      <c r="R815" s="81"/>
      <c r="S815" s="81"/>
      <c r="T815" s="257" t="s">
        <v>2592</v>
      </c>
      <c r="U815" s="81">
        <v>6</v>
      </c>
      <c r="V815" s="394">
        <v>2.4</v>
      </c>
      <c r="W815" s="6" t="s">
        <v>1783</v>
      </c>
      <c r="X815" s="64"/>
      <c r="Y815" s="64"/>
      <c r="Z815" s="64"/>
      <c r="AA815" s="64"/>
      <c r="AB815" s="64"/>
      <c r="AC815" s="64"/>
      <c r="AD815" s="243">
        <v>460000</v>
      </c>
      <c r="AE815" s="243">
        <v>30</v>
      </c>
    </row>
    <row r="816" spans="1:49" s="298" customFormat="1" ht="38.25" x14ac:dyDescent="0.2">
      <c r="A816" s="49">
        <v>96512</v>
      </c>
      <c r="B816" s="29" t="s">
        <v>1781</v>
      </c>
      <c r="C816" s="131" t="s">
        <v>244</v>
      </c>
      <c r="D816" s="168">
        <v>1</v>
      </c>
      <c r="E816" s="132"/>
      <c r="F816" s="67" t="s">
        <v>1784</v>
      </c>
      <c r="G816" s="135"/>
      <c r="H816" s="135"/>
      <c r="I816" s="135"/>
      <c r="J816" s="135"/>
      <c r="K816" s="81">
        <v>6000</v>
      </c>
      <c r="L816" s="100">
        <f t="shared" si="40"/>
        <v>6000</v>
      </c>
      <c r="M816" s="522" t="e">
        <f t="shared" si="41"/>
        <v>#DIV/0!</v>
      </c>
      <c r="N816" s="81"/>
      <c r="O816" s="81"/>
      <c r="P816" s="81"/>
      <c r="Q816" s="81"/>
      <c r="R816" s="81"/>
      <c r="S816" s="81"/>
      <c r="T816" s="257" t="s">
        <v>2592</v>
      </c>
      <c r="U816" s="81">
        <v>1</v>
      </c>
      <c r="V816" s="81">
        <v>2.4</v>
      </c>
      <c r="W816" s="6" t="s">
        <v>1785</v>
      </c>
      <c r="X816" s="64"/>
      <c r="Y816" s="64"/>
      <c r="Z816" s="64"/>
      <c r="AA816" s="64"/>
      <c r="AB816" s="64"/>
      <c r="AC816" s="64"/>
      <c r="AD816" s="243">
        <v>460000</v>
      </c>
      <c r="AE816" s="243">
        <v>30</v>
      </c>
    </row>
    <row r="817" spans="1:49" s="298" customFormat="1" ht="127.5" x14ac:dyDescent="0.2">
      <c r="A817" s="49">
        <v>96512</v>
      </c>
      <c r="B817" s="29" t="s">
        <v>1781</v>
      </c>
      <c r="C817" s="157" t="s">
        <v>244</v>
      </c>
      <c r="D817" s="168">
        <v>1</v>
      </c>
      <c r="E817" s="158"/>
      <c r="F817" s="67" t="s">
        <v>1794</v>
      </c>
      <c r="G817" s="159"/>
      <c r="H817" s="159"/>
      <c r="I817" s="159"/>
      <c r="J817" s="159"/>
      <c r="K817" s="130">
        <v>45000</v>
      </c>
      <c r="L817" s="100">
        <f t="shared" si="40"/>
        <v>45000</v>
      </c>
      <c r="M817" s="522" t="e">
        <f t="shared" si="41"/>
        <v>#DIV/0!</v>
      </c>
      <c r="N817" s="130"/>
      <c r="O817" s="130"/>
      <c r="P817" s="130"/>
      <c r="Q817" s="130"/>
      <c r="R817" s="130"/>
      <c r="S817" s="130"/>
      <c r="T817" s="405" t="s">
        <v>2592</v>
      </c>
      <c r="U817" s="203">
        <v>3</v>
      </c>
      <c r="V817" s="495">
        <v>2.4</v>
      </c>
      <c r="W817" s="244" t="s">
        <v>1795</v>
      </c>
      <c r="X817" s="81"/>
      <c r="Y817" s="81"/>
      <c r="Z817" s="81"/>
      <c r="AA817" s="81"/>
      <c r="AB817" s="81"/>
      <c r="AC817" s="257" t="s">
        <v>1796</v>
      </c>
      <c r="AD817" s="243">
        <v>460000</v>
      </c>
      <c r="AE817" s="243">
        <v>30</v>
      </c>
    </row>
    <row r="818" spans="1:49" s="167" customFormat="1" ht="51" x14ac:dyDescent="0.2">
      <c r="A818" s="49">
        <v>96512</v>
      </c>
      <c r="B818" s="29" t="s">
        <v>1781</v>
      </c>
      <c r="C818" s="157" t="s">
        <v>244</v>
      </c>
      <c r="D818" s="168">
        <v>2</v>
      </c>
      <c r="E818" s="158"/>
      <c r="F818" s="67" t="s">
        <v>1789</v>
      </c>
      <c r="G818" s="159"/>
      <c r="H818" s="159"/>
      <c r="I818" s="159"/>
      <c r="J818" s="159"/>
      <c r="K818" s="130">
        <v>75000</v>
      </c>
      <c r="L818" s="100">
        <f t="shared" si="40"/>
        <v>75000</v>
      </c>
      <c r="M818" s="522" t="e">
        <f t="shared" si="41"/>
        <v>#DIV/0!</v>
      </c>
      <c r="N818" s="130"/>
      <c r="O818" s="130"/>
      <c r="P818" s="130"/>
      <c r="Q818" s="130"/>
      <c r="R818" s="130"/>
      <c r="S818" s="130"/>
      <c r="T818" s="405"/>
      <c r="U818" s="203">
        <v>2</v>
      </c>
      <c r="V818" s="495">
        <v>2.4</v>
      </c>
      <c r="W818" s="244" t="s">
        <v>1790</v>
      </c>
      <c r="X818" s="81"/>
      <c r="Y818" s="81"/>
      <c r="Z818" s="81"/>
      <c r="AA818" s="81"/>
      <c r="AB818" s="81"/>
      <c r="AC818" s="257" t="s">
        <v>1791</v>
      </c>
      <c r="AD818" s="243">
        <v>460000</v>
      </c>
      <c r="AE818" s="243">
        <v>30</v>
      </c>
      <c r="AF818" s="299"/>
      <c r="AG818" s="299"/>
      <c r="AH818" s="299"/>
      <c r="AI818" s="299"/>
      <c r="AJ818" s="299"/>
      <c r="AK818" s="299"/>
      <c r="AL818" s="299"/>
      <c r="AM818" s="299"/>
      <c r="AN818" s="299"/>
      <c r="AO818" s="299"/>
      <c r="AP818" s="299"/>
      <c r="AQ818" s="299"/>
      <c r="AR818" s="299"/>
      <c r="AS818" s="299"/>
      <c r="AT818" s="299"/>
      <c r="AU818" s="299"/>
      <c r="AV818" s="299"/>
      <c r="AW818" s="299"/>
    </row>
    <row r="819" spans="1:49" s="300" customFormat="1" ht="25.5" x14ac:dyDescent="0.2">
      <c r="A819" s="49">
        <v>96512</v>
      </c>
      <c r="B819" s="29" t="s">
        <v>1781</v>
      </c>
      <c r="C819" s="157" t="s">
        <v>244</v>
      </c>
      <c r="D819" s="168">
        <v>2</v>
      </c>
      <c r="E819" s="158"/>
      <c r="F819" s="67" t="s">
        <v>1792</v>
      </c>
      <c r="G819" s="159"/>
      <c r="H819" s="159"/>
      <c r="I819" s="159"/>
      <c r="J819" s="159"/>
      <c r="K819" s="130">
        <v>30000</v>
      </c>
      <c r="L819" s="100">
        <f t="shared" si="40"/>
        <v>30000</v>
      </c>
      <c r="M819" s="522" t="e">
        <f t="shared" si="41"/>
        <v>#DIV/0!</v>
      </c>
      <c r="N819" s="130"/>
      <c r="O819" s="130"/>
      <c r="P819" s="130"/>
      <c r="Q819" s="130"/>
      <c r="R819" s="130"/>
      <c r="S819" s="130"/>
      <c r="T819" s="405"/>
      <c r="U819" s="203">
        <v>2</v>
      </c>
      <c r="V819" s="495">
        <v>2.4</v>
      </c>
      <c r="W819" s="244" t="s">
        <v>1793</v>
      </c>
      <c r="X819" s="81"/>
      <c r="Y819" s="81"/>
      <c r="Z819" s="81"/>
      <c r="AA819" s="81"/>
      <c r="AB819" s="81"/>
      <c r="AC819" s="257"/>
      <c r="AD819" s="243">
        <v>460000</v>
      </c>
      <c r="AE819" s="243">
        <v>30</v>
      </c>
      <c r="AF819" s="299"/>
      <c r="AG819" s="299"/>
      <c r="AH819" s="299"/>
      <c r="AI819" s="299"/>
      <c r="AJ819" s="299"/>
      <c r="AK819" s="299"/>
      <c r="AL819" s="299"/>
      <c r="AM819" s="299"/>
      <c r="AN819" s="299"/>
      <c r="AO819" s="299"/>
      <c r="AP819" s="299"/>
      <c r="AQ819" s="299"/>
      <c r="AR819" s="299"/>
      <c r="AS819" s="299"/>
      <c r="AT819" s="299"/>
      <c r="AU819" s="299"/>
      <c r="AV819" s="299"/>
      <c r="AW819" s="299"/>
    </row>
    <row r="820" spans="1:49" s="167" customFormat="1" ht="51" x14ac:dyDescent="0.2">
      <c r="A820" s="49">
        <v>95225</v>
      </c>
      <c r="B820" s="29" t="s">
        <v>154</v>
      </c>
      <c r="C820" s="157"/>
      <c r="D820" s="168">
        <v>2</v>
      </c>
      <c r="E820" s="158"/>
      <c r="F820" s="51" t="s">
        <v>443</v>
      </c>
      <c r="G820" s="159">
        <v>0</v>
      </c>
      <c r="H820" s="159">
        <v>0</v>
      </c>
      <c r="I820" s="159">
        <v>0</v>
      </c>
      <c r="J820" s="159"/>
      <c r="K820" s="130">
        <v>2500</v>
      </c>
      <c r="L820" s="100">
        <f t="shared" si="40"/>
        <v>2500</v>
      </c>
      <c r="M820" s="522" t="e">
        <f t="shared" si="41"/>
        <v>#DIV/0!</v>
      </c>
      <c r="N820" s="130">
        <v>0</v>
      </c>
      <c r="O820" s="130"/>
      <c r="P820" s="130"/>
      <c r="Q820" s="130"/>
      <c r="R820" s="130"/>
      <c r="S820" s="130"/>
      <c r="T820" s="545" t="s">
        <v>2734</v>
      </c>
      <c r="U820" s="130"/>
      <c r="V820" s="133" t="s">
        <v>444</v>
      </c>
      <c r="W820" s="51" t="s">
        <v>445</v>
      </c>
      <c r="X820" s="130"/>
      <c r="Y820" s="130"/>
      <c r="Z820" s="130"/>
      <c r="AA820" s="133"/>
      <c r="AB820" s="130"/>
      <c r="AC820" s="133"/>
      <c r="AD820" s="192">
        <v>511110</v>
      </c>
      <c r="AE820" s="192">
        <v>30</v>
      </c>
      <c r="AF820" s="299"/>
      <c r="AG820" s="299"/>
      <c r="AH820" s="299"/>
      <c r="AI820" s="299"/>
      <c r="AJ820" s="299"/>
      <c r="AK820" s="299"/>
      <c r="AL820" s="299"/>
      <c r="AM820" s="299"/>
      <c r="AN820" s="299"/>
      <c r="AO820" s="299"/>
      <c r="AP820" s="299"/>
      <c r="AQ820" s="299"/>
      <c r="AR820" s="299"/>
      <c r="AS820" s="299"/>
      <c r="AT820" s="299"/>
      <c r="AU820" s="299"/>
      <c r="AV820" s="299"/>
      <c r="AW820" s="299"/>
    </row>
    <row r="821" spans="1:49" s="298" customFormat="1" ht="102" x14ac:dyDescent="0.2">
      <c r="A821" s="10">
        <v>95225</v>
      </c>
      <c r="B821" s="8" t="s">
        <v>35</v>
      </c>
      <c r="C821" s="196"/>
      <c r="D821" s="168">
        <v>1</v>
      </c>
      <c r="E821" s="197"/>
      <c r="F821" s="51" t="s">
        <v>449</v>
      </c>
      <c r="G821" s="46">
        <v>0</v>
      </c>
      <c r="H821" s="46">
        <v>0</v>
      </c>
      <c r="I821" s="46">
        <v>0</v>
      </c>
      <c r="J821" s="46">
        <v>2400</v>
      </c>
      <c r="K821" s="68">
        <v>4000</v>
      </c>
      <c r="L821" s="100">
        <f t="shared" si="40"/>
        <v>1600</v>
      </c>
      <c r="M821" s="522">
        <f t="shared" si="41"/>
        <v>0.66666666666666663</v>
      </c>
      <c r="N821" s="68">
        <v>0</v>
      </c>
      <c r="O821" s="68"/>
      <c r="P821" s="68"/>
      <c r="Q821" s="68"/>
      <c r="R821" s="68"/>
      <c r="S821" s="68"/>
      <c r="T821" s="255" t="s">
        <v>2733</v>
      </c>
      <c r="U821" s="46"/>
      <c r="V821" s="133" t="s">
        <v>450</v>
      </c>
      <c r="W821" s="7" t="s">
        <v>451</v>
      </c>
      <c r="X821" s="171"/>
      <c r="Y821" s="171"/>
      <c r="Z821" s="171"/>
      <c r="AA821" s="171"/>
      <c r="AB821" s="171"/>
      <c r="AC821" s="171"/>
      <c r="AD821" s="192">
        <v>511110</v>
      </c>
      <c r="AE821" s="192">
        <v>30</v>
      </c>
    </row>
    <row r="822" spans="1:49" s="298" customFormat="1" ht="51" x14ac:dyDescent="0.2">
      <c r="A822" s="49">
        <v>95240</v>
      </c>
      <c r="B822" s="8" t="s">
        <v>350</v>
      </c>
      <c r="C822" s="131"/>
      <c r="D822" s="168">
        <v>1</v>
      </c>
      <c r="E822" s="132"/>
      <c r="F822" s="67" t="s">
        <v>454</v>
      </c>
      <c r="G822" s="75"/>
      <c r="H822" s="75"/>
      <c r="I822" s="75"/>
      <c r="J822" s="75"/>
      <c r="K822" s="130">
        <v>2000</v>
      </c>
      <c r="L822" s="100">
        <f t="shared" si="40"/>
        <v>2000</v>
      </c>
      <c r="M822" s="522" t="e">
        <f t="shared" si="41"/>
        <v>#DIV/0!</v>
      </c>
      <c r="N822" s="130">
        <v>0</v>
      </c>
      <c r="O822" s="130"/>
      <c r="P822" s="130"/>
      <c r="Q822" s="130"/>
      <c r="R822" s="130"/>
      <c r="S822" s="130"/>
      <c r="T822" s="206" t="s">
        <v>2788</v>
      </c>
      <c r="U822" s="130"/>
      <c r="V822" s="133" t="s">
        <v>444</v>
      </c>
      <c r="W822" s="6" t="s">
        <v>455</v>
      </c>
      <c r="X822" s="130"/>
      <c r="Y822" s="130"/>
      <c r="Z822" s="130"/>
      <c r="AA822" s="133"/>
      <c r="AB822" s="130"/>
      <c r="AC822" s="130"/>
      <c r="AD822" s="192">
        <v>511110</v>
      </c>
      <c r="AE822" s="192">
        <v>30</v>
      </c>
      <c r="AF822" s="301"/>
      <c r="AG822" s="301"/>
      <c r="AH822" s="301"/>
      <c r="AI822" s="301"/>
      <c r="AJ822" s="301"/>
      <c r="AK822" s="301"/>
      <c r="AL822" s="301"/>
      <c r="AM822" s="301"/>
      <c r="AN822" s="301"/>
      <c r="AO822" s="301"/>
      <c r="AP822" s="301"/>
      <c r="AQ822" s="301"/>
      <c r="AR822" s="301"/>
      <c r="AS822" s="301"/>
      <c r="AT822" s="301"/>
      <c r="AU822" s="301"/>
      <c r="AV822" s="301"/>
      <c r="AW822" s="301"/>
    </row>
    <row r="823" spans="1:49" s="300" customFormat="1" ht="25.5" x14ac:dyDescent="0.2">
      <c r="A823" s="49">
        <v>95320</v>
      </c>
      <c r="B823" s="29" t="s">
        <v>467</v>
      </c>
      <c r="C823" s="131"/>
      <c r="D823" s="168">
        <v>1</v>
      </c>
      <c r="E823" s="132"/>
      <c r="F823" s="67" t="s">
        <v>468</v>
      </c>
      <c r="G823" s="75">
        <v>1418</v>
      </c>
      <c r="H823" s="75"/>
      <c r="I823" s="75">
        <v>1429</v>
      </c>
      <c r="J823" s="75"/>
      <c r="K823" s="130">
        <v>800</v>
      </c>
      <c r="L823" s="100">
        <f t="shared" si="40"/>
        <v>800</v>
      </c>
      <c r="M823" s="522" t="e">
        <f t="shared" si="41"/>
        <v>#DIV/0!</v>
      </c>
      <c r="N823" s="130">
        <v>0</v>
      </c>
      <c r="O823" s="130"/>
      <c r="P823" s="130"/>
      <c r="Q823" s="130"/>
      <c r="R823" s="130"/>
      <c r="S823" s="130"/>
      <c r="T823" s="405" t="s">
        <v>2690</v>
      </c>
      <c r="U823" s="130"/>
      <c r="V823" s="133" t="s">
        <v>463</v>
      </c>
      <c r="W823" s="6" t="s">
        <v>469</v>
      </c>
      <c r="X823" s="134"/>
      <c r="Y823" s="134"/>
      <c r="Z823" s="134"/>
      <c r="AA823" s="198"/>
      <c r="AB823" s="134"/>
      <c r="AC823" s="134"/>
      <c r="AD823" s="192">
        <v>511110</v>
      </c>
      <c r="AE823" s="192">
        <v>30</v>
      </c>
      <c r="AF823" s="299"/>
      <c r="AG823" s="299"/>
      <c r="AH823" s="299"/>
      <c r="AI823" s="299"/>
      <c r="AJ823" s="299"/>
      <c r="AK823" s="299"/>
      <c r="AL823" s="299"/>
      <c r="AM823" s="299"/>
      <c r="AN823" s="299"/>
      <c r="AO823" s="299"/>
      <c r="AP823" s="299"/>
      <c r="AQ823" s="299"/>
      <c r="AR823" s="299"/>
      <c r="AS823" s="299"/>
      <c r="AT823" s="299"/>
      <c r="AU823" s="299"/>
      <c r="AV823" s="299"/>
      <c r="AW823" s="299"/>
    </row>
    <row r="824" spans="1:49" s="298" customFormat="1" ht="63.75" x14ac:dyDescent="0.2">
      <c r="A824" s="49">
        <v>95530</v>
      </c>
      <c r="B824" s="29" t="s">
        <v>282</v>
      </c>
      <c r="C824" s="131"/>
      <c r="D824" s="168">
        <v>1</v>
      </c>
      <c r="E824" s="132"/>
      <c r="F824" s="67" t="s">
        <v>478</v>
      </c>
      <c r="G824" s="75"/>
      <c r="H824" s="75"/>
      <c r="I824" s="75"/>
      <c r="J824" s="75"/>
      <c r="K824" s="130">
        <v>7000</v>
      </c>
      <c r="L824" s="100">
        <f t="shared" si="40"/>
        <v>7000</v>
      </c>
      <c r="M824" s="522" t="e">
        <f t="shared" si="41"/>
        <v>#DIV/0!</v>
      </c>
      <c r="N824" s="130">
        <v>6000</v>
      </c>
      <c r="O824" s="130">
        <v>6000</v>
      </c>
      <c r="P824" s="130"/>
      <c r="Q824" s="130"/>
      <c r="R824" s="130"/>
      <c r="S824" s="130"/>
      <c r="T824" s="405" t="s">
        <v>2691</v>
      </c>
      <c r="U824" s="130"/>
      <c r="V824" s="133" t="s">
        <v>479</v>
      </c>
      <c r="W824" s="6" t="s">
        <v>480</v>
      </c>
      <c r="X824" s="134"/>
      <c r="Y824" s="134"/>
      <c r="Z824" s="134"/>
      <c r="AA824" s="198"/>
      <c r="AB824" s="134"/>
      <c r="AC824" s="134"/>
      <c r="AD824" s="192">
        <v>511110</v>
      </c>
      <c r="AE824" s="192">
        <v>30</v>
      </c>
    </row>
    <row r="825" spans="1:49" s="298" customFormat="1" ht="63.75" x14ac:dyDescent="0.2">
      <c r="A825" s="49">
        <v>95410</v>
      </c>
      <c r="B825" s="29" t="s">
        <v>470</v>
      </c>
      <c r="C825" s="131"/>
      <c r="D825" s="168">
        <v>1</v>
      </c>
      <c r="E825" s="132"/>
      <c r="F825" s="67" t="s">
        <v>474</v>
      </c>
      <c r="G825" s="75"/>
      <c r="H825" s="75"/>
      <c r="I825" s="75"/>
      <c r="J825" s="75"/>
      <c r="K825" s="130">
        <v>150</v>
      </c>
      <c r="L825" s="100">
        <f t="shared" si="40"/>
        <v>150</v>
      </c>
      <c r="M825" s="522" t="e">
        <f t="shared" si="41"/>
        <v>#DIV/0!</v>
      </c>
      <c r="N825" s="130">
        <v>150</v>
      </c>
      <c r="O825" s="130">
        <v>150</v>
      </c>
      <c r="P825" s="130"/>
      <c r="Q825" s="130"/>
      <c r="R825" s="130"/>
      <c r="S825" s="130"/>
      <c r="T825" s="405" t="s">
        <v>2541</v>
      </c>
      <c r="U825" s="133" t="s">
        <v>2928</v>
      </c>
      <c r="V825" s="133" t="s">
        <v>475</v>
      </c>
      <c r="W825" s="6" t="s">
        <v>2927</v>
      </c>
      <c r="X825" s="134"/>
      <c r="Y825" s="134"/>
      <c r="Z825" s="134"/>
      <c r="AA825" s="198"/>
      <c r="AB825" s="134"/>
      <c r="AC825" s="134"/>
      <c r="AD825" s="192">
        <v>511110</v>
      </c>
      <c r="AE825" s="192">
        <v>30</v>
      </c>
      <c r="AF825" s="301"/>
      <c r="AG825" s="301"/>
      <c r="AH825" s="301"/>
      <c r="AI825" s="301"/>
      <c r="AJ825" s="301"/>
      <c r="AK825" s="301"/>
      <c r="AL825" s="301"/>
      <c r="AM825" s="301"/>
      <c r="AN825" s="301"/>
      <c r="AO825" s="301"/>
      <c r="AP825" s="301"/>
      <c r="AQ825" s="301"/>
      <c r="AR825" s="301"/>
      <c r="AS825" s="301"/>
      <c r="AT825" s="301"/>
      <c r="AU825" s="301"/>
      <c r="AV825" s="301"/>
      <c r="AW825" s="301"/>
    </row>
    <row r="826" spans="1:49" s="167" customFormat="1" ht="25.5" x14ac:dyDescent="0.2">
      <c r="A826" s="49">
        <v>95330</v>
      </c>
      <c r="B826" s="29" t="s">
        <v>76</v>
      </c>
      <c r="C826" s="131"/>
      <c r="D826" s="168">
        <v>1</v>
      </c>
      <c r="E826" s="132"/>
      <c r="F826" s="67" t="s">
        <v>465</v>
      </c>
      <c r="G826" s="75"/>
      <c r="H826" s="75">
        <v>650</v>
      </c>
      <c r="I826" s="75"/>
      <c r="J826" s="75">
        <v>400</v>
      </c>
      <c r="K826" s="75">
        <v>400</v>
      </c>
      <c r="L826" s="100">
        <f t="shared" si="40"/>
        <v>0</v>
      </c>
      <c r="M826" s="522">
        <f t="shared" si="41"/>
        <v>0</v>
      </c>
      <c r="N826" s="75">
        <v>400</v>
      </c>
      <c r="O826" s="75">
        <v>400</v>
      </c>
      <c r="P826" s="75"/>
      <c r="Q826" s="75"/>
      <c r="R826" s="75"/>
      <c r="S826" s="75"/>
      <c r="T826" s="405"/>
      <c r="U826" s="130"/>
      <c r="V826" s="133" t="s">
        <v>463</v>
      </c>
      <c r="W826" s="6" t="s">
        <v>466</v>
      </c>
      <c r="X826" s="134"/>
      <c r="Y826" s="134"/>
      <c r="Z826" s="134"/>
      <c r="AA826" s="198"/>
      <c r="AB826" s="134"/>
      <c r="AC826" s="134"/>
      <c r="AD826" s="192">
        <v>511110</v>
      </c>
      <c r="AE826" s="192">
        <v>30</v>
      </c>
      <c r="AF826" s="299"/>
      <c r="AG826" s="299"/>
      <c r="AH826" s="299"/>
      <c r="AI826" s="299"/>
      <c r="AJ826" s="299"/>
      <c r="AK826" s="299"/>
      <c r="AL826" s="299"/>
      <c r="AM826" s="299"/>
      <c r="AN826" s="299"/>
      <c r="AO826" s="299"/>
      <c r="AP826" s="299"/>
      <c r="AQ826" s="299"/>
      <c r="AR826" s="299"/>
      <c r="AS826" s="299"/>
      <c r="AT826" s="299"/>
      <c r="AU826" s="299"/>
      <c r="AV826" s="299"/>
      <c r="AW826" s="299"/>
    </row>
    <row r="827" spans="1:49" s="167" customFormat="1" ht="102" x14ac:dyDescent="0.2">
      <c r="A827" s="49">
        <v>95315</v>
      </c>
      <c r="B827" s="29" t="s">
        <v>41</v>
      </c>
      <c r="C827" s="131"/>
      <c r="D827" s="168">
        <v>1</v>
      </c>
      <c r="E827" s="132"/>
      <c r="F827" s="67" t="s">
        <v>462</v>
      </c>
      <c r="G827" s="75">
        <v>356</v>
      </c>
      <c r="H827" s="75">
        <v>917</v>
      </c>
      <c r="I827" s="75">
        <v>735</v>
      </c>
      <c r="J827" s="75"/>
      <c r="K827" s="130">
        <v>2000</v>
      </c>
      <c r="L827" s="100">
        <f t="shared" si="40"/>
        <v>2000</v>
      </c>
      <c r="M827" s="522" t="e">
        <f t="shared" si="41"/>
        <v>#DIV/0!</v>
      </c>
      <c r="N827" s="130">
        <v>700</v>
      </c>
      <c r="O827" s="130">
        <v>700</v>
      </c>
      <c r="P827" s="130"/>
      <c r="Q827" s="130"/>
      <c r="R827" s="130"/>
      <c r="S827" s="130"/>
      <c r="T827" s="206" t="s">
        <v>2745</v>
      </c>
      <c r="U827" s="130"/>
      <c r="V827" s="133" t="s">
        <v>463</v>
      </c>
      <c r="W827" s="207" t="s">
        <v>464</v>
      </c>
      <c r="X827" s="134"/>
      <c r="Y827" s="134"/>
      <c r="Z827" s="134"/>
      <c r="AA827" s="198"/>
      <c r="AB827" s="134"/>
      <c r="AC827" s="134"/>
      <c r="AD827" s="192">
        <v>511110</v>
      </c>
      <c r="AE827" s="192">
        <v>30</v>
      </c>
      <c r="AF827" s="299"/>
      <c r="AG827" s="299"/>
      <c r="AH827" s="299"/>
      <c r="AI827" s="299"/>
      <c r="AJ827" s="299"/>
      <c r="AK827" s="299"/>
      <c r="AL827" s="299"/>
      <c r="AM827" s="299"/>
      <c r="AN827" s="299"/>
      <c r="AO827" s="299"/>
      <c r="AP827" s="299"/>
      <c r="AQ827" s="299"/>
      <c r="AR827" s="299"/>
      <c r="AS827" s="299"/>
      <c r="AT827" s="299"/>
      <c r="AU827" s="299"/>
      <c r="AV827" s="299"/>
      <c r="AW827" s="299"/>
    </row>
    <row r="828" spans="1:49" s="167" customFormat="1" ht="76.5" x14ac:dyDescent="0.2">
      <c r="A828" s="50">
        <v>94410</v>
      </c>
      <c r="B828" s="29" t="s">
        <v>27</v>
      </c>
      <c r="C828" s="96"/>
      <c r="D828" s="168">
        <v>1</v>
      </c>
      <c r="E828" s="97"/>
      <c r="F828" s="51" t="s">
        <v>439</v>
      </c>
      <c r="G828" s="98">
        <v>908</v>
      </c>
      <c r="H828" s="98">
        <v>917</v>
      </c>
      <c r="I828" s="98">
        <v>475</v>
      </c>
      <c r="J828" s="98"/>
      <c r="K828" s="99">
        <v>5000</v>
      </c>
      <c r="L828" s="100">
        <f t="shared" si="40"/>
        <v>5000</v>
      </c>
      <c r="M828" s="522" t="e">
        <f t="shared" si="41"/>
        <v>#DIV/0!</v>
      </c>
      <c r="N828" s="99">
        <v>750</v>
      </c>
      <c r="O828" s="99">
        <v>750</v>
      </c>
      <c r="P828" s="99"/>
      <c r="Q828" s="99"/>
      <c r="R828" s="99"/>
      <c r="S828" s="99"/>
      <c r="T828" s="206" t="s">
        <v>2751</v>
      </c>
      <c r="U828" s="102"/>
      <c r="V828" s="133" t="s">
        <v>440</v>
      </c>
      <c r="W828" s="90" t="s">
        <v>441</v>
      </c>
      <c r="X828" s="134"/>
      <c r="Y828" s="134"/>
      <c r="Z828" s="134"/>
      <c r="AA828" s="198"/>
      <c r="AB828" s="134"/>
      <c r="AC828" s="134"/>
      <c r="AD828" s="192">
        <v>511110</v>
      </c>
      <c r="AE828" s="192">
        <v>30</v>
      </c>
      <c r="AF828" s="299"/>
      <c r="AG828" s="299"/>
      <c r="AH828" s="299"/>
      <c r="AI828" s="299"/>
      <c r="AJ828" s="299"/>
      <c r="AK828" s="299"/>
      <c r="AL828" s="299"/>
      <c r="AM828" s="299"/>
      <c r="AN828" s="299"/>
      <c r="AO828" s="299"/>
      <c r="AP828" s="299"/>
      <c r="AQ828" s="299"/>
      <c r="AR828" s="299"/>
      <c r="AS828" s="299"/>
      <c r="AT828" s="299"/>
      <c r="AU828" s="299"/>
      <c r="AV828" s="299"/>
      <c r="AW828" s="299"/>
    </row>
    <row r="829" spans="1:49" s="167" customFormat="1" ht="76.5" x14ac:dyDescent="0.2">
      <c r="A829" s="49">
        <v>95310</v>
      </c>
      <c r="B829" s="29" t="s">
        <v>38</v>
      </c>
      <c r="C829" s="131"/>
      <c r="D829" s="168">
        <v>0</v>
      </c>
      <c r="E829" s="132"/>
      <c r="F829" s="67" t="s">
        <v>456</v>
      </c>
      <c r="G829" s="75"/>
      <c r="H829" s="75"/>
      <c r="I829" s="75">
        <v>771</v>
      </c>
      <c r="J829" s="75">
        <v>1200</v>
      </c>
      <c r="K829" s="130">
        <v>2500</v>
      </c>
      <c r="L829" s="100">
        <f t="shared" si="40"/>
        <v>1300</v>
      </c>
      <c r="M829" s="522">
        <f t="shared" si="41"/>
        <v>1.0833333333333333</v>
      </c>
      <c r="N829" s="130">
        <v>1200</v>
      </c>
      <c r="O829" s="130">
        <v>1200</v>
      </c>
      <c r="P829" s="130"/>
      <c r="Q829" s="130"/>
      <c r="R829" s="130"/>
      <c r="S829" s="130"/>
      <c r="T829" s="206" t="s">
        <v>2735</v>
      </c>
      <c r="U829" s="130"/>
      <c r="V829" s="133" t="s">
        <v>457</v>
      </c>
      <c r="W829" s="6" t="s">
        <v>458</v>
      </c>
      <c r="X829" s="130"/>
      <c r="Y829" s="130"/>
      <c r="Z829" s="130"/>
      <c r="AA829" s="133"/>
      <c r="AB829" s="130"/>
      <c r="AC829" s="130"/>
      <c r="AD829" s="192">
        <v>511110</v>
      </c>
      <c r="AE829" s="192">
        <v>30</v>
      </c>
      <c r="AF829" s="299"/>
      <c r="AG829" s="299"/>
      <c r="AH829" s="299"/>
      <c r="AI829" s="299"/>
      <c r="AJ829" s="299"/>
      <c r="AK829" s="299"/>
      <c r="AL829" s="299"/>
      <c r="AM829" s="299"/>
      <c r="AN829" s="299"/>
      <c r="AO829" s="299"/>
      <c r="AP829" s="299"/>
      <c r="AQ829" s="299"/>
      <c r="AR829" s="299"/>
      <c r="AS829" s="299"/>
      <c r="AT829" s="299"/>
      <c r="AU829" s="299"/>
      <c r="AV829" s="299"/>
      <c r="AW829" s="299"/>
    </row>
    <row r="830" spans="1:49" s="300" customFormat="1" ht="51" x14ac:dyDescent="0.2">
      <c r="A830" s="50">
        <v>94310</v>
      </c>
      <c r="B830" s="29" t="s">
        <v>56</v>
      </c>
      <c r="C830" s="96"/>
      <c r="D830" s="168">
        <v>1</v>
      </c>
      <c r="E830" s="97"/>
      <c r="F830" s="51" t="s">
        <v>437</v>
      </c>
      <c r="G830" s="98"/>
      <c r="H830" s="98"/>
      <c r="I830" s="98"/>
      <c r="J830" s="98">
        <v>1500</v>
      </c>
      <c r="K830" s="99">
        <v>1500</v>
      </c>
      <c r="L830" s="100">
        <f t="shared" si="40"/>
        <v>0</v>
      </c>
      <c r="M830" s="522">
        <f t="shared" si="41"/>
        <v>0</v>
      </c>
      <c r="N830" s="99">
        <v>1500</v>
      </c>
      <c r="O830" s="99">
        <v>1500</v>
      </c>
      <c r="P830" s="99"/>
      <c r="Q830" s="99"/>
      <c r="R830" s="99"/>
      <c r="S830" s="99"/>
      <c r="T830" s="547" t="s">
        <v>2539</v>
      </c>
      <c r="U830" s="102"/>
      <c r="V830" s="133" t="s">
        <v>442</v>
      </c>
      <c r="W830" s="7" t="s">
        <v>438</v>
      </c>
      <c r="X830" s="130"/>
      <c r="Y830" s="130"/>
      <c r="Z830" s="130"/>
      <c r="AA830" s="133"/>
      <c r="AB830" s="130"/>
      <c r="AC830" s="130"/>
      <c r="AD830" s="192">
        <v>511110</v>
      </c>
      <c r="AE830" s="192">
        <v>30</v>
      </c>
      <c r="AF830" s="299"/>
      <c r="AG830" s="299"/>
      <c r="AH830" s="299"/>
      <c r="AI830" s="299"/>
      <c r="AJ830" s="299"/>
      <c r="AK830" s="299"/>
      <c r="AL830" s="299"/>
      <c r="AM830" s="299"/>
      <c r="AN830" s="299"/>
      <c r="AO830" s="299"/>
      <c r="AP830" s="299"/>
      <c r="AQ830" s="299"/>
      <c r="AR830" s="299"/>
      <c r="AS830" s="299"/>
      <c r="AT830" s="299"/>
      <c r="AU830" s="299"/>
      <c r="AV830" s="299"/>
      <c r="AW830" s="299"/>
    </row>
    <row r="831" spans="1:49" s="300" customFormat="1" ht="63.75" x14ac:dyDescent="0.2">
      <c r="A831" s="49">
        <v>94490</v>
      </c>
      <c r="B831" s="29" t="s">
        <v>154</v>
      </c>
      <c r="C831" s="157"/>
      <c r="D831" s="168">
        <v>1</v>
      </c>
      <c r="E831" s="158"/>
      <c r="F831" s="67" t="s">
        <v>446</v>
      </c>
      <c r="G831" s="159">
        <v>23077</v>
      </c>
      <c r="H831" s="159">
        <v>11830</v>
      </c>
      <c r="I831" s="159">
        <v>12007</v>
      </c>
      <c r="J831" s="159">
        <v>1500</v>
      </c>
      <c r="K831" s="130">
        <v>2500</v>
      </c>
      <c r="L831" s="100">
        <f t="shared" si="40"/>
        <v>1000</v>
      </c>
      <c r="M831" s="522">
        <f t="shared" si="41"/>
        <v>0.66666666666666663</v>
      </c>
      <c r="N831" s="130">
        <v>1500</v>
      </c>
      <c r="O831" s="130">
        <v>1500</v>
      </c>
      <c r="P831" s="130"/>
      <c r="Q831" s="130"/>
      <c r="R831" s="130"/>
      <c r="S831" s="130"/>
      <c r="T831" s="545" t="s">
        <v>2732</v>
      </c>
      <c r="U831" s="130"/>
      <c r="V831" s="133" t="s">
        <v>447</v>
      </c>
      <c r="W831" s="207" t="s">
        <v>448</v>
      </c>
      <c r="X831" s="130"/>
      <c r="Y831" s="130"/>
      <c r="Z831" s="130"/>
      <c r="AA831" s="133"/>
      <c r="AB831" s="130"/>
      <c r="AC831" s="130"/>
      <c r="AD831" s="192">
        <v>511110</v>
      </c>
      <c r="AE831" s="192">
        <v>30</v>
      </c>
      <c r="AF831" s="299"/>
      <c r="AG831" s="299"/>
      <c r="AH831" s="299"/>
      <c r="AI831" s="299"/>
      <c r="AJ831" s="299"/>
      <c r="AK831" s="299"/>
      <c r="AL831" s="299"/>
      <c r="AM831" s="299"/>
      <c r="AN831" s="299"/>
      <c r="AO831" s="299"/>
      <c r="AP831" s="299"/>
      <c r="AQ831" s="299"/>
      <c r="AR831" s="299"/>
      <c r="AS831" s="299"/>
      <c r="AT831" s="299"/>
      <c r="AU831" s="299"/>
      <c r="AV831" s="299"/>
      <c r="AW831" s="299"/>
    </row>
    <row r="832" spans="1:49" s="300" customFormat="1" ht="76.5" x14ac:dyDescent="0.2">
      <c r="A832" s="49">
        <v>95310</v>
      </c>
      <c r="B832" s="29" t="s">
        <v>38</v>
      </c>
      <c r="C832" s="131"/>
      <c r="D832" s="168">
        <v>0</v>
      </c>
      <c r="E832" s="132"/>
      <c r="F832" s="67" t="s">
        <v>459</v>
      </c>
      <c r="G832" s="75"/>
      <c r="H832" s="75"/>
      <c r="I832" s="75"/>
      <c r="J832" s="75"/>
      <c r="K832" s="130">
        <v>2000</v>
      </c>
      <c r="L832" s="100">
        <f t="shared" si="40"/>
        <v>2000</v>
      </c>
      <c r="M832" s="522" t="e">
        <f t="shared" si="41"/>
        <v>#DIV/0!</v>
      </c>
      <c r="N832" s="130">
        <v>1500</v>
      </c>
      <c r="O832" s="130">
        <v>1500</v>
      </c>
      <c r="P832" s="130"/>
      <c r="Q832" s="130"/>
      <c r="R832" s="130"/>
      <c r="S832" s="130"/>
      <c r="T832" s="255" t="s">
        <v>2689</v>
      </c>
      <c r="U832" s="130"/>
      <c r="V832" s="133" t="s">
        <v>460</v>
      </c>
      <c r="W832" s="207" t="s">
        <v>461</v>
      </c>
      <c r="X832" s="130"/>
      <c r="Y832" s="130"/>
      <c r="Z832" s="130"/>
      <c r="AA832" s="133"/>
      <c r="AB832" s="130"/>
      <c r="AC832" s="130"/>
      <c r="AD832" s="192">
        <v>511110</v>
      </c>
      <c r="AE832" s="192">
        <v>30</v>
      </c>
      <c r="AF832" s="299"/>
      <c r="AG832" s="299"/>
      <c r="AH832" s="299"/>
      <c r="AI832" s="299"/>
      <c r="AJ832" s="299"/>
      <c r="AK832" s="299"/>
      <c r="AL832" s="299"/>
      <c r="AM832" s="299"/>
      <c r="AN832" s="299"/>
      <c r="AO832" s="299"/>
      <c r="AP832" s="299"/>
      <c r="AQ832" s="299"/>
      <c r="AR832" s="299"/>
      <c r="AS832" s="299"/>
      <c r="AT832" s="299"/>
      <c r="AU832" s="299"/>
      <c r="AV832" s="299"/>
      <c r="AW832" s="299"/>
    </row>
    <row r="833" spans="1:49" s="300" customFormat="1" ht="51" x14ac:dyDescent="0.2">
      <c r="A833" s="49">
        <v>96510</v>
      </c>
      <c r="B833" s="29" t="s">
        <v>82</v>
      </c>
      <c r="C833" s="131"/>
      <c r="D833" s="168">
        <v>1</v>
      </c>
      <c r="E833" s="132"/>
      <c r="F833" s="67" t="s">
        <v>490</v>
      </c>
      <c r="G833" s="135"/>
      <c r="H833" s="135"/>
      <c r="I833" s="135">
        <v>10443</v>
      </c>
      <c r="J833" s="135"/>
      <c r="K833" s="81">
        <v>1500</v>
      </c>
      <c r="L833" s="100">
        <f t="shared" si="40"/>
        <v>1500</v>
      </c>
      <c r="M833" s="522" t="e">
        <f t="shared" si="41"/>
        <v>#DIV/0!</v>
      </c>
      <c r="N833" s="81">
        <v>1500</v>
      </c>
      <c r="O833" s="81">
        <v>1500</v>
      </c>
      <c r="P833" s="81"/>
      <c r="Q833" s="81"/>
      <c r="R833" s="81"/>
      <c r="S833" s="81"/>
      <c r="T833" s="255" t="s">
        <v>170</v>
      </c>
      <c r="U833" s="81"/>
      <c r="V833" s="81" t="s">
        <v>485</v>
      </c>
      <c r="W833" s="6" t="s">
        <v>491</v>
      </c>
      <c r="X833" s="81"/>
      <c r="Y833" s="81"/>
      <c r="Z833" s="81"/>
      <c r="AA833" s="81"/>
      <c r="AB833" s="81"/>
      <c r="AC833" s="81"/>
      <c r="AD833" s="192">
        <v>511110</v>
      </c>
      <c r="AE833" s="192">
        <v>30</v>
      </c>
      <c r="AF833" s="299"/>
      <c r="AG833" s="299"/>
      <c r="AH833" s="299"/>
      <c r="AI833" s="299"/>
      <c r="AJ833" s="299"/>
      <c r="AK833" s="299"/>
      <c r="AL833" s="299"/>
      <c r="AM833" s="299"/>
      <c r="AN833" s="299"/>
      <c r="AO833" s="299"/>
      <c r="AP833" s="299"/>
      <c r="AQ833" s="299"/>
      <c r="AR833" s="299"/>
      <c r="AS833" s="299"/>
      <c r="AT833" s="299"/>
      <c r="AU833" s="299"/>
      <c r="AV833" s="299"/>
      <c r="AW833" s="299"/>
    </row>
    <row r="834" spans="1:49" s="300" customFormat="1" ht="102" x14ac:dyDescent="0.2">
      <c r="A834" s="49">
        <v>95410</v>
      </c>
      <c r="B834" s="29" t="s">
        <v>470</v>
      </c>
      <c r="C834" s="131"/>
      <c r="D834" s="168">
        <v>1</v>
      </c>
      <c r="E834" s="132"/>
      <c r="F834" s="67" t="s">
        <v>471</v>
      </c>
      <c r="G834" s="75">
        <v>5890</v>
      </c>
      <c r="H834" s="75">
        <v>6000</v>
      </c>
      <c r="I834" s="75">
        <v>8475</v>
      </c>
      <c r="J834" s="75">
        <v>6000</v>
      </c>
      <c r="K834" s="130">
        <v>7000</v>
      </c>
      <c r="L834" s="100">
        <f t="shared" si="40"/>
        <v>1000</v>
      </c>
      <c r="M834" s="522">
        <f t="shared" si="41"/>
        <v>0.16666666666666666</v>
      </c>
      <c r="N834" s="130">
        <v>7000</v>
      </c>
      <c r="O834" s="130">
        <v>7000</v>
      </c>
      <c r="P834" s="130"/>
      <c r="Q834" s="130"/>
      <c r="R834" s="130"/>
      <c r="S834" s="130"/>
      <c r="T834" s="405" t="s">
        <v>2540</v>
      </c>
      <c r="U834" s="130"/>
      <c r="V834" s="133" t="s">
        <v>472</v>
      </c>
      <c r="W834" s="6" t="s">
        <v>473</v>
      </c>
      <c r="X834" s="134"/>
      <c r="Y834" s="134"/>
      <c r="Z834" s="134"/>
      <c r="AA834" s="198"/>
      <c r="AB834" s="134"/>
      <c r="AC834" s="134"/>
      <c r="AD834" s="192">
        <v>511110</v>
      </c>
      <c r="AE834" s="192">
        <v>30</v>
      </c>
      <c r="AF834" s="299"/>
      <c r="AG834" s="299"/>
      <c r="AH834" s="299"/>
      <c r="AI834" s="299"/>
      <c r="AJ834" s="299"/>
      <c r="AK834" s="299"/>
      <c r="AL834" s="299"/>
      <c r="AM834" s="299"/>
      <c r="AN834" s="299"/>
      <c r="AO834" s="299"/>
      <c r="AP834" s="299"/>
      <c r="AQ834" s="299"/>
      <c r="AR834" s="299"/>
      <c r="AS834" s="299"/>
      <c r="AT834" s="299"/>
      <c r="AU834" s="299"/>
      <c r="AV834" s="299"/>
      <c r="AW834" s="299"/>
    </row>
    <row r="835" spans="1:49" s="300" customFormat="1" ht="369.75" x14ac:dyDescent="0.2">
      <c r="A835" s="434">
        <v>92310</v>
      </c>
      <c r="B835" s="528" t="s">
        <v>23</v>
      </c>
      <c r="C835" s="529"/>
      <c r="D835" s="527">
        <v>1</v>
      </c>
      <c r="E835" s="530"/>
      <c r="F835" s="95" t="s">
        <v>435</v>
      </c>
      <c r="G835" s="531">
        <v>18886</v>
      </c>
      <c r="H835" s="531">
        <v>25606</v>
      </c>
      <c r="I835" s="531">
        <v>34438</v>
      </c>
      <c r="J835" s="531">
        <v>18435</v>
      </c>
      <c r="K835" s="531">
        <v>30000</v>
      </c>
      <c r="L835" s="84">
        <f t="shared" si="40"/>
        <v>11565</v>
      </c>
      <c r="M835" s="532">
        <f t="shared" si="41"/>
        <v>0.62733930024410089</v>
      </c>
      <c r="N835" s="531">
        <v>20000</v>
      </c>
      <c r="O835" s="531">
        <v>20000</v>
      </c>
      <c r="P835" s="531"/>
      <c r="Q835" s="531"/>
      <c r="R835" s="531"/>
      <c r="S835" s="531"/>
      <c r="T835" s="546" t="s">
        <v>2730</v>
      </c>
      <c r="U835" s="531"/>
      <c r="V835" s="84" t="s">
        <v>436</v>
      </c>
      <c r="W835" s="534" t="s">
        <v>2472</v>
      </c>
      <c r="X835" s="531"/>
      <c r="Y835" s="531"/>
      <c r="Z835" s="531"/>
      <c r="AA835" s="533"/>
      <c r="AB835" s="531"/>
      <c r="AC835" s="531"/>
      <c r="AD835" s="535">
        <v>511110</v>
      </c>
      <c r="AE835" s="535">
        <v>30</v>
      </c>
      <c r="AF835" s="299"/>
      <c r="AG835" s="299"/>
      <c r="AH835" s="299"/>
      <c r="AI835" s="299"/>
      <c r="AJ835" s="299"/>
      <c r="AK835" s="299"/>
      <c r="AL835" s="299"/>
      <c r="AM835" s="299"/>
      <c r="AN835" s="299"/>
      <c r="AO835" s="299"/>
      <c r="AP835" s="299"/>
      <c r="AQ835" s="299"/>
      <c r="AR835" s="299"/>
      <c r="AS835" s="299"/>
      <c r="AT835" s="299"/>
      <c r="AU835" s="299"/>
      <c r="AV835" s="299"/>
      <c r="AW835" s="299"/>
    </row>
    <row r="836" spans="1:49" s="167" customFormat="1" ht="102" x14ac:dyDescent="0.2">
      <c r="A836" s="49">
        <v>95530</v>
      </c>
      <c r="B836" s="29" t="s">
        <v>282</v>
      </c>
      <c r="C836" s="131"/>
      <c r="D836" s="168">
        <v>0</v>
      </c>
      <c r="E836" s="132"/>
      <c r="F836" s="67" t="s">
        <v>476</v>
      </c>
      <c r="G836" s="75">
        <v>25920</v>
      </c>
      <c r="H836" s="75">
        <v>35195</v>
      </c>
      <c r="I836" s="75">
        <v>40753</v>
      </c>
      <c r="J836" s="75">
        <v>19450</v>
      </c>
      <c r="K836" s="130">
        <v>21300</v>
      </c>
      <c r="L836" s="100">
        <f t="shared" si="40"/>
        <v>1850</v>
      </c>
      <c r="M836" s="522">
        <f t="shared" si="41"/>
        <v>9.5115681233933158E-2</v>
      </c>
      <c r="N836" s="130"/>
      <c r="O836" s="130"/>
      <c r="P836" s="130"/>
      <c r="Q836" s="130"/>
      <c r="R836" s="130"/>
      <c r="S836" s="130"/>
      <c r="T836" s="255" t="s">
        <v>2962</v>
      </c>
      <c r="U836" s="130"/>
      <c r="V836" s="133" t="s">
        <v>472</v>
      </c>
      <c r="W836" s="6" t="s">
        <v>477</v>
      </c>
      <c r="X836" s="134"/>
      <c r="Y836" s="134"/>
      <c r="Z836" s="134"/>
      <c r="AA836" s="198"/>
      <c r="AB836" s="134"/>
      <c r="AC836" s="134"/>
      <c r="AD836" s="192">
        <v>511110</v>
      </c>
      <c r="AE836" s="192">
        <v>30</v>
      </c>
      <c r="AF836" s="299"/>
      <c r="AG836" s="299"/>
      <c r="AH836" s="299"/>
      <c r="AI836" s="299"/>
      <c r="AJ836" s="299"/>
      <c r="AK836" s="299"/>
      <c r="AL836" s="299"/>
      <c r="AM836" s="299"/>
      <c r="AN836" s="299"/>
      <c r="AO836" s="299"/>
      <c r="AP836" s="299"/>
      <c r="AQ836" s="299"/>
      <c r="AR836" s="299"/>
      <c r="AS836" s="299"/>
      <c r="AT836" s="299"/>
      <c r="AU836" s="299"/>
      <c r="AV836" s="299"/>
      <c r="AW836" s="299"/>
    </row>
    <row r="837" spans="1:49" s="167" customFormat="1" ht="51" x14ac:dyDescent="0.2">
      <c r="A837" s="49">
        <v>95630</v>
      </c>
      <c r="B837" s="29" t="s">
        <v>483</v>
      </c>
      <c r="C837" s="131"/>
      <c r="D837" s="168">
        <v>0</v>
      </c>
      <c r="E837" s="132"/>
      <c r="F837" s="67" t="s">
        <v>484</v>
      </c>
      <c r="G837" s="75">
        <v>49069</v>
      </c>
      <c r="H837" s="75">
        <v>35496</v>
      </c>
      <c r="I837" s="75">
        <v>40045</v>
      </c>
      <c r="J837" s="75">
        <v>39974</v>
      </c>
      <c r="K837" s="130">
        <v>45000</v>
      </c>
      <c r="L837" s="100">
        <f t="shared" si="40"/>
        <v>5026</v>
      </c>
      <c r="M837" s="522">
        <f t="shared" si="41"/>
        <v>0.12573172562165408</v>
      </c>
      <c r="N837" s="130">
        <v>40000</v>
      </c>
      <c r="O837" s="130">
        <v>40000</v>
      </c>
      <c r="P837" s="130"/>
      <c r="Q837" s="130"/>
      <c r="R837" s="130"/>
      <c r="S837" s="130"/>
      <c r="T837" s="255" t="s">
        <v>2804</v>
      </c>
      <c r="U837" s="130"/>
      <c r="V837" s="133" t="s">
        <v>485</v>
      </c>
      <c r="W837" s="6" t="s">
        <v>486</v>
      </c>
      <c r="X837" s="134"/>
      <c r="Y837" s="134"/>
      <c r="Z837" s="134"/>
      <c r="AA837" s="198"/>
      <c r="AB837" s="134"/>
      <c r="AC837" s="134"/>
      <c r="AD837" s="192">
        <v>511110</v>
      </c>
      <c r="AE837" s="192">
        <v>30</v>
      </c>
      <c r="AF837" s="299"/>
      <c r="AG837" s="299"/>
      <c r="AH837" s="299"/>
      <c r="AI837" s="299"/>
      <c r="AJ837" s="299"/>
      <c r="AK837" s="299"/>
      <c r="AL837" s="299"/>
      <c r="AM837" s="299"/>
      <c r="AN837" s="299"/>
      <c r="AO837" s="299"/>
      <c r="AP837" s="299"/>
      <c r="AQ837" s="299"/>
      <c r="AR837" s="299"/>
      <c r="AS837" s="299"/>
      <c r="AT837" s="299"/>
      <c r="AU837" s="299"/>
      <c r="AV837" s="299"/>
      <c r="AW837" s="299"/>
    </row>
    <row r="838" spans="1:49" s="167" customFormat="1" ht="76.5" x14ac:dyDescent="0.2">
      <c r="A838" s="49">
        <v>95530</v>
      </c>
      <c r="B838" s="29" t="s">
        <v>282</v>
      </c>
      <c r="C838" s="131"/>
      <c r="D838" s="168">
        <v>3</v>
      </c>
      <c r="E838" s="132"/>
      <c r="F838" s="67" t="s">
        <v>481</v>
      </c>
      <c r="G838" s="75"/>
      <c r="H838" s="75"/>
      <c r="I838" s="75"/>
      <c r="J838" s="75"/>
      <c r="K838" s="130">
        <v>3000</v>
      </c>
      <c r="L838" s="100">
        <f t="shared" si="40"/>
        <v>3000</v>
      </c>
      <c r="M838" s="522" t="e">
        <f t="shared" si="41"/>
        <v>#DIV/0!</v>
      </c>
      <c r="N838" s="130"/>
      <c r="O838" s="130"/>
      <c r="P838" s="130"/>
      <c r="Q838" s="130"/>
      <c r="R838" s="130"/>
      <c r="S838" s="130"/>
      <c r="T838" s="405" t="s">
        <v>2803</v>
      </c>
      <c r="U838" s="130"/>
      <c r="V838" s="133" t="s">
        <v>479</v>
      </c>
      <c r="W838" s="207" t="s">
        <v>482</v>
      </c>
      <c r="X838" s="134"/>
      <c r="Y838" s="134"/>
      <c r="Z838" s="134"/>
      <c r="AA838" s="198"/>
      <c r="AB838" s="134"/>
      <c r="AC838" s="134"/>
      <c r="AD838" s="192">
        <v>511110</v>
      </c>
      <c r="AE838" s="192">
        <v>30</v>
      </c>
      <c r="AF838" s="299"/>
      <c r="AG838" s="299"/>
      <c r="AH838" s="299"/>
      <c r="AI838" s="299"/>
      <c r="AJ838" s="299"/>
      <c r="AK838" s="299"/>
      <c r="AL838" s="299"/>
      <c r="AM838" s="299"/>
      <c r="AN838" s="299"/>
      <c r="AO838" s="299"/>
      <c r="AP838" s="299"/>
      <c r="AQ838" s="299"/>
      <c r="AR838" s="299"/>
      <c r="AS838" s="299"/>
      <c r="AT838" s="299"/>
      <c r="AU838" s="299"/>
      <c r="AV838" s="299"/>
      <c r="AW838" s="299"/>
    </row>
    <row r="839" spans="1:49" s="300" customFormat="1" ht="51" x14ac:dyDescent="0.2">
      <c r="A839" s="49">
        <v>95990</v>
      </c>
      <c r="B839" s="29" t="s">
        <v>487</v>
      </c>
      <c r="C839" s="131"/>
      <c r="D839" s="168">
        <v>2</v>
      </c>
      <c r="E839" s="132"/>
      <c r="F839" s="67" t="s">
        <v>488</v>
      </c>
      <c r="G839" s="75">
        <v>6309</v>
      </c>
      <c r="H839" s="75">
        <v>3517</v>
      </c>
      <c r="I839" s="75">
        <v>8587</v>
      </c>
      <c r="J839" s="75"/>
      <c r="K839" s="130">
        <v>800</v>
      </c>
      <c r="L839" s="100">
        <f t="shared" si="40"/>
        <v>800</v>
      </c>
      <c r="M839" s="522" t="e">
        <f t="shared" si="41"/>
        <v>#DIV/0!</v>
      </c>
      <c r="N839" s="130"/>
      <c r="O839" s="130"/>
      <c r="P839" s="130"/>
      <c r="Q839" s="130"/>
      <c r="R839" s="130"/>
      <c r="S839" s="130"/>
      <c r="T839" s="206" t="s">
        <v>2786</v>
      </c>
      <c r="U839" s="130"/>
      <c r="V839" s="133" t="s">
        <v>485</v>
      </c>
      <c r="W839" s="6" t="s">
        <v>489</v>
      </c>
      <c r="X839" s="130"/>
      <c r="Y839" s="130"/>
      <c r="Z839" s="130"/>
      <c r="AA839" s="133"/>
      <c r="AB839" s="130"/>
      <c r="AC839" s="130"/>
      <c r="AD839" s="192">
        <v>511110</v>
      </c>
      <c r="AE839" s="192">
        <v>30</v>
      </c>
    </row>
    <row r="840" spans="1:49" s="167" customFormat="1" ht="76.5" x14ac:dyDescent="0.2">
      <c r="A840" s="10">
        <v>96510</v>
      </c>
      <c r="B840" s="8" t="s">
        <v>35</v>
      </c>
      <c r="C840" s="196"/>
      <c r="D840" s="168">
        <v>2</v>
      </c>
      <c r="E840" s="197"/>
      <c r="F840" s="51" t="s">
        <v>452</v>
      </c>
      <c r="G840" s="46"/>
      <c r="H840" s="46"/>
      <c r="I840" s="46"/>
      <c r="J840" s="46"/>
      <c r="K840" s="68">
        <v>20000</v>
      </c>
      <c r="L840" s="100">
        <f t="shared" si="40"/>
        <v>20000</v>
      </c>
      <c r="M840" s="522" t="e">
        <f t="shared" si="41"/>
        <v>#DIV/0!</v>
      </c>
      <c r="N840" s="68"/>
      <c r="O840" s="68"/>
      <c r="P840" s="68"/>
      <c r="Q840" s="68"/>
      <c r="R840" s="68"/>
      <c r="S840" s="68"/>
      <c r="T840" s="206" t="s">
        <v>2750</v>
      </c>
      <c r="U840" s="46"/>
      <c r="V840" s="133" t="s">
        <v>444</v>
      </c>
      <c r="W840" s="207" t="s">
        <v>453</v>
      </c>
      <c r="X840" s="171"/>
      <c r="Y840" s="171"/>
      <c r="Z840" s="171"/>
      <c r="AA840" s="171"/>
      <c r="AB840" s="171"/>
      <c r="AC840" s="171"/>
      <c r="AD840" s="192">
        <v>511110</v>
      </c>
      <c r="AE840" s="192">
        <v>30</v>
      </c>
      <c r="AF840" s="299"/>
      <c r="AG840" s="299"/>
      <c r="AH840" s="299"/>
      <c r="AI840" s="299"/>
      <c r="AJ840" s="299"/>
      <c r="AK840" s="299"/>
      <c r="AL840" s="299"/>
      <c r="AM840" s="299"/>
      <c r="AN840" s="299"/>
      <c r="AO840" s="299"/>
      <c r="AP840" s="299"/>
      <c r="AQ840" s="299"/>
      <c r="AR840" s="299"/>
      <c r="AS840" s="299"/>
      <c r="AT840" s="299"/>
      <c r="AU840" s="299"/>
      <c r="AV840" s="299"/>
      <c r="AW840" s="299"/>
    </row>
    <row r="841" spans="1:49" s="167" customFormat="1" ht="51" x14ac:dyDescent="0.2">
      <c r="A841" s="49">
        <v>96512</v>
      </c>
      <c r="B841" s="29" t="s">
        <v>127</v>
      </c>
      <c r="C841" s="131"/>
      <c r="D841" s="168">
        <v>2</v>
      </c>
      <c r="E841" s="132"/>
      <c r="F841" s="67" t="s">
        <v>492</v>
      </c>
      <c r="G841" s="135"/>
      <c r="H841" s="135"/>
      <c r="I841" s="135"/>
      <c r="J841" s="135"/>
      <c r="K841" s="81">
        <v>10000</v>
      </c>
      <c r="L841" s="100">
        <f t="shared" si="40"/>
        <v>10000</v>
      </c>
      <c r="M841" s="522" t="e">
        <f t="shared" si="41"/>
        <v>#DIV/0!</v>
      </c>
      <c r="N841" s="81"/>
      <c r="O841" s="81"/>
      <c r="P841" s="81"/>
      <c r="Q841" s="81"/>
      <c r="R841" s="81"/>
      <c r="S841" s="81"/>
      <c r="T841" s="206" t="s">
        <v>2786</v>
      </c>
      <c r="U841" s="81"/>
      <c r="V841" s="81" t="s">
        <v>485</v>
      </c>
      <c r="W841" s="207" t="s">
        <v>493</v>
      </c>
      <c r="X841" s="211"/>
      <c r="Y841" s="211"/>
      <c r="Z841" s="211"/>
      <c r="AA841" s="211"/>
      <c r="AB841" s="211"/>
      <c r="AC841" s="211"/>
      <c r="AD841" s="192">
        <v>511110</v>
      </c>
      <c r="AE841" s="192">
        <v>30</v>
      </c>
      <c r="AF841" s="299"/>
      <c r="AG841" s="299"/>
      <c r="AH841" s="299"/>
      <c r="AI841" s="299"/>
      <c r="AJ841" s="299"/>
      <c r="AK841" s="299"/>
      <c r="AL841" s="299"/>
      <c r="AM841" s="299"/>
      <c r="AN841" s="299"/>
      <c r="AO841" s="299"/>
      <c r="AP841" s="299"/>
      <c r="AQ841" s="299"/>
      <c r="AR841" s="299"/>
      <c r="AS841" s="299"/>
      <c r="AT841" s="299"/>
      <c r="AU841" s="299"/>
      <c r="AV841" s="299"/>
      <c r="AW841" s="299"/>
    </row>
    <row r="842" spans="1:49" s="298" customFormat="1" ht="25.5" x14ac:dyDescent="0.2">
      <c r="A842" s="25">
        <v>94410</v>
      </c>
      <c r="B842" s="67" t="s">
        <v>27</v>
      </c>
      <c r="C842" s="96"/>
      <c r="D842" s="168">
        <v>1</v>
      </c>
      <c r="E842" s="97"/>
      <c r="F842" s="207" t="s">
        <v>779</v>
      </c>
      <c r="G842" s="98"/>
      <c r="H842" s="98"/>
      <c r="I842" s="98"/>
      <c r="J842" s="98"/>
      <c r="K842" s="130">
        <v>400</v>
      </c>
      <c r="L842" s="100">
        <f t="shared" si="40"/>
        <v>400</v>
      </c>
      <c r="M842" s="522" t="e">
        <f t="shared" si="41"/>
        <v>#DIV/0!</v>
      </c>
      <c r="N842" s="130">
        <v>0</v>
      </c>
      <c r="O842" s="130"/>
      <c r="P842" s="130"/>
      <c r="Q842" s="130"/>
      <c r="R842" s="130"/>
      <c r="S842" s="130"/>
      <c r="T842" s="551" t="s">
        <v>2693</v>
      </c>
      <c r="U842" s="102"/>
      <c r="V842" s="225" t="s">
        <v>775</v>
      </c>
      <c r="W842" s="7" t="s">
        <v>780</v>
      </c>
      <c r="X842" s="130"/>
      <c r="Y842" s="130"/>
      <c r="Z842" s="130"/>
      <c r="AA842" s="133"/>
      <c r="AB842" s="130"/>
      <c r="AC842" s="130"/>
      <c r="AD842" s="192">
        <v>511120</v>
      </c>
      <c r="AE842" s="192">
        <v>30</v>
      </c>
      <c r="AF842" s="301"/>
      <c r="AG842" s="301"/>
      <c r="AH842" s="301"/>
      <c r="AI842" s="301"/>
      <c r="AJ842" s="301"/>
      <c r="AK842" s="301"/>
      <c r="AL842" s="301"/>
      <c r="AM842" s="301"/>
      <c r="AN842" s="301"/>
      <c r="AO842" s="301"/>
      <c r="AP842" s="301"/>
      <c r="AQ842" s="301"/>
      <c r="AR842" s="301"/>
      <c r="AS842" s="301"/>
      <c r="AT842" s="301"/>
      <c r="AU842" s="301"/>
      <c r="AV842" s="301"/>
      <c r="AW842" s="301"/>
    </row>
    <row r="843" spans="1:49" s="300" customFormat="1" ht="76.5" x14ac:dyDescent="0.2">
      <c r="A843" s="25">
        <v>95525</v>
      </c>
      <c r="B843" s="67" t="s">
        <v>800</v>
      </c>
      <c r="C843" s="131"/>
      <c r="D843" s="168">
        <v>1</v>
      </c>
      <c r="E843" s="132"/>
      <c r="F843" s="67" t="s">
        <v>801</v>
      </c>
      <c r="G843" s="75"/>
      <c r="H843" s="75"/>
      <c r="I843" s="75"/>
      <c r="J843" s="75"/>
      <c r="K843" s="227">
        <v>2700</v>
      </c>
      <c r="L843" s="100">
        <f t="shared" si="40"/>
        <v>2700</v>
      </c>
      <c r="M843" s="522" t="e">
        <f t="shared" si="41"/>
        <v>#DIV/0!</v>
      </c>
      <c r="N843" s="227">
        <v>0</v>
      </c>
      <c r="O843" s="227"/>
      <c r="P843" s="227"/>
      <c r="Q843" s="227"/>
      <c r="R843" s="227"/>
      <c r="S843" s="227"/>
      <c r="T843" s="255" t="s">
        <v>2748</v>
      </c>
      <c r="U843" s="130"/>
      <c r="V843" s="133" t="s">
        <v>802</v>
      </c>
      <c r="W843" s="6" t="s">
        <v>803</v>
      </c>
      <c r="X843" s="134"/>
      <c r="Y843" s="134"/>
      <c r="Z843" s="134"/>
      <c r="AA843" s="198"/>
      <c r="AB843" s="134"/>
      <c r="AC843" s="134"/>
      <c r="AD843" s="192">
        <v>511120</v>
      </c>
      <c r="AE843" s="192">
        <v>30</v>
      </c>
      <c r="AF843" s="299"/>
      <c r="AG843" s="299"/>
      <c r="AH843" s="299"/>
      <c r="AI843" s="299"/>
      <c r="AJ843" s="299"/>
      <c r="AK843" s="299"/>
      <c r="AL843" s="299"/>
      <c r="AM843" s="299"/>
      <c r="AN843" s="299"/>
      <c r="AO843" s="299"/>
      <c r="AP843" s="299"/>
      <c r="AQ843" s="299"/>
      <c r="AR843" s="299"/>
      <c r="AS843" s="299"/>
      <c r="AT843" s="299"/>
      <c r="AU843" s="299"/>
      <c r="AV843" s="299"/>
      <c r="AW843" s="299"/>
    </row>
    <row r="844" spans="1:49" s="300" customFormat="1" ht="25.5" x14ac:dyDescent="0.2">
      <c r="A844" s="49">
        <v>95720</v>
      </c>
      <c r="B844" s="29" t="s">
        <v>316</v>
      </c>
      <c r="C844" s="131"/>
      <c r="D844" s="168">
        <v>1</v>
      </c>
      <c r="E844" s="132"/>
      <c r="F844" s="6" t="s">
        <v>808</v>
      </c>
      <c r="G844" s="75"/>
      <c r="H844" s="75"/>
      <c r="I844" s="75"/>
      <c r="J844" s="75"/>
      <c r="K844" s="130">
        <v>250</v>
      </c>
      <c r="L844" s="100">
        <f t="shared" si="40"/>
        <v>250</v>
      </c>
      <c r="M844" s="522" t="e">
        <f t="shared" si="41"/>
        <v>#DIV/0!</v>
      </c>
      <c r="N844" s="130">
        <v>0</v>
      </c>
      <c r="O844" s="130"/>
      <c r="P844" s="130"/>
      <c r="Q844" s="130"/>
      <c r="R844" s="130"/>
      <c r="S844" s="130"/>
      <c r="T844" s="405" t="s">
        <v>2696</v>
      </c>
      <c r="U844" s="130"/>
      <c r="V844" s="133" t="s">
        <v>809</v>
      </c>
      <c r="W844" s="6" t="s">
        <v>810</v>
      </c>
      <c r="X844" s="130"/>
      <c r="Y844" s="130"/>
      <c r="Z844" s="130"/>
      <c r="AA844" s="133"/>
      <c r="AB844" s="130"/>
      <c r="AC844" s="130"/>
      <c r="AD844" s="192">
        <v>511120</v>
      </c>
      <c r="AE844" s="192">
        <v>30</v>
      </c>
      <c r="AF844" s="299"/>
      <c r="AG844" s="299"/>
      <c r="AH844" s="299"/>
      <c r="AI844" s="299"/>
      <c r="AJ844" s="299"/>
      <c r="AK844" s="299"/>
      <c r="AL844" s="299"/>
      <c r="AM844" s="299"/>
      <c r="AN844" s="299"/>
      <c r="AO844" s="299"/>
      <c r="AP844" s="299"/>
      <c r="AQ844" s="299"/>
      <c r="AR844" s="299"/>
      <c r="AS844" s="299"/>
      <c r="AT844" s="299"/>
      <c r="AU844" s="299"/>
      <c r="AV844" s="299"/>
      <c r="AW844" s="299"/>
    </row>
    <row r="845" spans="1:49" s="298" customFormat="1" ht="63.75" x14ac:dyDescent="0.2">
      <c r="A845" s="25">
        <v>95620</v>
      </c>
      <c r="B845" s="67" t="s">
        <v>804</v>
      </c>
      <c r="C845" s="131"/>
      <c r="D845" s="168">
        <v>0</v>
      </c>
      <c r="E845" s="132"/>
      <c r="F845" s="207" t="s">
        <v>805</v>
      </c>
      <c r="G845" s="75"/>
      <c r="H845" s="75"/>
      <c r="I845" s="75"/>
      <c r="J845" s="75"/>
      <c r="K845" s="130">
        <v>240</v>
      </c>
      <c r="L845" s="100">
        <f t="shared" si="40"/>
        <v>240</v>
      </c>
      <c r="M845" s="522" t="e">
        <f t="shared" si="41"/>
        <v>#DIV/0!</v>
      </c>
      <c r="N845" s="130">
        <v>240</v>
      </c>
      <c r="O845" s="130">
        <v>240</v>
      </c>
      <c r="P845" s="130"/>
      <c r="Q845" s="130"/>
      <c r="R845" s="130"/>
      <c r="S845" s="130"/>
      <c r="T845" s="255" t="s">
        <v>2752</v>
      </c>
      <c r="U845" s="130"/>
      <c r="V845" s="133" t="s">
        <v>806</v>
      </c>
      <c r="W845" s="7" t="s">
        <v>807</v>
      </c>
      <c r="X845" s="134"/>
      <c r="Y845" s="134"/>
      <c r="Z845" s="134"/>
      <c r="AA845" s="198"/>
      <c r="AB845" s="134"/>
      <c r="AC845" s="134"/>
      <c r="AD845" s="192">
        <v>511120</v>
      </c>
      <c r="AE845" s="192">
        <v>30</v>
      </c>
    </row>
    <row r="846" spans="1:49" s="298" customFormat="1" ht="25.5" x14ac:dyDescent="0.2">
      <c r="A846" s="25">
        <v>95410</v>
      </c>
      <c r="B846" s="67" t="s">
        <v>343</v>
      </c>
      <c r="C846" s="131"/>
      <c r="D846" s="168">
        <v>1</v>
      </c>
      <c r="E846" s="132"/>
      <c r="F846" s="67" t="s">
        <v>797</v>
      </c>
      <c r="G846" s="75"/>
      <c r="H846" s="75"/>
      <c r="I846" s="75"/>
      <c r="J846" s="75"/>
      <c r="K846" s="130">
        <v>588</v>
      </c>
      <c r="L846" s="100">
        <f t="shared" si="40"/>
        <v>588</v>
      </c>
      <c r="M846" s="522" t="e">
        <f t="shared" si="41"/>
        <v>#DIV/0!</v>
      </c>
      <c r="N846" s="130">
        <v>269</v>
      </c>
      <c r="O846" s="130">
        <v>269</v>
      </c>
      <c r="P846" s="130"/>
      <c r="Q846" s="130"/>
      <c r="R846" s="130"/>
      <c r="S846" s="130"/>
      <c r="T846" s="405" t="s">
        <v>2621</v>
      </c>
      <c r="U846" s="130"/>
      <c r="V846" s="133" t="s">
        <v>798</v>
      </c>
      <c r="W846" s="6" t="s">
        <v>799</v>
      </c>
      <c r="X846" s="134"/>
      <c r="Y846" s="134"/>
      <c r="Z846" s="134"/>
      <c r="AA846" s="198"/>
      <c r="AB846" s="134"/>
      <c r="AC846" s="134"/>
      <c r="AD846" s="192">
        <v>511120</v>
      </c>
      <c r="AE846" s="192">
        <v>30</v>
      </c>
    </row>
    <row r="847" spans="1:49" s="167" customFormat="1" ht="38.25" x14ac:dyDescent="0.2">
      <c r="A847" s="25">
        <v>94410</v>
      </c>
      <c r="B847" s="67" t="s">
        <v>27</v>
      </c>
      <c r="C847" s="96"/>
      <c r="D847" s="168">
        <v>1</v>
      </c>
      <c r="E847" s="97"/>
      <c r="F847" s="207" t="s">
        <v>777</v>
      </c>
      <c r="G847" s="98"/>
      <c r="H847" s="98"/>
      <c r="I847" s="98"/>
      <c r="J847" s="98"/>
      <c r="K847" s="130">
        <v>300</v>
      </c>
      <c r="L847" s="100">
        <f t="shared" si="40"/>
        <v>300</v>
      </c>
      <c r="M847" s="522" t="e">
        <f t="shared" si="41"/>
        <v>#DIV/0!</v>
      </c>
      <c r="N847" s="130">
        <v>300</v>
      </c>
      <c r="O847" s="130">
        <v>300</v>
      </c>
      <c r="P847" s="130"/>
      <c r="Q847" s="130"/>
      <c r="R847" s="130"/>
      <c r="S847" s="130"/>
      <c r="T847" s="545" t="s">
        <v>2736</v>
      </c>
      <c r="U847" s="102"/>
      <c r="V847" s="225" t="s">
        <v>775</v>
      </c>
      <c r="W847" s="7" t="s">
        <v>778</v>
      </c>
      <c r="X847" s="130"/>
      <c r="Y847" s="130"/>
      <c r="Z847" s="130"/>
      <c r="AA847" s="133"/>
      <c r="AB847" s="130"/>
      <c r="AC847" s="130"/>
      <c r="AD847" s="192">
        <v>511120</v>
      </c>
      <c r="AE847" s="192">
        <v>30</v>
      </c>
      <c r="AF847" s="299"/>
      <c r="AG847" s="299"/>
      <c r="AH847" s="299"/>
      <c r="AI847" s="299"/>
      <c r="AJ847" s="299"/>
      <c r="AK847" s="299"/>
      <c r="AL847" s="299"/>
      <c r="AM847" s="299"/>
      <c r="AN847" s="299"/>
      <c r="AO847" s="299"/>
      <c r="AP847" s="299"/>
      <c r="AQ847" s="299"/>
      <c r="AR847" s="299"/>
      <c r="AS847" s="299"/>
      <c r="AT847" s="299"/>
      <c r="AU847" s="299"/>
      <c r="AV847" s="299"/>
      <c r="AW847" s="299"/>
    </row>
    <row r="848" spans="1:49" s="300" customFormat="1" ht="25.5" x14ac:dyDescent="0.2">
      <c r="A848" s="226">
        <v>95225</v>
      </c>
      <c r="B848" s="207" t="s">
        <v>788</v>
      </c>
      <c r="C848" s="196"/>
      <c r="D848" s="168">
        <v>0</v>
      </c>
      <c r="E848" s="197"/>
      <c r="F848" s="207" t="s">
        <v>789</v>
      </c>
      <c r="G848" s="46"/>
      <c r="H848" s="46"/>
      <c r="I848" s="46"/>
      <c r="J848" s="46"/>
      <c r="K848" s="69">
        <v>400</v>
      </c>
      <c r="L848" s="100">
        <f t="shared" si="40"/>
        <v>400</v>
      </c>
      <c r="M848" s="522" t="e">
        <f t="shared" si="41"/>
        <v>#DIV/0!</v>
      </c>
      <c r="N848" s="69">
        <v>400</v>
      </c>
      <c r="O848" s="69">
        <v>400</v>
      </c>
      <c r="P848" s="69"/>
      <c r="Q848" s="69"/>
      <c r="R848" s="69"/>
      <c r="S848" s="69"/>
      <c r="T848" s="255"/>
      <c r="U848" s="46"/>
      <c r="V848" s="133" t="s">
        <v>785</v>
      </c>
      <c r="W848" s="21" t="s">
        <v>790</v>
      </c>
      <c r="X848" s="171"/>
      <c r="Y848" s="171"/>
      <c r="Z848" s="171"/>
      <c r="AA848" s="171"/>
      <c r="AB848" s="171"/>
      <c r="AC848" s="171"/>
      <c r="AD848" s="192">
        <v>511120</v>
      </c>
      <c r="AE848" s="192">
        <v>30</v>
      </c>
    </row>
    <row r="849" spans="1:49" s="298" customFormat="1" ht="51" x14ac:dyDescent="0.2">
      <c r="A849" s="25">
        <v>95310</v>
      </c>
      <c r="B849" s="67" t="s">
        <v>38</v>
      </c>
      <c r="C849" s="131"/>
      <c r="D849" s="168">
        <v>1</v>
      </c>
      <c r="E849" s="132"/>
      <c r="F849" s="6" t="s">
        <v>791</v>
      </c>
      <c r="G849" s="75"/>
      <c r="H849" s="75"/>
      <c r="I849" s="75"/>
      <c r="J849" s="75">
        <v>1300</v>
      </c>
      <c r="K849" s="130">
        <v>2200</v>
      </c>
      <c r="L849" s="100">
        <f t="shared" si="40"/>
        <v>900</v>
      </c>
      <c r="M849" s="522">
        <f t="shared" si="41"/>
        <v>0.69230769230769229</v>
      </c>
      <c r="N849" s="130">
        <v>500</v>
      </c>
      <c r="O849" s="130">
        <v>500</v>
      </c>
      <c r="P849" s="130"/>
      <c r="Q849" s="130"/>
      <c r="R849" s="130"/>
      <c r="S849" s="130"/>
      <c r="T849" s="405" t="s">
        <v>2695</v>
      </c>
      <c r="U849" s="130"/>
      <c r="V849" s="133" t="s">
        <v>792</v>
      </c>
      <c r="W849" s="6" t="s">
        <v>793</v>
      </c>
      <c r="X849" s="130"/>
      <c r="Y849" s="130"/>
      <c r="Z849" s="130"/>
      <c r="AA849" s="133"/>
      <c r="AB849" s="130"/>
      <c r="AC849" s="130"/>
      <c r="AD849" s="192">
        <v>511120</v>
      </c>
      <c r="AE849" s="192">
        <v>30</v>
      </c>
      <c r="AF849" s="301"/>
      <c r="AG849" s="301"/>
      <c r="AH849" s="301"/>
      <c r="AI849" s="301"/>
      <c r="AJ849" s="301"/>
      <c r="AK849" s="301"/>
      <c r="AL849" s="301"/>
      <c r="AM849" s="301"/>
      <c r="AN849" s="301"/>
      <c r="AO849" s="301"/>
      <c r="AP849" s="301"/>
      <c r="AQ849" s="301"/>
      <c r="AR849" s="301"/>
      <c r="AS849" s="301"/>
      <c r="AT849" s="301"/>
      <c r="AU849" s="301"/>
      <c r="AV849" s="301"/>
      <c r="AW849" s="301"/>
    </row>
    <row r="850" spans="1:49" s="300" customFormat="1" ht="76.5" x14ac:dyDescent="0.2">
      <c r="A850" s="25">
        <v>95320</v>
      </c>
      <c r="B850" s="67" t="s">
        <v>467</v>
      </c>
      <c r="C850" s="131"/>
      <c r="D850" s="168">
        <v>1</v>
      </c>
      <c r="E850" s="132"/>
      <c r="F850" s="67" t="s">
        <v>794</v>
      </c>
      <c r="G850" s="75"/>
      <c r="H850" s="75"/>
      <c r="I850" s="75"/>
      <c r="J850" s="75">
        <v>3500</v>
      </c>
      <c r="K850" s="130">
        <v>5000</v>
      </c>
      <c r="L850" s="100">
        <f t="shared" si="40"/>
        <v>1500</v>
      </c>
      <c r="M850" s="522">
        <f t="shared" si="41"/>
        <v>0.42857142857142855</v>
      </c>
      <c r="N850" s="130">
        <v>500</v>
      </c>
      <c r="O850" s="130">
        <v>500</v>
      </c>
      <c r="P850" s="130"/>
      <c r="Q850" s="130"/>
      <c r="R850" s="130"/>
      <c r="S850" s="130"/>
      <c r="T850" s="405"/>
      <c r="U850" s="130"/>
      <c r="V850" s="133" t="s">
        <v>795</v>
      </c>
      <c r="W850" s="6" t="s">
        <v>796</v>
      </c>
      <c r="X850" s="134"/>
      <c r="Y850" s="134"/>
      <c r="Z850" s="134"/>
      <c r="AA850" s="198"/>
      <c r="AB850" s="134"/>
      <c r="AC850" s="134"/>
      <c r="AD850" s="192">
        <v>511120</v>
      </c>
      <c r="AE850" s="192">
        <v>30</v>
      </c>
      <c r="AF850" s="299"/>
      <c r="AG850" s="299"/>
      <c r="AH850" s="299"/>
      <c r="AI850" s="299"/>
      <c r="AJ850" s="299"/>
      <c r="AK850" s="299"/>
      <c r="AL850" s="299"/>
      <c r="AM850" s="299"/>
      <c r="AN850" s="299"/>
      <c r="AO850" s="299"/>
      <c r="AP850" s="299"/>
      <c r="AQ850" s="299"/>
      <c r="AR850" s="299"/>
      <c r="AS850" s="299"/>
      <c r="AT850" s="299"/>
      <c r="AU850" s="299"/>
      <c r="AV850" s="299"/>
      <c r="AW850" s="299"/>
    </row>
    <row r="851" spans="1:49" s="300" customFormat="1" ht="25.5" x14ac:dyDescent="0.2">
      <c r="A851" s="25">
        <v>94425</v>
      </c>
      <c r="B851" s="67" t="s">
        <v>783</v>
      </c>
      <c r="C851" s="157"/>
      <c r="D851" s="168">
        <v>1</v>
      </c>
      <c r="E851" s="158"/>
      <c r="F851" s="67" t="s">
        <v>784</v>
      </c>
      <c r="G851" s="159"/>
      <c r="H851" s="159"/>
      <c r="I851" s="159"/>
      <c r="J851" s="159"/>
      <c r="K851" s="130">
        <v>650</v>
      </c>
      <c r="L851" s="100">
        <f t="shared" si="40"/>
        <v>650</v>
      </c>
      <c r="M851" s="522" t="e">
        <f t="shared" si="41"/>
        <v>#DIV/0!</v>
      </c>
      <c r="N851" s="130">
        <v>650</v>
      </c>
      <c r="O851" s="130">
        <v>650</v>
      </c>
      <c r="P851" s="130"/>
      <c r="Q851" s="130"/>
      <c r="R851" s="130"/>
      <c r="S851" s="130"/>
      <c r="T851" s="538"/>
      <c r="U851" s="130"/>
      <c r="V851" s="69" t="s">
        <v>785</v>
      </c>
      <c r="W851" s="6" t="s">
        <v>786</v>
      </c>
      <c r="X851" s="130"/>
      <c r="Y851" s="130"/>
      <c r="Z851" s="130"/>
      <c r="AA851" s="133"/>
      <c r="AB851" s="130"/>
      <c r="AC851" s="133"/>
      <c r="AD851" s="192">
        <v>511120</v>
      </c>
      <c r="AE851" s="192">
        <v>30</v>
      </c>
      <c r="AF851" s="299"/>
      <c r="AG851" s="299"/>
      <c r="AH851" s="299"/>
      <c r="AI851" s="299"/>
      <c r="AJ851" s="299"/>
      <c r="AK851" s="299"/>
      <c r="AL851" s="299"/>
      <c r="AM851" s="299"/>
      <c r="AN851" s="299"/>
      <c r="AO851" s="299"/>
      <c r="AP851" s="299"/>
      <c r="AQ851" s="299"/>
      <c r="AR851" s="299"/>
      <c r="AS851" s="299"/>
      <c r="AT851" s="299"/>
      <c r="AU851" s="299"/>
      <c r="AV851" s="299"/>
      <c r="AW851" s="299"/>
    </row>
    <row r="852" spans="1:49" s="300" customFormat="1" ht="25.5" customHeight="1" x14ac:dyDescent="0.2">
      <c r="A852" s="25">
        <v>94415</v>
      </c>
      <c r="B852" s="67" t="s">
        <v>781</v>
      </c>
      <c r="C852" s="157"/>
      <c r="D852" s="168">
        <v>1</v>
      </c>
      <c r="E852" s="158"/>
      <c r="F852" s="67" t="s">
        <v>782</v>
      </c>
      <c r="G852" s="159"/>
      <c r="H852" s="159"/>
      <c r="I852" s="159"/>
      <c r="J852" s="159"/>
      <c r="K852" s="130">
        <v>850</v>
      </c>
      <c r="L852" s="100">
        <f t="shared" si="40"/>
        <v>850</v>
      </c>
      <c r="M852" s="522" t="e">
        <f t="shared" si="41"/>
        <v>#DIV/0!</v>
      </c>
      <c r="N852" s="130">
        <v>850</v>
      </c>
      <c r="O852" s="130">
        <v>850</v>
      </c>
      <c r="P852" s="130"/>
      <c r="Q852" s="130"/>
      <c r="R852" s="130"/>
      <c r="S852" s="130"/>
      <c r="T852" s="538" t="s">
        <v>2694</v>
      </c>
      <c r="U852" s="130"/>
      <c r="V852" s="225" t="s">
        <v>775</v>
      </c>
      <c r="W852" s="6" t="s">
        <v>2471</v>
      </c>
      <c r="X852" s="130"/>
      <c r="Y852" s="130"/>
      <c r="Z852" s="130"/>
      <c r="AA852" s="133"/>
      <c r="AB852" s="130"/>
      <c r="AC852" s="133"/>
      <c r="AD852" s="192">
        <v>511120</v>
      </c>
      <c r="AE852" s="192">
        <v>30</v>
      </c>
      <c r="AF852" s="299"/>
      <c r="AG852" s="299"/>
      <c r="AH852" s="299"/>
      <c r="AI852" s="299"/>
      <c r="AJ852" s="299"/>
      <c r="AK852" s="299"/>
      <c r="AL852" s="299"/>
      <c r="AM852" s="299"/>
      <c r="AN852" s="299"/>
      <c r="AO852" s="299"/>
      <c r="AP852" s="299"/>
      <c r="AQ852" s="299"/>
      <c r="AR852" s="299"/>
      <c r="AS852" s="299"/>
      <c r="AT852" s="299"/>
      <c r="AU852" s="299"/>
      <c r="AV852" s="299"/>
      <c r="AW852" s="299"/>
    </row>
    <row r="853" spans="1:49" s="300" customFormat="1" ht="51" x14ac:dyDescent="0.2">
      <c r="A853" s="25">
        <v>96510</v>
      </c>
      <c r="B853" s="67" t="s">
        <v>27</v>
      </c>
      <c r="C853" s="157"/>
      <c r="D853" s="168">
        <v>2</v>
      </c>
      <c r="E853" s="97"/>
      <c r="F853" s="207" t="s">
        <v>774</v>
      </c>
      <c r="G853" s="98"/>
      <c r="H853" s="98"/>
      <c r="I853" s="98"/>
      <c r="J853" s="98"/>
      <c r="K853" s="130">
        <v>900</v>
      </c>
      <c r="L853" s="100">
        <f t="shared" si="40"/>
        <v>900</v>
      </c>
      <c r="M853" s="522" t="e">
        <f t="shared" si="41"/>
        <v>#DIV/0!</v>
      </c>
      <c r="N853" s="130">
        <v>900</v>
      </c>
      <c r="O853" s="130">
        <v>900</v>
      </c>
      <c r="P853" s="130"/>
      <c r="Q853" s="130"/>
      <c r="R853" s="130"/>
      <c r="S853" s="130"/>
      <c r="T853" s="255" t="s">
        <v>2789</v>
      </c>
      <c r="U853" s="102" t="s">
        <v>2929</v>
      </c>
      <c r="V853" s="225" t="s">
        <v>775</v>
      </c>
      <c r="W853" s="7" t="s">
        <v>776</v>
      </c>
      <c r="X853" s="130"/>
      <c r="Y853" s="130"/>
      <c r="Z853" s="130"/>
      <c r="AA853" s="133"/>
      <c r="AB853" s="130"/>
      <c r="AC853" s="130"/>
      <c r="AD853" s="192">
        <v>511120</v>
      </c>
      <c r="AE853" s="192">
        <v>30</v>
      </c>
      <c r="AF853" s="299"/>
      <c r="AG853" s="299"/>
      <c r="AH853" s="299"/>
      <c r="AI853" s="299"/>
      <c r="AJ853" s="299"/>
      <c r="AK853" s="299"/>
      <c r="AL853" s="299"/>
      <c r="AM853" s="299"/>
      <c r="AN853" s="299"/>
      <c r="AO853" s="299"/>
      <c r="AP853" s="299"/>
      <c r="AQ853" s="299"/>
      <c r="AR853" s="299"/>
      <c r="AS853" s="299"/>
      <c r="AT853" s="299"/>
      <c r="AU853" s="299"/>
      <c r="AV853" s="299"/>
      <c r="AW853" s="299"/>
    </row>
    <row r="854" spans="1:49" s="300" customFormat="1" ht="76.5" x14ac:dyDescent="0.2">
      <c r="A854" s="27">
        <v>92310</v>
      </c>
      <c r="B854" s="45" t="s">
        <v>767</v>
      </c>
      <c r="C854" s="54"/>
      <c r="D854" s="168">
        <v>1</v>
      </c>
      <c r="E854" s="55"/>
      <c r="F854" s="45" t="s">
        <v>768</v>
      </c>
      <c r="G854" s="46"/>
      <c r="H854" s="46"/>
      <c r="I854" s="46"/>
      <c r="J854" s="46"/>
      <c r="K854" s="47">
        <v>10800</v>
      </c>
      <c r="L854" s="100">
        <f t="shared" si="40"/>
        <v>10800</v>
      </c>
      <c r="M854" s="522" t="e">
        <f t="shared" si="41"/>
        <v>#DIV/0!</v>
      </c>
      <c r="N854" s="47">
        <v>3000</v>
      </c>
      <c r="O854" s="47">
        <v>3000</v>
      </c>
      <c r="P854" s="47"/>
      <c r="Q854" s="47"/>
      <c r="R854" s="47"/>
      <c r="S854" s="47"/>
      <c r="T854" s="418" t="s">
        <v>2692</v>
      </c>
      <c r="U854" s="46"/>
      <c r="V854" s="248" t="s">
        <v>769</v>
      </c>
      <c r="W854" s="6" t="s">
        <v>770</v>
      </c>
      <c r="X854" s="46"/>
      <c r="Y854" s="46"/>
      <c r="Z854" s="46"/>
      <c r="AA854" s="48"/>
      <c r="AB854" s="46"/>
      <c r="AC854" s="46"/>
      <c r="AD854" s="192">
        <v>511120</v>
      </c>
      <c r="AE854" s="192">
        <v>30</v>
      </c>
      <c r="AF854" s="299"/>
      <c r="AG854" s="299"/>
      <c r="AH854" s="299"/>
      <c r="AI854" s="299"/>
      <c r="AJ854" s="299"/>
      <c r="AK854" s="299"/>
      <c r="AL854" s="299"/>
      <c r="AM854" s="299"/>
      <c r="AN854" s="299"/>
      <c r="AO854" s="299"/>
      <c r="AP854" s="299"/>
      <c r="AQ854" s="299"/>
      <c r="AR854" s="299"/>
      <c r="AS854" s="299"/>
      <c r="AT854" s="299"/>
      <c r="AU854" s="299"/>
      <c r="AV854" s="299"/>
      <c r="AW854" s="299"/>
    </row>
    <row r="855" spans="1:49" s="300" customFormat="1" ht="89.25" x14ac:dyDescent="0.2">
      <c r="A855" s="25">
        <v>94490</v>
      </c>
      <c r="B855" s="67" t="s">
        <v>154</v>
      </c>
      <c r="C855" s="157"/>
      <c r="D855" s="168">
        <v>1</v>
      </c>
      <c r="E855" s="158"/>
      <c r="F855" s="67" t="s">
        <v>787</v>
      </c>
      <c r="G855" s="159">
        <v>3624</v>
      </c>
      <c r="H855" s="159">
        <v>3685</v>
      </c>
      <c r="I855" s="159">
        <v>2428</v>
      </c>
      <c r="J855" s="159">
        <v>7000</v>
      </c>
      <c r="K855" s="130">
        <v>7000</v>
      </c>
      <c r="L855" s="100">
        <f t="shared" si="40"/>
        <v>0</v>
      </c>
      <c r="M855" s="522">
        <f t="shared" si="41"/>
        <v>0</v>
      </c>
      <c r="N855" s="130">
        <v>7000</v>
      </c>
      <c r="O855" s="130">
        <v>7000</v>
      </c>
      <c r="P855" s="130"/>
      <c r="Q855" s="130"/>
      <c r="R855" s="130"/>
      <c r="S855" s="130"/>
      <c r="T855" s="538"/>
      <c r="U855" s="130"/>
      <c r="V855" s="69" t="s">
        <v>785</v>
      </c>
      <c r="W855" s="6" t="s">
        <v>2478</v>
      </c>
      <c r="X855" s="130"/>
      <c r="Y855" s="130"/>
      <c r="Z855" s="130"/>
      <c r="AA855" s="133"/>
      <c r="AB855" s="130"/>
      <c r="AC855" s="130"/>
      <c r="AD855" s="192">
        <v>511120</v>
      </c>
      <c r="AE855" s="192">
        <v>30</v>
      </c>
      <c r="AF855" s="299"/>
      <c r="AG855" s="299"/>
      <c r="AH855" s="299"/>
      <c r="AI855" s="299"/>
      <c r="AJ855" s="299"/>
      <c r="AK855" s="299"/>
      <c r="AL855" s="299"/>
      <c r="AM855" s="299"/>
      <c r="AN855" s="299"/>
      <c r="AO855" s="299"/>
      <c r="AP855" s="299"/>
      <c r="AQ855" s="299"/>
      <c r="AR855" s="299"/>
      <c r="AS855" s="299"/>
      <c r="AT855" s="299"/>
      <c r="AU855" s="299"/>
      <c r="AV855" s="299"/>
      <c r="AW855" s="299"/>
    </row>
    <row r="856" spans="1:49" s="22" customFormat="1" ht="25.5" x14ac:dyDescent="0.2">
      <c r="A856" s="25">
        <v>94310</v>
      </c>
      <c r="B856" s="67" t="s">
        <v>56</v>
      </c>
      <c r="C856" s="157"/>
      <c r="D856" s="168">
        <v>3</v>
      </c>
      <c r="E856" s="97"/>
      <c r="F856" s="207" t="s">
        <v>771</v>
      </c>
      <c r="G856" s="98"/>
      <c r="H856" s="98"/>
      <c r="I856" s="98"/>
      <c r="J856" s="98"/>
      <c r="K856" s="130">
        <v>1350</v>
      </c>
      <c r="L856" s="100">
        <f t="shared" si="40"/>
        <v>1350</v>
      </c>
      <c r="M856" s="522" t="e">
        <f t="shared" si="41"/>
        <v>#DIV/0!</v>
      </c>
      <c r="N856" s="130"/>
      <c r="O856" s="130"/>
      <c r="P856" s="130"/>
      <c r="Q856" s="130"/>
      <c r="R856" s="130"/>
      <c r="S856" s="130"/>
      <c r="T856" s="545"/>
      <c r="U856" s="102"/>
      <c r="V856" s="225" t="s">
        <v>772</v>
      </c>
      <c r="W856" s="7" t="s">
        <v>773</v>
      </c>
      <c r="X856" s="130"/>
      <c r="Y856" s="130"/>
      <c r="Z856" s="130"/>
      <c r="AA856" s="133"/>
      <c r="AB856" s="130"/>
      <c r="AC856" s="130"/>
      <c r="AD856" s="192">
        <v>511120</v>
      </c>
      <c r="AE856" s="192">
        <v>30</v>
      </c>
    </row>
    <row r="857" spans="1:49" s="86" customFormat="1" ht="25.5" x14ac:dyDescent="0.2">
      <c r="A857" s="25">
        <v>96510</v>
      </c>
      <c r="B857" s="67" t="s">
        <v>82</v>
      </c>
      <c r="C857" s="131"/>
      <c r="D857" s="168">
        <v>2</v>
      </c>
      <c r="E857" s="132"/>
      <c r="F857" s="67" t="s">
        <v>811</v>
      </c>
      <c r="G857" s="135"/>
      <c r="H857" s="135"/>
      <c r="I857" s="135"/>
      <c r="J857" s="135"/>
      <c r="K857" s="81">
        <v>5000</v>
      </c>
      <c r="L857" s="100">
        <f t="shared" si="40"/>
        <v>5000</v>
      </c>
      <c r="M857" s="522" t="e">
        <f t="shared" si="41"/>
        <v>#DIV/0!</v>
      </c>
      <c r="N857" s="81"/>
      <c r="O857" s="81"/>
      <c r="P857" s="81"/>
      <c r="Q857" s="81"/>
      <c r="R857" s="81"/>
      <c r="S857" s="81"/>
      <c r="T857" s="257"/>
      <c r="U857" s="81"/>
      <c r="V857" s="81" t="s">
        <v>806</v>
      </c>
      <c r="W857" s="6" t="s">
        <v>812</v>
      </c>
      <c r="X857" s="81"/>
      <c r="Y857" s="81"/>
      <c r="Z857" s="81"/>
      <c r="AA857" s="81"/>
      <c r="AB857" s="81"/>
      <c r="AC857" s="81"/>
      <c r="AD857" s="192">
        <v>511120</v>
      </c>
      <c r="AE857" s="192">
        <v>30</v>
      </c>
    </row>
    <row r="858" spans="1:49" s="298" customFormat="1" ht="25.5" x14ac:dyDescent="0.2">
      <c r="A858" s="49">
        <v>96610</v>
      </c>
      <c r="B858" s="29" t="s">
        <v>813</v>
      </c>
      <c r="C858" s="131"/>
      <c r="D858" s="168">
        <v>2</v>
      </c>
      <c r="E858" s="132"/>
      <c r="F858" s="6" t="s">
        <v>814</v>
      </c>
      <c r="G858" s="135"/>
      <c r="H858" s="135"/>
      <c r="I858" s="135"/>
      <c r="J858" s="135"/>
      <c r="K858" s="81">
        <v>2000</v>
      </c>
      <c r="L858" s="100">
        <f t="shared" si="40"/>
        <v>2000</v>
      </c>
      <c r="M858" s="522" t="e">
        <f t="shared" si="41"/>
        <v>#DIV/0!</v>
      </c>
      <c r="N858" s="81"/>
      <c r="O858" s="81"/>
      <c r="P858" s="81"/>
      <c r="Q858" s="81"/>
      <c r="R858" s="81"/>
      <c r="S858" s="81"/>
      <c r="T858" s="257"/>
      <c r="U858" s="81"/>
      <c r="V858" s="81" t="s">
        <v>806</v>
      </c>
      <c r="W858" s="6" t="s">
        <v>815</v>
      </c>
      <c r="X858" s="211"/>
      <c r="Y858" s="211"/>
      <c r="Z858" s="211"/>
      <c r="AA858" s="211"/>
      <c r="AB858" s="211"/>
      <c r="AC858" s="211"/>
      <c r="AD858" s="192">
        <v>511120</v>
      </c>
      <c r="AE858" s="192">
        <v>30</v>
      </c>
      <c r="AF858" s="301"/>
      <c r="AG858" s="301"/>
      <c r="AH858" s="301"/>
      <c r="AI858" s="301"/>
      <c r="AJ858" s="301"/>
      <c r="AK858" s="301"/>
      <c r="AL858" s="301"/>
      <c r="AM858" s="301"/>
      <c r="AN858" s="301"/>
      <c r="AO858" s="301"/>
      <c r="AP858" s="301"/>
      <c r="AQ858" s="301"/>
      <c r="AR858" s="301"/>
      <c r="AS858" s="301"/>
      <c r="AT858" s="301"/>
      <c r="AU858" s="301"/>
      <c r="AV858" s="301"/>
      <c r="AW858" s="301"/>
    </row>
    <row r="859" spans="1:49" s="298" customFormat="1" ht="306" x14ac:dyDescent="0.2">
      <c r="A859" s="205">
        <v>92310</v>
      </c>
      <c r="B859" s="44" t="s">
        <v>23</v>
      </c>
      <c r="C859" s="54"/>
      <c r="D859" s="168">
        <v>1</v>
      </c>
      <c r="E859" s="55"/>
      <c r="F859" s="44" t="s">
        <v>816</v>
      </c>
      <c r="G859" s="46"/>
      <c r="H859" s="46"/>
      <c r="I859" s="46"/>
      <c r="J859" s="46"/>
      <c r="K859" s="46">
        <v>10000</v>
      </c>
      <c r="L859" s="100">
        <f t="shared" ref="L859:L922" si="42">+K859-J859</f>
        <v>10000</v>
      </c>
      <c r="M859" s="522" t="e">
        <f t="shared" ref="M859:M922" si="43">+L859/J859</f>
        <v>#DIV/0!</v>
      </c>
      <c r="N859" s="46">
        <v>0</v>
      </c>
      <c r="O859" s="46"/>
      <c r="P859" s="46"/>
      <c r="Q859" s="46"/>
      <c r="R859" s="46"/>
      <c r="S859" s="46"/>
      <c r="T859" s="255" t="s">
        <v>2790</v>
      </c>
      <c r="U859" s="48" t="s">
        <v>2916</v>
      </c>
      <c r="V859" s="101" t="s">
        <v>817</v>
      </c>
      <c r="W859" s="6" t="s">
        <v>2930</v>
      </c>
      <c r="X859" s="46"/>
      <c r="Y859" s="46"/>
      <c r="Z859" s="46"/>
      <c r="AA859" s="48"/>
      <c r="AB859" s="46"/>
      <c r="AC859" s="46"/>
      <c r="AD859" s="192">
        <v>511140</v>
      </c>
      <c r="AE859" s="192">
        <v>30</v>
      </c>
      <c r="AF859" s="301"/>
      <c r="AG859" s="301"/>
      <c r="AH859" s="301"/>
      <c r="AI859" s="301"/>
      <c r="AJ859" s="301"/>
      <c r="AK859" s="301"/>
      <c r="AL859" s="301"/>
      <c r="AM859" s="301"/>
      <c r="AN859" s="301"/>
      <c r="AO859" s="301"/>
      <c r="AP859" s="301"/>
      <c r="AQ859" s="301"/>
      <c r="AR859" s="301"/>
      <c r="AS859" s="301"/>
      <c r="AT859" s="301"/>
      <c r="AU859" s="301"/>
      <c r="AV859" s="301"/>
      <c r="AW859" s="301"/>
    </row>
    <row r="860" spans="1:49" s="298" customFormat="1" ht="63.75" x14ac:dyDescent="0.2">
      <c r="A860" s="49">
        <v>95310</v>
      </c>
      <c r="B860" s="29" t="s">
        <v>38</v>
      </c>
      <c r="C860" s="131"/>
      <c r="D860" s="168">
        <v>1</v>
      </c>
      <c r="E860" s="132"/>
      <c r="F860" s="67" t="s">
        <v>818</v>
      </c>
      <c r="G860" s="75"/>
      <c r="H860" s="75"/>
      <c r="I860" s="75">
        <v>12034</v>
      </c>
      <c r="J860" s="75"/>
      <c r="K860" s="130">
        <v>30000</v>
      </c>
      <c r="L860" s="100">
        <f t="shared" si="42"/>
        <v>30000</v>
      </c>
      <c r="M860" s="522" t="e">
        <f t="shared" si="43"/>
        <v>#DIV/0!</v>
      </c>
      <c r="N860" s="130">
        <v>0</v>
      </c>
      <c r="O860" s="130"/>
      <c r="P860" s="130"/>
      <c r="Q860" s="130"/>
      <c r="R860" s="130"/>
      <c r="S860" s="130"/>
      <c r="T860" s="255" t="s">
        <v>2791</v>
      </c>
      <c r="U860" s="48" t="s">
        <v>2924</v>
      </c>
      <c r="V860" s="101" t="s">
        <v>817</v>
      </c>
      <c r="W860" s="6" t="s">
        <v>2925</v>
      </c>
      <c r="X860" s="130"/>
      <c r="Y860" s="130"/>
      <c r="Z860" s="130"/>
      <c r="AA860" s="133"/>
      <c r="AB860" s="130"/>
      <c r="AC860" s="130"/>
      <c r="AD860" s="192">
        <v>511140</v>
      </c>
      <c r="AE860" s="192">
        <v>30</v>
      </c>
      <c r="AF860" s="301"/>
      <c r="AG860" s="301"/>
      <c r="AH860" s="301"/>
      <c r="AI860" s="301"/>
      <c r="AJ860" s="301"/>
      <c r="AK860" s="301"/>
      <c r="AL860" s="301"/>
      <c r="AM860" s="301"/>
      <c r="AN860" s="301"/>
      <c r="AO860" s="301"/>
      <c r="AP860" s="301"/>
      <c r="AQ860" s="301"/>
      <c r="AR860" s="301"/>
      <c r="AS860" s="301"/>
      <c r="AT860" s="301"/>
      <c r="AU860" s="301"/>
      <c r="AV860" s="301"/>
      <c r="AW860" s="301"/>
    </row>
    <row r="861" spans="1:49" s="167" customFormat="1" ht="63.75" x14ac:dyDescent="0.2">
      <c r="A861" s="49">
        <v>95320</v>
      </c>
      <c r="B861" s="29" t="s">
        <v>467</v>
      </c>
      <c r="C861" s="131"/>
      <c r="D861" s="168">
        <v>1</v>
      </c>
      <c r="E861" s="132"/>
      <c r="F861" s="67" t="s">
        <v>818</v>
      </c>
      <c r="G861" s="75"/>
      <c r="H861" s="75"/>
      <c r="I861" s="75"/>
      <c r="J861" s="75"/>
      <c r="K861" s="130">
        <v>30000</v>
      </c>
      <c r="L861" s="100">
        <f t="shared" si="42"/>
        <v>30000</v>
      </c>
      <c r="M861" s="522" t="e">
        <f t="shared" si="43"/>
        <v>#DIV/0!</v>
      </c>
      <c r="N861" s="130">
        <v>0</v>
      </c>
      <c r="O861" s="130"/>
      <c r="P861" s="130"/>
      <c r="Q861" s="130"/>
      <c r="R861" s="130"/>
      <c r="S861" s="130"/>
      <c r="T861" s="255" t="s">
        <v>2791</v>
      </c>
      <c r="U861" s="130"/>
      <c r="V861" s="101" t="s">
        <v>817</v>
      </c>
      <c r="W861" s="7" t="s">
        <v>819</v>
      </c>
      <c r="X861" s="134"/>
      <c r="Y861" s="134"/>
      <c r="Z861" s="134"/>
      <c r="AA861" s="198"/>
      <c r="AB861" s="134"/>
      <c r="AC861" s="134"/>
      <c r="AD861" s="192">
        <v>511140</v>
      </c>
      <c r="AE861" s="192">
        <v>30</v>
      </c>
      <c r="AF861" s="299"/>
      <c r="AG861" s="299"/>
      <c r="AH861" s="299"/>
      <c r="AI861" s="299"/>
      <c r="AJ861" s="299"/>
      <c r="AK861" s="299"/>
      <c r="AL861" s="299"/>
      <c r="AM861" s="299"/>
      <c r="AN861" s="299"/>
      <c r="AO861" s="299"/>
      <c r="AP861" s="299"/>
      <c r="AQ861" s="299"/>
      <c r="AR861" s="299"/>
      <c r="AS861" s="299"/>
      <c r="AT861" s="299"/>
      <c r="AU861" s="299"/>
      <c r="AV861" s="299"/>
      <c r="AW861" s="299"/>
    </row>
    <row r="862" spans="1:49" s="300" customFormat="1" ht="51" x14ac:dyDescent="0.2">
      <c r="A862" s="49">
        <v>95410</v>
      </c>
      <c r="B862" s="29" t="s">
        <v>521</v>
      </c>
      <c r="C862" s="131"/>
      <c r="D862" s="168">
        <v>1</v>
      </c>
      <c r="E862" s="132"/>
      <c r="F862" s="67" t="s">
        <v>522</v>
      </c>
      <c r="G862" s="75"/>
      <c r="H862" s="75"/>
      <c r="I862" s="75"/>
      <c r="J862" s="75">
        <v>115</v>
      </c>
      <c r="K862" s="130">
        <v>115</v>
      </c>
      <c r="L862" s="100">
        <f t="shared" si="42"/>
        <v>0</v>
      </c>
      <c r="M862" s="522">
        <f t="shared" si="43"/>
        <v>0</v>
      </c>
      <c r="N862" s="130">
        <v>115</v>
      </c>
      <c r="O862" s="130">
        <v>115</v>
      </c>
      <c r="P862" s="130"/>
      <c r="Q862" s="130"/>
      <c r="R862" s="130"/>
      <c r="S862" s="130"/>
      <c r="T862" s="405"/>
      <c r="U862" s="130"/>
      <c r="V862" s="69" t="s">
        <v>519</v>
      </c>
      <c r="W862" s="6" t="s">
        <v>523</v>
      </c>
      <c r="X862" s="134"/>
      <c r="Y862" s="134"/>
      <c r="Z862" s="134"/>
      <c r="AA862" s="198"/>
      <c r="AB862" s="134"/>
      <c r="AC862" s="134"/>
      <c r="AD862" s="192">
        <v>511210</v>
      </c>
      <c r="AE862" s="192">
        <v>30</v>
      </c>
      <c r="AF862" s="299"/>
      <c r="AG862" s="299"/>
      <c r="AH862" s="299"/>
      <c r="AI862" s="299"/>
      <c r="AJ862" s="299"/>
      <c r="AK862" s="299"/>
      <c r="AL862" s="299"/>
      <c r="AM862" s="299"/>
      <c r="AN862" s="299"/>
      <c r="AO862" s="299"/>
      <c r="AP862" s="299"/>
      <c r="AQ862" s="299"/>
      <c r="AR862" s="299"/>
      <c r="AS862" s="299"/>
      <c r="AT862" s="299"/>
      <c r="AU862" s="299"/>
      <c r="AV862" s="299"/>
      <c r="AW862" s="299"/>
    </row>
    <row r="863" spans="1:49" s="300" customFormat="1" ht="51" x14ac:dyDescent="0.2">
      <c r="A863" s="49">
        <v>94490</v>
      </c>
      <c r="B863" s="29" t="s">
        <v>154</v>
      </c>
      <c r="C863" s="157"/>
      <c r="D863" s="168">
        <v>1</v>
      </c>
      <c r="E863" s="158"/>
      <c r="F863" s="67" t="s">
        <v>507</v>
      </c>
      <c r="G863" s="159">
        <v>10579</v>
      </c>
      <c r="H863" s="159">
        <v>7980</v>
      </c>
      <c r="I863" s="159">
        <v>13385</v>
      </c>
      <c r="J863" s="159">
        <v>700</v>
      </c>
      <c r="K863" s="130">
        <v>800</v>
      </c>
      <c r="L863" s="100">
        <f t="shared" si="42"/>
        <v>100</v>
      </c>
      <c r="M863" s="522">
        <f t="shared" si="43"/>
        <v>0.14285714285714285</v>
      </c>
      <c r="N863" s="130">
        <v>700</v>
      </c>
      <c r="O863" s="130">
        <v>700</v>
      </c>
      <c r="P863" s="130"/>
      <c r="Q863" s="130"/>
      <c r="R863" s="130"/>
      <c r="S863" s="130"/>
      <c r="T863" s="206" t="s">
        <v>2735</v>
      </c>
      <c r="U863" s="130"/>
      <c r="V863" s="101" t="s">
        <v>495</v>
      </c>
      <c r="W863" s="6" t="s">
        <v>508</v>
      </c>
      <c r="X863" s="130"/>
      <c r="Y863" s="130"/>
      <c r="Z863" s="130"/>
      <c r="AA863" s="133"/>
      <c r="AB863" s="130"/>
      <c r="AC863" s="130"/>
      <c r="AD863" s="192">
        <v>511210</v>
      </c>
      <c r="AE863" s="192">
        <v>30</v>
      </c>
      <c r="AF863" s="299"/>
      <c r="AG863" s="299"/>
      <c r="AH863" s="299"/>
      <c r="AI863" s="299"/>
      <c r="AJ863" s="299"/>
      <c r="AK863" s="299"/>
      <c r="AL863" s="299"/>
      <c r="AM863" s="299"/>
      <c r="AN863" s="299"/>
      <c r="AO863" s="299"/>
      <c r="AP863" s="299"/>
      <c r="AQ863" s="299"/>
      <c r="AR863" s="299"/>
      <c r="AS863" s="299"/>
      <c r="AT863" s="299"/>
      <c r="AU863" s="299"/>
      <c r="AV863" s="299"/>
      <c r="AW863" s="299"/>
    </row>
    <row r="864" spans="1:49" s="300" customFormat="1" ht="38.25" x14ac:dyDescent="0.2">
      <c r="A864" s="49">
        <v>96512</v>
      </c>
      <c r="B864" s="29" t="s">
        <v>127</v>
      </c>
      <c r="C864" s="131"/>
      <c r="D864" s="168">
        <v>1</v>
      </c>
      <c r="E864" s="132"/>
      <c r="F864" s="67" t="s">
        <v>533</v>
      </c>
      <c r="G864" s="135"/>
      <c r="H864" s="135"/>
      <c r="I864" s="135"/>
      <c r="J864" s="135"/>
      <c r="K864" s="81">
        <v>2000</v>
      </c>
      <c r="L864" s="100">
        <f t="shared" si="42"/>
        <v>2000</v>
      </c>
      <c r="M864" s="522" t="e">
        <f t="shared" si="43"/>
        <v>#DIV/0!</v>
      </c>
      <c r="N864" s="81">
        <v>1800</v>
      </c>
      <c r="O864" s="81">
        <v>1800</v>
      </c>
      <c r="P864" s="81"/>
      <c r="Q864" s="81"/>
      <c r="R864" s="81"/>
      <c r="S864" s="81"/>
      <c r="T864" s="255" t="s">
        <v>2698</v>
      </c>
      <c r="U864" s="81"/>
      <c r="V864" s="69" t="s">
        <v>534</v>
      </c>
      <c r="W864" s="6" t="s">
        <v>535</v>
      </c>
      <c r="X864" s="211"/>
      <c r="Y864" s="211"/>
      <c r="Z864" s="211"/>
      <c r="AA864" s="211"/>
      <c r="AB864" s="211"/>
      <c r="AC864" s="211"/>
      <c r="AD864" s="192">
        <v>511210</v>
      </c>
      <c r="AE864" s="192">
        <v>30</v>
      </c>
      <c r="AF864" s="299"/>
      <c r="AG864" s="299"/>
      <c r="AH864" s="299"/>
      <c r="AI864" s="299"/>
      <c r="AJ864" s="299"/>
      <c r="AK864" s="299"/>
      <c r="AL864" s="299"/>
      <c r="AM864" s="299"/>
      <c r="AN864" s="299"/>
      <c r="AO864" s="299"/>
      <c r="AP864" s="299"/>
      <c r="AQ864" s="299"/>
      <c r="AR864" s="299"/>
      <c r="AS864" s="299"/>
      <c r="AT864" s="299"/>
      <c r="AU864" s="299"/>
      <c r="AV864" s="299"/>
      <c r="AW864" s="299"/>
    </row>
    <row r="865" spans="1:49" s="88" customFormat="1" ht="63.75" x14ac:dyDescent="0.2">
      <c r="A865" s="10">
        <v>95225</v>
      </c>
      <c r="B865" s="8" t="s">
        <v>35</v>
      </c>
      <c r="C865" s="196"/>
      <c r="D865" s="168">
        <v>1</v>
      </c>
      <c r="E865" s="197"/>
      <c r="F865" s="8" t="s">
        <v>494</v>
      </c>
      <c r="G865" s="46"/>
      <c r="H865" s="46"/>
      <c r="I865" s="46"/>
      <c r="J865" s="46"/>
      <c r="K865" s="68">
        <v>2000</v>
      </c>
      <c r="L865" s="100">
        <f t="shared" si="42"/>
        <v>2000</v>
      </c>
      <c r="M865" s="522" t="e">
        <f t="shared" si="43"/>
        <v>#DIV/0!</v>
      </c>
      <c r="N865" s="68">
        <v>2000</v>
      </c>
      <c r="O865" s="68">
        <v>2000</v>
      </c>
      <c r="P865" s="68"/>
      <c r="Q865" s="68"/>
      <c r="R865" s="68"/>
      <c r="S865" s="68"/>
      <c r="T865" s="255"/>
      <c r="U865" s="46"/>
      <c r="V865" s="101" t="s">
        <v>495</v>
      </c>
      <c r="W865" s="21" t="s">
        <v>496</v>
      </c>
      <c r="X865" s="171"/>
      <c r="Y865" s="171"/>
      <c r="Z865" s="171"/>
      <c r="AA865" s="171"/>
      <c r="AB865" s="171"/>
      <c r="AC865" s="171"/>
      <c r="AD865" s="192">
        <v>511210</v>
      </c>
      <c r="AE865" s="192">
        <v>30</v>
      </c>
      <c r="AF865" s="87"/>
      <c r="AG865" s="87"/>
      <c r="AH865" s="87"/>
      <c r="AI865" s="87"/>
      <c r="AJ865" s="87"/>
      <c r="AK865" s="87"/>
      <c r="AL865" s="87"/>
      <c r="AM865" s="87"/>
      <c r="AN865" s="87"/>
      <c r="AO865" s="87"/>
      <c r="AP865" s="87"/>
      <c r="AQ865" s="87"/>
      <c r="AR865" s="87"/>
      <c r="AS865" s="87"/>
      <c r="AT865" s="87"/>
      <c r="AU865" s="87"/>
      <c r="AV865" s="87"/>
      <c r="AW865" s="87"/>
    </row>
    <row r="866" spans="1:49" s="167" customFormat="1" ht="38.25" x14ac:dyDescent="0.2">
      <c r="A866" s="49">
        <v>96510</v>
      </c>
      <c r="B866" s="29" t="s">
        <v>82</v>
      </c>
      <c r="C866" s="131"/>
      <c r="D866" s="168">
        <v>1</v>
      </c>
      <c r="E866" s="132"/>
      <c r="F866" s="67" t="s">
        <v>530</v>
      </c>
      <c r="G866" s="135"/>
      <c r="H866" s="135"/>
      <c r="I866" s="135"/>
      <c r="J866" s="135">
        <v>3885</v>
      </c>
      <c r="K866" s="81">
        <v>10000</v>
      </c>
      <c r="L866" s="100">
        <f t="shared" si="42"/>
        <v>6115</v>
      </c>
      <c r="M866" s="522">
        <f t="shared" si="43"/>
        <v>1.574002574002574</v>
      </c>
      <c r="N866" s="81">
        <v>3885</v>
      </c>
      <c r="O866" s="81">
        <v>3885</v>
      </c>
      <c r="P866" s="81"/>
      <c r="Q866" s="81"/>
      <c r="R866" s="81"/>
      <c r="S866" s="81"/>
      <c r="T866" s="255" t="s">
        <v>2697</v>
      </c>
      <c r="U866" s="81"/>
      <c r="V866" s="69" t="s">
        <v>531</v>
      </c>
      <c r="W866" s="6" t="s">
        <v>532</v>
      </c>
      <c r="X866" s="81"/>
      <c r="Y866" s="81"/>
      <c r="Z866" s="81"/>
      <c r="AA866" s="81"/>
      <c r="AB866" s="81"/>
      <c r="AC866" s="81"/>
      <c r="AD866" s="192">
        <v>511210</v>
      </c>
      <c r="AE866" s="192">
        <v>30</v>
      </c>
      <c r="AF866" s="299"/>
      <c r="AG866" s="299"/>
      <c r="AH866" s="299"/>
      <c r="AI866" s="299"/>
      <c r="AJ866" s="299"/>
      <c r="AK866" s="299"/>
      <c r="AL866" s="299"/>
      <c r="AM866" s="299"/>
      <c r="AN866" s="299"/>
      <c r="AO866" s="299"/>
      <c r="AP866" s="299"/>
      <c r="AQ866" s="299"/>
      <c r="AR866" s="299"/>
      <c r="AS866" s="299"/>
      <c r="AT866" s="299"/>
      <c r="AU866" s="299"/>
      <c r="AV866" s="299"/>
      <c r="AW866" s="299"/>
    </row>
    <row r="867" spans="1:49" s="167" customFormat="1" ht="38.25" x14ac:dyDescent="0.2">
      <c r="A867" s="50">
        <v>94310</v>
      </c>
      <c r="B867" s="29" t="s">
        <v>56</v>
      </c>
      <c r="C867" s="96"/>
      <c r="D867" s="168">
        <v>1</v>
      </c>
      <c r="E867" s="97"/>
      <c r="F867" s="51" t="s">
        <v>497</v>
      </c>
      <c r="G867" s="98"/>
      <c r="H867" s="98"/>
      <c r="I867" s="98"/>
      <c r="J867" s="98">
        <v>5800</v>
      </c>
      <c r="K867" s="99">
        <v>4000</v>
      </c>
      <c r="L867" s="100">
        <f t="shared" si="42"/>
        <v>-1800</v>
      </c>
      <c r="M867" s="522">
        <f t="shared" si="43"/>
        <v>-0.31034482758620691</v>
      </c>
      <c r="N867" s="99">
        <v>4000</v>
      </c>
      <c r="O867" s="99">
        <v>4000</v>
      </c>
      <c r="P867" s="99"/>
      <c r="Q867" s="99"/>
      <c r="R867" s="99"/>
      <c r="S867" s="99"/>
      <c r="T867" s="255"/>
      <c r="U867" s="102"/>
      <c r="V867" s="101" t="s">
        <v>498</v>
      </c>
      <c r="W867" s="7" t="s">
        <v>499</v>
      </c>
      <c r="X867" s="130"/>
      <c r="Y867" s="130"/>
      <c r="Z867" s="130"/>
      <c r="AA867" s="133"/>
      <c r="AB867" s="130"/>
      <c r="AC867" s="130"/>
      <c r="AD867" s="192">
        <v>511210</v>
      </c>
      <c r="AE867" s="192">
        <v>30</v>
      </c>
      <c r="AF867" s="299"/>
      <c r="AG867" s="299"/>
      <c r="AH867" s="299"/>
      <c r="AI867" s="299"/>
      <c r="AJ867" s="299"/>
      <c r="AK867" s="299"/>
      <c r="AL867" s="299"/>
      <c r="AM867" s="299"/>
      <c r="AN867" s="299"/>
      <c r="AO867" s="299"/>
      <c r="AP867" s="299"/>
      <c r="AQ867" s="299"/>
      <c r="AR867" s="299"/>
      <c r="AS867" s="299"/>
      <c r="AT867" s="299"/>
      <c r="AU867" s="299"/>
      <c r="AV867" s="299"/>
      <c r="AW867" s="299"/>
    </row>
    <row r="868" spans="1:49" s="300" customFormat="1" ht="51" x14ac:dyDescent="0.2">
      <c r="A868" s="49">
        <v>95530</v>
      </c>
      <c r="B868" s="29" t="s">
        <v>282</v>
      </c>
      <c r="C868" s="131"/>
      <c r="D868" s="168">
        <v>0</v>
      </c>
      <c r="E868" s="132"/>
      <c r="F868" s="67" t="s">
        <v>518</v>
      </c>
      <c r="G868" s="75"/>
      <c r="H868" s="75"/>
      <c r="I868" s="75"/>
      <c r="J868" s="75">
        <v>4600</v>
      </c>
      <c r="K868" s="130">
        <v>6400</v>
      </c>
      <c r="L868" s="100">
        <f t="shared" si="42"/>
        <v>1800</v>
      </c>
      <c r="M868" s="522">
        <f t="shared" si="43"/>
        <v>0.39130434782608697</v>
      </c>
      <c r="N868" s="130">
        <v>4600</v>
      </c>
      <c r="O868" s="130">
        <v>4600</v>
      </c>
      <c r="P868" s="130"/>
      <c r="Q868" s="130"/>
      <c r="R868" s="130"/>
      <c r="S868" s="130"/>
      <c r="T868" s="206" t="s">
        <v>2735</v>
      </c>
      <c r="U868" s="130"/>
      <c r="V868" s="69" t="s">
        <v>519</v>
      </c>
      <c r="W868" s="6" t="s">
        <v>520</v>
      </c>
      <c r="X868" s="134"/>
      <c r="Y868" s="134"/>
      <c r="Z868" s="134"/>
      <c r="AA868" s="198"/>
      <c r="AB868" s="134"/>
      <c r="AC868" s="134"/>
      <c r="AD868" s="192">
        <v>511210</v>
      </c>
      <c r="AE868" s="192">
        <v>30</v>
      </c>
    </row>
    <row r="869" spans="1:49" s="298" customFormat="1" ht="38.25" x14ac:dyDescent="0.2">
      <c r="A869" s="50">
        <v>94425</v>
      </c>
      <c r="B869" s="29" t="s">
        <v>500</v>
      </c>
      <c r="C869" s="96"/>
      <c r="D869" s="168">
        <v>0</v>
      </c>
      <c r="E869" s="97"/>
      <c r="F869" s="51" t="s">
        <v>501</v>
      </c>
      <c r="G869" s="98"/>
      <c r="H869" s="98"/>
      <c r="I869" s="98"/>
      <c r="J869" s="98">
        <v>8000</v>
      </c>
      <c r="K869" s="99">
        <v>10000</v>
      </c>
      <c r="L869" s="100">
        <f t="shared" si="42"/>
        <v>2000</v>
      </c>
      <c r="M869" s="522">
        <f t="shared" si="43"/>
        <v>0.25</v>
      </c>
      <c r="N869" s="99">
        <v>7000</v>
      </c>
      <c r="O869" s="99">
        <v>7000</v>
      </c>
      <c r="P869" s="99"/>
      <c r="Q869" s="99"/>
      <c r="R869" s="99"/>
      <c r="S869" s="99"/>
      <c r="T869" s="255"/>
      <c r="U869" s="102"/>
      <c r="V869" s="101" t="s">
        <v>495</v>
      </c>
      <c r="W869" s="7" t="s">
        <v>502</v>
      </c>
      <c r="X869" s="130"/>
      <c r="Y869" s="130"/>
      <c r="Z869" s="130"/>
      <c r="AA869" s="133"/>
      <c r="AB869" s="130"/>
      <c r="AC869" s="130"/>
      <c r="AD869" s="192">
        <v>511210</v>
      </c>
      <c r="AE869" s="192">
        <v>30</v>
      </c>
      <c r="AF869" s="301"/>
      <c r="AG869" s="301"/>
      <c r="AH869" s="301"/>
      <c r="AI869" s="301"/>
      <c r="AJ869" s="301"/>
      <c r="AK869" s="301"/>
      <c r="AL869" s="301"/>
      <c r="AM869" s="301"/>
      <c r="AN869" s="301"/>
      <c r="AO869" s="301"/>
      <c r="AP869" s="301"/>
      <c r="AQ869" s="301"/>
      <c r="AR869" s="301"/>
      <c r="AS869" s="301"/>
      <c r="AT869" s="301"/>
      <c r="AU869" s="301"/>
      <c r="AV869" s="301"/>
      <c r="AW869" s="301"/>
    </row>
    <row r="870" spans="1:49" s="300" customFormat="1" ht="51" x14ac:dyDescent="0.2">
      <c r="A870" s="49">
        <v>95310</v>
      </c>
      <c r="B870" s="29" t="s">
        <v>38</v>
      </c>
      <c r="C870" s="131"/>
      <c r="D870" s="168">
        <v>1</v>
      </c>
      <c r="E870" s="132"/>
      <c r="F870" s="67" t="s">
        <v>509</v>
      </c>
      <c r="G870" s="75"/>
      <c r="H870" s="75"/>
      <c r="I870" s="75"/>
      <c r="J870" s="75">
        <v>8300</v>
      </c>
      <c r="K870" s="130">
        <v>4000</v>
      </c>
      <c r="L870" s="100">
        <f t="shared" si="42"/>
        <v>-4300</v>
      </c>
      <c r="M870" s="522">
        <f t="shared" si="43"/>
        <v>-0.51807228915662651</v>
      </c>
      <c r="N870" s="130">
        <v>10000</v>
      </c>
      <c r="O870" s="130">
        <v>10000</v>
      </c>
      <c r="P870" s="130"/>
      <c r="Q870" s="130"/>
      <c r="R870" s="130"/>
      <c r="S870" s="130"/>
      <c r="T870" s="405" t="s">
        <v>2700</v>
      </c>
      <c r="U870" s="130"/>
      <c r="V870" s="69" t="s">
        <v>510</v>
      </c>
      <c r="W870" s="6" t="s">
        <v>511</v>
      </c>
      <c r="X870" s="130"/>
      <c r="Y870" s="130"/>
      <c r="Z870" s="130"/>
      <c r="AA870" s="133"/>
      <c r="AB870" s="130"/>
      <c r="AC870" s="130"/>
      <c r="AD870" s="192">
        <v>511210</v>
      </c>
      <c r="AE870" s="192">
        <v>30</v>
      </c>
      <c r="AF870" s="299"/>
      <c r="AG870" s="299"/>
      <c r="AH870" s="299"/>
      <c r="AI870" s="299"/>
      <c r="AJ870" s="299"/>
      <c r="AK870" s="299"/>
      <c r="AL870" s="299"/>
      <c r="AM870" s="299"/>
      <c r="AN870" s="299"/>
      <c r="AO870" s="299"/>
      <c r="AP870" s="299"/>
      <c r="AQ870" s="299"/>
      <c r="AR870" s="299"/>
      <c r="AS870" s="299"/>
      <c r="AT870" s="299"/>
      <c r="AU870" s="299"/>
      <c r="AV870" s="299"/>
      <c r="AW870" s="299"/>
    </row>
    <row r="871" spans="1:49" s="167" customFormat="1" ht="38.25" x14ac:dyDescent="0.2">
      <c r="A871" s="49">
        <v>95320</v>
      </c>
      <c r="B871" s="29" t="s">
        <v>467</v>
      </c>
      <c r="C871" s="131"/>
      <c r="D871" s="168">
        <v>1</v>
      </c>
      <c r="E871" s="132"/>
      <c r="F871" s="67" t="s">
        <v>515</v>
      </c>
      <c r="G871" s="75">
        <v>11671</v>
      </c>
      <c r="H871" s="75">
        <v>11365</v>
      </c>
      <c r="I871" s="75">
        <v>9846</v>
      </c>
      <c r="J871" s="75">
        <v>12000</v>
      </c>
      <c r="K871" s="130">
        <v>30000</v>
      </c>
      <c r="L871" s="100">
        <f t="shared" si="42"/>
        <v>18000</v>
      </c>
      <c r="M871" s="522">
        <f t="shared" si="43"/>
        <v>1.5</v>
      </c>
      <c r="N871" s="130">
        <v>15000</v>
      </c>
      <c r="O871" s="130">
        <v>15000</v>
      </c>
      <c r="P871" s="130"/>
      <c r="Q871" s="130"/>
      <c r="R871" s="130"/>
      <c r="S871" s="130"/>
      <c r="T871" s="255"/>
      <c r="U871" s="130"/>
      <c r="V871" s="225" t="s">
        <v>516</v>
      </c>
      <c r="W871" s="6" t="s">
        <v>517</v>
      </c>
      <c r="X871" s="134"/>
      <c r="Y871" s="134"/>
      <c r="Z871" s="134"/>
      <c r="AA871" s="198"/>
      <c r="AB871" s="134"/>
      <c r="AC871" s="134"/>
      <c r="AD871" s="192">
        <v>511210</v>
      </c>
      <c r="AE871" s="192">
        <v>30</v>
      </c>
      <c r="AF871" s="299"/>
      <c r="AG871" s="299"/>
      <c r="AH871" s="299"/>
      <c r="AI871" s="299"/>
      <c r="AJ871" s="299"/>
      <c r="AK871" s="299"/>
      <c r="AL871" s="299"/>
      <c r="AM871" s="299"/>
      <c r="AN871" s="299"/>
      <c r="AO871" s="299"/>
      <c r="AP871" s="299"/>
      <c r="AQ871" s="299"/>
      <c r="AR871" s="299"/>
      <c r="AS871" s="299"/>
      <c r="AT871" s="299"/>
      <c r="AU871" s="299"/>
      <c r="AV871" s="299"/>
      <c r="AW871" s="299"/>
    </row>
    <row r="872" spans="1:49" s="300" customFormat="1" ht="127.5" x14ac:dyDescent="0.2">
      <c r="A872" s="50">
        <v>94425</v>
      </c>
      <c r="B872" s="215" t="s">
        <v>503</v>
      </c>
      <c r="C872" s="96"/>
      <c r="D872" s="168">
        <v>3</v>
      </c>
      <c r="E872" s="97"/>
      <c r="F872" s="215" t="s">
        <v>504</v>
      </c>
      <c r="G872" s="98"/>
      <c r="H872" s="98"/>
      <c r="I872" s="98"/>
      <c r="J872" s="98"/>
      <c r="K872" s="100">
        <v>40000</v>
      </c>
      <c r="L872" s="100">
        <f t="shared" si="42"/>
        <v>40000</v>
      </c>
      <c r="M872" s="522" t="e">
        <f t="shared" si="43"/>
        <v>#DIV/0!</v>
      </c>
      <c r="N872" s="100"/>
      <c r="O872" s="100"/>
      <c r="P872" s="100"/>
      <c r="Q872" s="100"/>
      <c r="R872" s="100"/>
      <c r="S872" s="100"/>
      <c r="T872" s="206" t="s">
        <v>2792</v>
      </c>
      <c r="U872" s="102"/>
      <c r="V872" s="100" t="s">
        <v>505</v>
      </c>
      <c r="W872" s="28" t="s">
        <v>506</v>
      </c>
      <c r="X872" s="130"/>
      <c r="Y872" s="130"/>
      <c r="Z872" s="130"/>
      <c r="AA872" s="133"/>
      <c r="AB872" s="130"/>
      <c r="AC872" s="130"/>
      <c r="AD872" s="192">
        <v>511210</v>
      </c>
      <c r="AE872" s="192">
        <v>30</v>
      </c>
      <c r="AF872" s="299"/>
      <c r="AG872" s="299"/>
      <c r="AH872" s="299"/>
      <c r="AI872" s="299"/>
      <c r="AJ872" s="299"/>
      <c r="AK872" s="299"/>
      <c r="AL872" s="299"/>
      <c r="AM872" s="299"/>
      <c r="AN872" s="299"/>
      <c r="AO872" s="299"/>
      <c r="AP872" s="299"/>
      <c r="AQ872" s="299"/>
      <c r="AR872" s="299"/>
      <c r="AS872" s="299"/>
      <c r="AT872" s="299"/>
      <c r="AU872" s="299"/>
      <c r="AV872" s="299"/>
      <c r="AW872" s="299"/>
    </row>
    <row r="873" spans="1:49" s="300" customFormat="1" ht="38.25" customHeight="1" x14ac:dyDescent="0.2">
      <c r="A873" s="49">
        <v>95310</v>
      </c>
      <c r="B873" s="29" t="s">
        <v>38</v>
      </c>
      <c r="C873" s="131"/>
      <c r="D873" s="168">
        <v>1</v>
      </c>
      <c r="E873" s="132"/>
      <c r="F873" s="67" t="s">
        <v>512</v>
      </c>
      <c r="G873" s="75"/>
      <c r="H873" s="75"/>
      <c r="I873" s="75"/>
      <c r="J873" s="75"/>
      <c r="K873" s="130">
        <v>14688</v>
      </c>
      <c r="L873" s="100">
        <f t="shared" si="42"/>
        <v>14688</v>
      </c>
      <c r="M873" s="522" t="e">
        <f t="shared" si="43"/>
        <v>#DIV/0!</v>
      </c>
      <c r="N873" s="130"/>
      <c r="O873" s="130"/>
      <c r="P873" s="130"/>
      <c r="Q873" s="130"/>
      <c r="R873" s="130"/>
      <c r="S873" s="130"/>
      <c r="T873" s="405" t="s">
        <v>2700</v>
      </c>
      <c r="U873" s="130"/>
      <c r="V873" s="225" t="s">
        <v>513</v>
      </c>
      <c r="W873" s="6" t="s">
        <v>514</v>
      </c>
      <c r="X873" s="130"/>
      <c r="Y873" s="130"/>
      <c r="Z873" s="130"/>
      <c r="AA873" s="133"/>
      <c r="AB873" s="130"/>
      <c r="AC873" s="130"/>
      <c r="AD873" s="192">
        <v>511210</v>
      </c>
      <c r="AE873" s="192">
        <v>30</v>
      </c>
      <c r="AF873" s="299"/>
      <c r="AG873" s="299"/>
      <c r="AH873" s="299"/>
      <c r="AI873" s="299"/>
      <c r="AJ873" s="299"/>
      <c r="AK873" s="299"/>
      <c r="AL873" s="299"/>
      <c r="AM873" s="299"/>
      <c r="AN873" s="299"/>
      <c r="AO873" s="299"/>
      <c r="AP873" s="299"/>
      <c r="AQ873" s="299"/>
      <c r="AR873" s="299"/>
      <c r="AS873" s="299"/>
      <c r="AT873" s="299"/>
      <c r="AU873" s="299"/>
      <c r="AV873" s="299"/>
      <c r="AW873" s="299"/>
    </row>
    <row r="874" spans="1:49" s="300" customFormat="1" ht="38.25" customHeight="1" x14ac:dyDescent="0.2">
      <c r="A874" s="49">
        <v>95990</v>
      </c>
      <c r="B874" s="29" t="s">
        <v>487</v>
      </c>
      <c r="C874" s="131" t="s">
        <v>251</v>
      </c>
      <c r="D874" s="168">
        <v>2</v>
      </c>
      <c r="E874" s="132"/>
      <c r="F874" s="67" t="s">
        <v>524</v>
      </c>
      <c r="G874" s="75">
        <v>2921</v>
      </c>
      <c r="H874" s="75">
        <v>5520</v>
      </c>
      <c r="I874" s="75">
        <v>115</v>
      </c>
      <c r="J874" s="75"/>
      <c r="K874" s="130">
        <v>13000</v>
      </c>
      <c r="L874" s="100">
        <f t="shared" si="42"/>
        <v>13000</v>
      </c>
      <c r="M874" s="522" t="e">
        <f t="shared" si="43"/>
        <v>#DIV/0!</v>
      </c>
      <c r="N874" s="130"/>
      <c r="O874" s="130"/>
      <c r="P874" s="130"/>
      <c r="Q874" s="130"/>
      <c r="R874" s="130"/>
      <c r="S874" s="130"/>
      <c r="T874" s="405" t="s">
        <v>2699</v>
      </c>
      <c r="U874" s="130"/>
      <c r="V874" s="69" t="s">
        <v>525</v>
      </c>
      <c r="W874" s="6" t="s">
        <v>526</v>
      </c>
      <c r="X874" s="130"/>
      <c r="Y874" s="130"/>
      <c r="Z874" s="130"/>
      <c r="AA874" s="133"/>
      <c r="AB874" s="130"/>
      <c r="AC874" s="130"/>
      <c r="AD874" s="192">
        <v>511210</v>
      </c>
      <c r="AE874" s="192">
        <v>30</v>
      </c>
      <c r="AF874" s="299"/>
      <c r="AG874" s="299"/>
      <c r="AH874" s="299"/>
      <c r="AI874" s="299"/>
      <c r="AJ874" s="299"/>
      <c r="AK874" s="299"/>
      <c r="AL874" s="299"/>
      <c r="AM874" s="299"/>
      <c r="AN874" s="299"/>
      <c r="AO874" s="299"/>
      <c r="AP874" s="299"/>
      <c r="AQ874" s="299"/>
      <c r="AR874" s="299"/>
      <c r="AS874" s="299"/>
      <c r="AT874" s="299"/>
      <c r="AU874" s="299"/>
      <c r="AV874" s="299"/>
      <c r="AW874" s="299"/>
    </row>
    <row r="875" spans="1:49" s="300" customFormat="1" ht="38.25" customHeight="1" x14ac:dyDescent="0.2">
      <c r="A875" s="49">
        <v>95990</v>
      </c>
      <c r="B875" s="29" t="s">
        <v>527</v>
      </c>
      <c r="C875" s="131"/>
      <c r="D875" s="168">
        <v>2</v>
      </c>
      <c r="E875" s="132"/>
      <c r="F875" s="67" t="s">
        <v>528</v>
      </c>
      <c r="G875" s="75"/>
      <c r="H875" s="75"/>
      <c r="I875" s="75"/>
      <c r="J875" s="75"/>
      <c r="K875" s="130">
        <v>4200</v>
      </c>
      <c r="L875" s="100">
        <f t="shared" si="42"/>
        <v>4200</v>
      </c>
      <c r="M875" s="522" t="e">
        <f t="shared" si="43"/>
        <v>#DIV/0!</v>
      </c>
      <c r="N875" s="130"/>
      <c r="O875" s="130"/>
      <c r="P875" s="130"/>
      <c r="Q875" s="130"/>
      <c r="R875" s="130"/>
      <c r="S875" s="130"/>
      <c r="T875" s="405"/>
      <c r="U875" s="130"/>
      <c r="V875" s="69" t="s">
        <v>525</v>
      </c>
      <c r="W875" s="6" t="s">
        <v>529</v>
      </c>
      <c r="X875" s="130"/>
      <c r="Y875" s="130"/>
      <c r="Z875" s="130"/>
      <c r="AA875" s="133"/>
      <c r="AB875" s="130"/>
      <c r="AC875" s="130"/>
      <c r="AD875" s="192">
        <v>511210</v>
      </c>
      <c r="AE875" s="192">
        <v>30</v>
      </c>
    </row>
    <row r="876" spans="1:49" s="298" customFormat="1" ht="140.25" x14ac:dyDescent="0.2">
      <c r="A876" s="49">
        <v>96512</v>
      </c>
      <c r="B876" s="29" t="s">
        <v>127</v>
      </c>
      <c r="C876" s="131"/>
      <c r="D876" s="168">
        <v>3</v>
      </c>
      <c r="E876" s="132"/>
      <c r="F876" s="67" t="s">
        <v>536</v>
      </c>
      <c r="G876" s="135"/>
      <c r="H876" s="135"/>
      <c r="I876" s="135"/>
      <c r="J876" s="135"/>
      <c r="K876" s="81">
        <v>5000</v>
      </c>
      <c r="L876" s="100">
        <f t="shared" si="42"/>
        <v>5000</v>
      </c>
      <c r="M876" s="522" t="e">
        <f t="shared" si="43"/>
        <v>#DIV/0!</v>
      </c>
      <c r="N876" s="81"/>
      <c r="O876" s="81"/>
      <c r="P876" s="81"/>
      <c r="Q876" s="81"/>
      <c r="R876" s="81"/>
      <c r="S876" s="81"/>
      <c r="T876" s="543" t="s">
        <v>2807</v>
      </c>
      <c r="U876" s="81"/>
      <c r="V876" s="69" t="s">
        <v>537</v>
      </c>
      <c r="W876" s="6" t="s">
        <v>538</v>
      </c>
      <c r="X876" s="211"/>
      <c r="Y876" s="211"/>
      <c r="Z876" s="211"/>
      <c r="AA876" s="211"/>
      <c r="AB876" s="211"/>
      <c r="AC876" s="211"/>
      <c r="AD876" s="192">
        <v>511210</v>
      </c>
      <c r="AE876" s="192">
        <v>30</v>
      </c>
      <c r="AF876" s="301"/>
      <c r="AG876" s="301"/>
      <c r="AH876" s="301"/>
      <c r="AI876" s="301"/>
      <c r="AJ876" s="301"/>
      <c r="AK876" s="301"/>
      <c r="AL876" s="301"/>
      <c r="AM876" s="301"/>
      <c r="AN876" s="301"/>
      <c r="AO876" s="301"/>
      <c r="AP876" s="301"/>
      <c r="AQ876" s="301"/>
      <c r="AR876" s="301"/>
      <c r="AS876" s="301"/>
      <c r="AT876" s="301"/>
      <c r="AU876" s="301"/>
      <c r="AV876" s="301"/>
      <c r="AW876" s="301"/>
    </row>
    <row r="877" spans="1:49" s="300" customFormat="1" ht="63.75" x14ac:dyDescent="0.2">
      <c r="A877" s="49">
        <v>96510</v>
      </c>
      <c r="B877" s="29" t="s">
        <v>82</v>
      </c>
      <c r="C877" s="131"/>
      <c r="D877" s="168">
        <v>2</v>
      </c>
      <c r="E877" s="132"/>
      <c r="F877" s="67" t="s">
        <v>675</v>
      </c>
      <c r="G877" s="135"/>
      <c r="H877" s="135"/>
      <c r="I877" s="135"/>
      <c r="J877" s="135">
        <v>2200</v>
      </c>
      <c r="K877" s="69">
        <v>5000</v>
      </c>
      <c r="L877" s="100">
        <f t="shared" si="42"/>
        <v>2800</v>
      </c>
      <c r="M877" s="522">
        <f t="shared" si="43"/>
        <v>1.2727272727272727</v>
      </c>
      <c r="N877" s="69">
        <v>0</v>
      </c>
      <c r="O877" s="69"/>
      <c r="P877" s="69"/>
      <c r="Q877" s="69"/>
      <c r="R877" s="69"/>
      <c r="S877" s="69"/>
      <c r="T877" s="545" t="s">
        <v>2794</v>
      </c>
      <c r="U877" s="81" t="s">
        <v>2931</v>
      </c>
      <c r="V877" s="69" t="s">
        <v>676</v>
      </c>
      <c r="W877" s="6" t="s">
        <v>677</v>
      </c>
      <c r="X877" s="81"/>
      <c r="Y877" s="81"/>
      <c r="Z877" s="81"/>
      <c r="AA877" s="81"/>
      <c r="AB877" s="81"/>
      <c r="AC877" s="81"/>
      <c r="AD877" s="49">
        <v>511220</v>
      </c>
      <c r="AE877" s="49">
        <v>30</v>
      </c>
      <c r="AF877" s="299"/>
      <c r="AG877" s="299"/>
      <c r="AH877" s="299"/>
      <c r="AI877" s="299"/>
      <c r="AJ877" s="299"/>
      <c r="AK877" s="299"/>
      <c r="AL877" s="299"/>
      <c r="AM877" s="299"/>
      <c r="AN877" s="299"/>
      <c r="AO877" s="299"/>
      <c r="AP877" s="299"/>
      <c r="AQ877" s="299"/>
      <c r="AR877" s="299"/>
      <c r="AS877" s="299"/>
      <c r="AT877" s="299"/>
      <c r="AU877" s="299"/>
      <c r="AV877" s="299"/>
      <c r="AW877" s="299"/>
    </row>
    <row r="878" spans="1:49" s="299" customFormat="1" ht="76.5" x14ac:dyDescent="0.2">
      <c r="A878" s="49">
        <v>96510</v>
      </c>
      <c r="B878" s="29" t="s">
        <v>82</v>
      </c>
      <c r="C878" s="131"/>
      <c r="D878" s="168">
        <v>2</v>
      </c>
      <c r="E878" s="132"/>
      <c r="F878" s="67" t="s">
        <v>678</v>
      </c>
      <c r="G878" s="135"/>
      <c r="H878" s="135"/>
      <c r="I878" s="135"/>
      <c r="J878" s="135"/>
      <c r="K878" s="69">
        <v>3500</v>
      </c>
      <c r="L878" s="100">
        <f t="shared" si="42"/>
        <v>3500</v>
      </c>
      <c r="M878" s="522" t="e">
        <f t="shared" si="43"/>
        <v>#DIV/0!</v>
      </c>
      <c r="N878" s="69">
        <v>0</v>
      </c>
      <c r="O878" s="69"/>
      <c r="P878" s="69"/>
      <c r="Q878" s="69"/>
      <c r="R878" s="69"/>
      <c r="S878" s="69"/>
      <c r="T878" s="545" t="s">
        <v>2794</v>
      </c>
      <c r="U878" s="81" t="s">
        <v>2931</v>
      </c>
      <c r="V878" s="69" t="s">
        <v>679</v>
      </c>
      <c r="W878" s="6" t="s">
        <v>680</v>
      </c>
      <c r="X878" s="81"/>
      <c r="Y878" s="81"/>
      <c r="Z878" s="81"/>
      <c r="AA878" s="81"/>
      <c r="AB878" s="81"/>
      <c r="AC878" s="81"/>
      <c r="AD878" s="49">
        <v>511220</v>
      </c>
      <c r="AE878" s="49">
        <v>30</v>
      </c>
    </row>
    <row r="879" spans="1:49" s="299" customFormat="1" ht="86.25" customHeight="1" x14ac:dyDescent="0.2">
      <c r="A879" s="49">
        <v>95720</v>
      </c>
      <c r="B879" s="29" t="s">
        <v>316</v>
      </c>
      <c r="C879" s="131"/>
      <c r="D879" s="168">
        <v>1</v>
      </c>
      <c r="E879" s="132"/>
      <c r="F879" s="67" t="s">
        <v>671</v>
      </c>
      <c r="G879" s="75"/>
      <c r="H879" s="75"/>
      <c r="I879" s="75"/>
      <c r="J879" s="75"/>
      <c r="K879" s="201">
        <v>200</v>
      </c>
      <c r="L879" s="100">
        <f t="shared" si="42"/>
        <v>200</v>
      </c>
      <c r="M879" s="522" t="e">
        <f t="shared" si="43"/>
        <v>#DIV/0!</v>
      </c>
      <c r="N879" s="201">
        <v>0</v>
      </c>
      <c r="O879" s="201"/>
      <c r="P879" s="201"/>
      <c r="Q879" s="201"/>
      <c r="R879" s="201"/>
      <c r="S879" s="201"/>
      <c r="T879" s="405" t="s">
        <v>2703</v>
      </c>
      <c r="U879" s="130"/>
      <c r="V879" s="225">
        <v>6.4</v>
      </c>
      <c r="W879" s="6" t="s">
        <v>672</v>
      </c>
      <c r="X879" s="130"/>
      <c r="Y879" s="130"/>
      <c r="Z879" s="130"/>
      <c r="AA879" s="133"/>
      <c r="AB879" s="130"/>
      <c r="AC879" s="130"/>
      <c r="AD879" s="49">
        <v>511220</v>
      </c>
      <c r="AE879" s="49">
        <v>30</v>
      </c>
    </row>
    <row r="880" spans="1:49" s="299" customFormat="1" ht="38.25" x14ac:dyDescent="0.2">
      <c r="A880" s="49">
        <v>95725</v>
      </c>
      <c r="B880" s="29" t="s">
        <v>44</v>
      </c>
      <c r="C880" s="131"/>
      <c r="D880" s="168">
        <v>1</v>
      </c>
      <c r="E880" s="132"/>
      <c r="F880" s="67" t="s">
        <v>669</v>
      </c>
      <c r="G880" s="75"/>
      <c r="H880" s="75"/>
      <c r="I880" s="75"/>
      <c r="J880" s="75"/>
      <c r="K880" s="201">
        <v>100</v>
      </c>
      <c r="L880" s="100">
        <f t="shared" si="42"/>
        <v>100</v>
      </c>
      <c r="M880" s="522" t="e">
        <f t="shared" si="43"/>
        <v>#DIV/0!</v>
      </c>
      <c r="N880" s="201">
        <v>0</v>
      </c>
      <c r="O880" s="201"/>
      <c r="P880" s="201"/>
      <c r="Q880" s="201"/>
      <c r="R880" s="201"/>
      <c r="S880" s="201"/>
      <c r="T880" s="405"/>
      <c r="U880" s="130"/>
      <c r="V880" s="225">
        <v>6.4</v>
      </c>
      <c r="W880" s="6" t="s">
        <v>670</v>
      </c>
      <c r="X880" s="130"/>
      <c r="Y880" s="130"/>
      <c r="Z880" s="130"/>
      <c r="AA880" s="133"/>
      <c r="AB880" s="130"/>
      <c r="AC880" s="130"/>
      <c r="AD880" s="49">
        <v>511220</v>
      </c>
      <c r="AE880" s="49">
        <v>30</v>
      </c>
    </row>
    <row r="881" spans="1:49" s="299" customFormat="1" ht="25.5" x14ac:dyDescent="0.2">
      <c r="A881" s="49">
        <v>95410</v>
      </c>
      <c r="B881" s="29" t="s">
        <v>567</v>
      </c>
      <c r="C881" s="131"/>
      <c r="D881" s="168">
        <v>1</v>
      </c>
      <c r="E881" s="132"/>
      <c r="F881" s="67" t="s">
        <v>668</v>
      </c>
      <c r="G881" s="75"/>
      <c r="H881" s="75"/>
      <c r="I881" s="75"/>
      <c r="J881" s="75">
        <v>120</v>
      </c>
      <c r="K881" s="201">
        <v>150</v>
      </c>
      <c r="L881" s="100">
        <f t="shared" si="42"/>
        <v>30</v>
      </c>
      <c r="M881" s="522">
        <f t="shared" si="43"/>
        <v>0.25</v>
      </c>
      <c r="N881" s="201">
        <v>205</v>
      </c>
      <c r="O881" s="201">
        <v>205</v>
      </c>
      <c r="P881" s="201"/>
      <c r="Q881" s="201"/>
      <c r="R881" s="201"/>
      <c r="S881" s="201"/>
      <c r="T881" s="255"/>
      <c r="U881" s="130"/>
      <c r="V881" s="69"/>
      <c r="W881" s="6" t="s">
        <v>523</v>
      </c>
      <c r="X881" s="134"/>
      <c r="Y881" s="134"/>
      <c r="Z881" s="134"/>
      <c r="AA881" s="198"/>
      <c r="AB881" s="134"/>
      <c r="AC881" s="134"/>
      <c r="AD881" s="49">
        <v>511220</v>
      </c>
      <c r="AE881" s="49">
        <v>30</v>
      </c>
    </row>
    <row r="882" spans="1:49" s="299" customFormat="1" ht="51" x14ac:dyDescent="0.2">
      <c r="A882" s="49">
        <v>94490</v>
      </c>
      <c r="B882" s="29" t="s">
        <v>154</v>
      </c>
      <c r="C882" s="157"/>
      <c r="D882" s="168">
        <v>1</v>
      </c>
      <c r="E882" s="158"/>
      <c r="F882" s="67" t="s">
        <v>654</v>
      </c>
      <c r="G882" s="159">
        <v>5038</v>
      </c>
      <c r="H882" s="159">
        <v>2625</v>
      </c>
      <c r="I882" s="159">
        <v>3378</v>
      </c>
      <c r="J882" s="159">
        <v>300</v>
      </c>
      <c r="K882" s="201">
        <v>500</v>
      </c>
      <c r="L882" s="100">
        <f t="shared" si="42"/>
        <v>200</v>
      </c>
      <c r="M882" s="522">
        <f t="shared" si="43"/>
        <v>0.66666666666666663</v>
      </c>
      <c r="N882" s="201">
        <v>300</v>
      </c>
      <c r="O882" s="201">
        <v>300</v>
      </c>
      <c r="P882" s="201"/>
      <c r="Q882" s="201"/>
      <c r="R882" s="201"/>
      <c r="S882" s="201"/>
      <c r="T882" s="255" t="s">
        <v>2735</v>
      </c>
      <c r="U882" s="130"/>
      <c r="V882" s="225">
        <v>4.2</v>
      </c>
      <c r="W882" s="6" t="s">
        <v>655</v>
      </c>
      <c r="X882" s="130"/>
      <c r="Y882" s="130"/>
      <c r="Z882" s="130"/>
      <c r="AA882" s="133"/>
      <c r="AB882" s="130"/>
      <c r="AC882" s="130"/>
      <c r="AD882" s="49">
        <v>511220</v>
      </c>
      <c r="AE882" s="49">
        <v>30</v>
      </c>
    </row>
    <row r="883" spans="1:49" s="299" customFormat="1" ht="25.5" x14ac:dyDescent="0.2">
      <c r="A883" s="50">
        <v>94310</v>
      </c>
      <c r="B883" s="29" t="s">
        <v>56</v>
      </c>
      <c r="C883" s="96"/>
      <c r="D883" s="168">
        <v>1</v>
      </c>
      <c r="E883" s="97"/>
      <c r="F883" s="51" t="s">
        <v>647</v>
      </c>
      <c r="G883" s="98"/>
      <c r="H883" s="98"/>
      <c r="I883" s="98"/>
      <c r="J883" s="98">
        <v>1700</v>
      </c>
      <c r="K883" s="99">
        <v>2000</v>
      </c>
      <c r="L883" s="100">
        <f t="shared" si="42"/>
        <v>300</v>
      </c>
      <c r="M883" s="522">
        <f t="shared" si="43"/>
        <v>0.17647058823529413</v>
      </c>
      <c r="N883" s="99">
        <v>1500</v>
      </c>
      <c r="O883" s="99">
        <v>1500</v>
      </c>
      <c r="P883" s="99"/>
      <c r="Q883" s="99"/>
      <c r="R883" s="99"/>
      <c r="S883" s="99"/>
      <c r="T883" s="255"/>
      <c r="U883" s="102"/>
      <c r="V883" s="101" t="s">
        <v>648</v>
      </c>
      <c r="W883" s="7" t="s">
        <v>649</v>
      </c>
      <c r="X883" s="130"/>
      <c r="Y883" s="130"/>
      <c r="Z883" s="130"/>
      <c r="AA883" s="133"/>
      <c r="AB883" s="130"/>
      <c r="AC883" s="130"/>
      <c r="AD883" s="49">
        <v>511220</v>
      </c>
      <c r="AE883" s="49">
        <v>30</v>
      </c>
    </row>
    <row r="884" spans="1:49" s="299" customFormat="1" ht="63.75" x14ac:dyDescent="0.2">
      <c r="A884" s="49">
        <v>95530</v>
      </c>
      <c r="B884" s="29" t="s">
        <v>282</v>
      </c>
      <c r="C884" s="131"/>
      <c r="D884" s="168">
        <v>0</v>
      </c>
      <c r="E884" s="132"/>
      <c r="F884" s="67" t="s">
        <v>665</v>
      </c>
      <c r="G884" s="75"/>
      <c r="H884" s="75"/>
      <c r="I884" s="75"/>
      <c r="J884" s="75">
        <v>3000</v>
      </c>
      <c r="K884" s="201">
        <v>4000</v>
      </c>
      <c r="L884" s="100">
        <f t="shared" si="42"/>
        <v>1000</v>
      </c>
      <c r="M884" s="522">
        <f t="shared" si="43"/>
        <v>0.33333333333333331</v>
      </c>
      <c r="N884" s="201">
        <v>3800</v>
      </c>
      <c r="O884" s="201">
        <v>3800</v>
      </c>
      <c r="P884" s="201"/>
      <c r="Q884" s="201"/>
      <c r="R884" s="201"/>
      <c r="S884" s="201"/>
      <c r="T884" s="206" t="s">
        <v>2763</v>
      </c>
      <c r="U884" s="130"/>
      <c r="V884" s="69" t="s">
        <v>666</v>
      </c>
      <c r="W884" s="6" t="s">
        <v>667</v>
      </c>
      <c r="X884" s="134"/>
      <c r="Y884" s="134"/>
      <c r="Z884" s="134"/>
      <c r="AA884" s="198"/>
      <c r="AB884" s="134"/>
      <c r="AC884" s="134"/>
      <c r="AD884" s="49">
        <v>511220</v>
      </c>
      <c r="AE884" s="49">
        <v>30</v>
      </c>
    </row>
    <row r="885" spans="1:49" s="300" customFormat="1" ht="51" x14ac:dyDescent="0.2">
      <c r="A885" s="50">
        <v>94225</v>
      </c>
      <c r="B885" s="29" t="s">
        <v>650</v>
      </c>
      <c r="C885" s="96"/>
      <c r="D885" s="168">
        <v>0</v>
      </c>
      <c r="E885" s="97"/>
      <c r="F885" s="51" t="s">
        <v>651</v>
      </c>
      <c r="G885" s="98"/>
      <c r="H885" s="98"/>
      <c r="I885" s="98"/>
      <c r="J885" s="98">
        <v>5300</v>
      </c>
      <c r="K885" s="118">
        <v>10000</v>
      </c>
      <c r="L885" s="100">
        <f t="shared" si="42"/>
        <v>4700</v>
      </c>
      <c r="M885" s="522">
        <f t="shared" si="43"/>
        <v>0.8867924528301887</v>
      </c>
      <c r="N885" s="118">
        <v>5500</v>
      </c>
      <c r="O885" s="118">
        <v>5500</v>
      </c>
      <c r="P885" s="118"/>
      <c r="Q885" s="118"/>
      <c r="R885" s="118"/>
      <c r="S885" s="118"/>
      <c r="T885" s="206" t="s">
        <v>2735</v>
      </c>
      <c r="U885" s="102"/>
      <c r="V885" s="101" t="s">
        <v>652</v>
      </c>
      <c r="W885" s="7" t="s">
        <v>653</v>
      </c>
      <c r="X885" s="130"/>
      <c r="Y885" s="130"/>
      <c r="Z885" s="130"/>
      <c r="AA885" s="133"/>
      <c r="AB885" s="130"/>
      <c r="AC885" s="130"/>
      <c r="AD885" s="49">
        <v>511220</v>
      </c>
      <c r="AE885" s="49">
        <v>30</v>
      </c>
    </row>
    <row r="886" spans="1:49" s="167" customFormat="1" ht="51" x14ac:dyDescent="0.2">
      <c r="A886" s="49">
        <v>95310</v>
      </c>
      <c r="B886" s="29" t="s">
        <v>38</v>
      </c>
      <c r="C886" s="131"/>
      <c r="D886" s="168">
        <v>1</v>
      </c>
      <c r="E886" s="132"/>
      <c r="F886" s="67" t="s">
        <v>659</v>
      </c>
      <c r="G886" s="75"/>
      <c r="H886" s="75"/>
      <c r="I886" s="75">
        <v>4541</v>
      </c>
      <c r="J886" s="75">
        <v>4500</v>
      </c>
      <c r="K886" s="201">
        <v>7920</v>
      </c>
      <c r="L886" s="100">
        <f t="shared" si="42"/>
        <v>3420</v>
      </c>
      <c r="M886" s="522">
        <f t="shared" si="43"/>
        <v>0.76</v>
      </c>
      <c r="N886" s="201">
        <v>7920</v>
      </c>
      <c r="O886" s="201">
        <v>7920</v>
      </c>
      <c r="P886" s="201"/>
      <c r="Q886" s="201"/>
      <c r="R886" s="201"/>
      <c r="S886" s="201"/>
      <c r="T886" s="405"/>
      <c r="U886" s="130"/>
      <c r="V886" s="225">
        <v>5.2</v>
      </c>
      <c r="W886" s="6" t="s">
        <v>660</v>
      </c>
      <c r="X886" s="130"/>
      <c r="Y886" s="130"/>
      <c r="Z886" s="130"/>
      <c r="AA886" s="133"/>
      <c r="AB886" s="130"/>
      <c r="AC886" s="130"/>
      <c r="AD886" s="49">
        <v>511220</v>
      </c>
      <c r="AE886" s="49">
        <v>30</v>
      </c>
      <c r="AF886" s="299"/>
      <c r="AG886" s="299"/>
      <c r="AH886" s="299"/>
      <c r="AI886" s="299"/>
      <c r="AJ886" s="299"/>
      <c r="AK886" s="299"/>
      <c r="AL886" s="299"/>
      <c r="AM886" s="299"/>
      <c r="AN886" s="299"/>
      <c r="AO886" s="299"/>
      <c r="AP886" s="299"/>
      <c r="AQ886" s="299"/>
      <c r="AR886" s="299"/>
      <c r="AS886" s="299"/>
      <c r="AT886" s="299"/>
      <c r="AU886" s="299"/>
      <c r="AV886" s="299"/>
      <c r="AW886" s="299"/>
    </row>
    <row r="887" spans="1:49" s="167" customFormat="1" ht="51" x14ac:dyDescent="0.2">
      <c r="A887" s="49">
        <v>95320</v>
      </c>
      <c r="B887" s="29" t="s">
        <v>467</v>
      </c>
      <c r="C887" s="131"/>
      <c r="D887" s="168">
        <v>1</v>
      </c>
      <c r="E887" s="132"/>
      <c r="F887" s="67" t="s">
        <v>515</v>
      </c>
      <c r="G887" s="75">
        <v>7577</v>
      </c>
      <c r="H887" s="75">
        <v>9699</v>
      </c>
      <c r="I887" s="75">
        <v>7978</v>
      </c>
      <c r="J887" s="75">
        <v>10000</v>
      </c>
      <c r="K887" s="201">
        <v>25000</v>
      </c>
      <c r="L887" s="100">
        <f t="shared" si="42"/>
        <v>15000</v>
      </c>
      <c r="M887" s="522">
        <f t="shared" si="43"/>
        <v>1.5</v>
      </c>
      <c r="N887" s="201">
        <v>12000</v>
      </c>
      <c r="O887" s="201">
        <v>12000</v>
      </c>
      <c r="P887" s="201"/>
      <c r="Q887" s="201"/>
      <c r="R887" s="201"/>
      <c r="S887" s="201"/>
      <c r="T887" s="255"/>
      <c r="U887" s="130"/>
      <c r="V887" s="225">
        <v>5.2</v>
      </c>
      <c r="W887" s="6" t="s">
        <v>664</v>
      </c>
      <c r="X887" s="134"/>
      <c r="Y887" s="134"/>
      <c r="Z887" s="134"/>
      <c r="AA887" s="198"/>
      <c r="AB887" s="134"/>
      <c r="AC887" s="134"/>
      <c r="AD887" s="49">
        <v>511220</v>
      </c>
      <c r="AE887" s="49">
        <v>30</v>
      </c>
      <c r="AF887" s="299"/>
      <c r="AG887" s="299"/>
      <c r="AH887" s="299"/>
      <c r="AI887" s="299"/>
      <c r="AJ887" s="299"/>
      <c r="AK887" s="299"/>
      <c r="AL887" s="299"/>
      <c r="AM887" s="299"/>
      <c r="AN887" s="299"/>
      <c r="AO887" s="299"/>
      <c r="AP887" s="299"/>
      <c r="AQ887" s="299"/>
      <c r="AR887" s="299"/>
      <c r="AS887" s="299"/>
      <c r="AT887" s="299"/>
      <c r="AU887" s="299"/>
      <c r="AV887" s="299"/>
      <c r="AW887" s="299"/>
    </row>
    <row r="888" spans="1:49" s="300" customFormat="1" ht="89.25" x14ac:dyDescent="0.2">
      <c r="A888" s="205">
        <v>92310</v>
      </c>
      <c r="B888" s="44" t="s">
        <v>23</v>
      </c>
      <c r="C888" s="54"/>
      <c r="D888" s="168">
        <v>1</v>
      </c>
      <c r="E888" s="55"/>
      <c r="F888" s="44" t="s">
        <v>645</v>
      </c>
      <c r="G888" s="46"/>
      <c r="H888" s="46"/>
      <c r="I888" s="46"/>
      <c r="J888" s="46"/>
      <c r="K888" s="200">
        <v>10000</v>
      </c>
      <c r="L888" s="100">
        <f t="shared" si="42"/>
        <v>10000</v>
      </c>
      <c r="M888" s="522" t="e">
        <f t="shared" si="43"/>
        <v>#DIV/0!</v>
      </c>
      <c r="N888" s="200"/>
      <c r="O888" s="200"/>
      <c r="P888" s="200"/>
      <c r="Q888" s="200"/>
      <c r="R888" s="200"/>
      <c r="S888" s="200"/>
      <c r="T888" s="255" t="s">
        <v>2701</v>
      </c>
      <c r="U888" s="46"/>
      <c r="V888" s="496">
        <v>4.3</v>
      </c>
      <c r="W888" s="6" t="s">
        <v>646</v>
      </c>
      <c r="X888" s="46"/>
      <c r="Y888" s="46"/>
      <c r="Z888" s="46"/>
      <c r="AA888" s="48"/>
      <c r="AB888" s="46"/>
      <c r="AC888" s="46"/>
      <c r="AD888" s="49">
        <v>511220</v>
      </c>
      <c r="AE888" s="49">
        <v>30</v>
      </c>
      <c r="AF888" s="299"/>
      <c r="AG888" s="299"/>
      <c r="AH888" s="299"/>
      <c r="AI888" s="299"/>
      <c r="AJ888" s="299"/>
      <c r="AK888" s="299"/>
      <c r="AL888" s="299"/>
      <c r="AM888" s="299"/>
      <c r="AN888" s="299"/>
      <c r="AO888" s="299"/>
      <c r="AP888" s="299"/>
      <c r="AQ888" s="299"/>
      <c r="AR888" s="299"/>
      <c r="AS888" s="299"/>
      <c r="AT888" s="299"/>
      <c r="AU888" s="299"/>
      <c r="AV888" s="299"/>
      <c r="AW888" s="299"/>
    </row>
    <row r="889" spans="1:49" s="300" customFormat="1" ht="76.5" x14ac:dyDescent="0.2">
      <c r="A889" s="10">
        <v>95225</v>
      </c>
      <c r="B889" s="8" t="s">
        <v>35</v>
      </c>
      <c r="C889" s="196"/>
      <c r="D889" s="168">
        <v>1</v>
      </c>
      <c r="E889" s="197"/>
      <c r="F889" s="29" t="s">
        <v>656</v>
      </c>
      <c r="G889" s="46"/>
      <c r="H889" s="46"/>
      <c r="I889" s="46"/>
      <c r="J889" s="46"/>
      <c r="K889" s="68">
        <v>15000</v>
      </c>
      <c r="L889" s="100">
        <f t="shared" si="42"/>
        <v>15000</v>
      </c>
      <c r="M889" s="522" t="e">
        <f t="shared" si="43"/>
        <v>#DIV/0!</v>
      </c>
      <c r="N889" s="68"/>
      <c r="O889" s="68"/>
      <c r="P889" s="68"/>
      <c r="Q889" s="68"/>
      <c r="R889" s="68"/>
      <c r="S889" s="68"/>
      <c r="T889" s="255" t="s">
        <v>2702</v>
      </c>
      <c r="U889" s="46"/>
      <c r="V889" s="508" t="s">
        <v>657</v>
      </c>
      <c r="W889" s="21" t="s">
        <v>658</v>
      </c>
      <c r="X889" s="171"/>
      <c r="Y889" s="171"/>
      <c r="Z889" s="171"/>
      <c r="AA889" s="171"/>
      <c r="AB889" s="171"/>
      <c r="AC889" s="171"/>
      <c r="AD889" s="49">
        <v>511220</v>
      </c>
      <c r="AE889" s="49">
        <v>30</v>
      </c>
      <c r="AF889" s="299"/>
      <c r="AG889" s="299"/>
      <c r="AH889" s="299"/>
      <c r="AI889" s="299"/>
      <c r="AJ889" s="299"/>
      <c r="AK889" s="299"/>
      <c r="AL889" s="299"/>
      <c r="AM889" s="299"/>
      <c r="AN889" s="299"/>
      <c r="AO889" s="299"/>
      <c r="AP889" s="299"/>
      <c r="AQ889" s="299"/>
      <c r="AR889" s="299"/>
      <c r="AS889" s="299"/>
      <c r="AT889" s="299"/>
      <c r="AU889" s="299"/>
      <c r="AV889" s="299"/>
      <c r="AW889" s="299"/>
    </row>
    <row r="890" spans="1:49" s="22" customFormat="1" ht="25.5" x14ac:dyDescent="0.2">
      <c r="A890" s="49">
        <v>95990</v>
      </c>
      <c r="B890" s="29" t="s">
        <v>487</v>
      </c>
      <c r="C890" s="131"/>
      <c r="D890" s="168">
        <v>1</v>
      </c>
      <c r="E890" s="132"/>
      <c r="F890" s="67" t="s">
        <v>571</v>
      </c>
      <c r="G890" s="75">
        <v>2962</v>
      </c>
      <c r="H890" s="75">
        <v>5375</v>
      </c>
      <c r="I890" s="75">
        <v>120</v>
      </c>
      <c r="J890" s="75"/>
      <c r="K890" s="201">
        <v>500</v>
      </c>
      <c r="L890" s="100">
        <f t="shared" si="42"/>
        <v>500</v>
      </c>
      <c r="M890" s="522" t="e">
        <f t="shared" si="43"/>
        <v>#DIV/0!</v>
      </c>
      <c r="N890" s="201"/>
      <c r="O890" s="201"/>
      <c r="P890" s="201"/>
      <c r="Q890" s="201"/>
      <c r="R890" s="201"/>
      <c r="S890" s="201"/>
      <c r="T890" s="405" t="s">
        <v>2704</v>
      </c>
      <c r="U890" s="130"/>
      <c r="V890" s="69" t="s">
        <v>673</v>
      </c>
      <c r="W890" s="6" t="s">
        <v>674</v>
      </c>
      <c r="X890" s="130"/>
      <c r="Y890" s="130"/>
      <c r="Z890" s="130"/>
      <c r="AA890" s="133"/>
      <c r="AB890" s="130"/>
      <c r="AC890" s="130"/>
      <c r="AD890" s="49">
        <v>511220</v>
      </c>
      <c r="AE890" s="49">
        <v>30</v>
      </c>
    </row>
    <row r="891" spans="1:49" s="23" customFormat="1" ht="63.75" x14ac:dyDescent="0.2">
      <c r="A891" s="49">
        <v>96510</v>
      </c>
      <c r="B891" s="29" t="s">
        <v>82</v>
      </c>
      <c r="C891" s="131"/>
      <c r="D891" s="168">
        <v>1</v>
      </c>
      <c r="E891" s="132"/>
      <c r="F891" s="67" t="s">
        <v>681</v>
      </c>
      <c r="G891" s="135"/>
      <c r="H891" s="135"/>
      <c r="I891" s="135"/>
      <c r="J891" s="135"/>
      <c r="K891" s="69">
        <v>3000</v>
      </c>
      <c r="L891" s="100">
        <f t="shared" si="42"/>
        <v>3000</v>
      </c>
      <c r="M891" s="522" t="e">
        <f t="shared" si="43"/>
        <v>#DIV/0!</v>
      </c>
      <c r="N891" s="69"/>
      <c r="O891" s="69"/>
      <c r="P891" s="69"/>
      <c r="Q891" s="69"/>
      <c r="R891" s="69"/>
      <c r="S891" s="69"/>
      <c r="T891" s="257" t="s">
        <v>2793</v>
      </c>
      <c r="U891" s="81"/>
      <c r="V891" s="69" t="s">
        <v>682</v>
      </c>
      <c r="W891" s="6" t="s">
        <v>683</v>
      </c>
      <c r="X891" s="81"/>
      <c r="Y891" s="81"/>
      <c r="Z891" s="81"/>
      <c r="AA891" s="81"/>
      <c r="AB891" s="81"/>
      <c r="AC891" s="81"/>
      <c r="AD891" s="49">
        <v>511220</v>
      </c>
      <c r="AE891" s="49">
        <v>30</v>
      </c>
    </row>
    <row r="892" spans="1:49" s="22" customFormat="1" ht="51" x14ac:dyDescent="0.2">
      <c r="A892" s="49">
        <v>96510</v>
      </c>
      <c r="B892" s="29" t="s">
        <v>82</v>
      </c>
      <c r="C892" s="131"/>
      <c r="D892" s="168">
        <v>1</v>
      </c>
      <c r="E892" s="132"/>
      <c r="F892" s="67" t="s">
        <v>684</v>
      </c>
      <c r="G892" s="135"/>
      <c r="H892" s="135"/>
      <c r="I892" s="135"/>
      <c r="J892" s="135"/>
      <c r="K892" s="69">
        <v>3000</v>
      </c>
      <c r="L892" s="100">
        <f t="shared" si="42"/>
        <v>3000</v>
      </c>
      <c r="M892" s="522" t="e">
        <f t="shared" si="43"/>
        <v>#DIV/0!</v>
      </c>
      <c r="N892" s="69"/>
      <c r="O892" s="69"/>
      <c r="P892" s="69"/>
      <c r="Q892" s="69"/>
      <c r="R892" s="69"/>
      <c r="S892" s="69"/>
      <c r="T892" s="257" t="s">
        <v>2705</v>
      </c>
      <c r="U892" s="81"/>
      <c r="V892" s="69" t="s">
        <v>685</v>
      </c>
      <c r="W892" s="6" t="s">
        <v>686</v>
      </c>
      <c r="X892" s="81"/>
      <c r="Y892" s="81"/>
      <c r="Z892" s="81"/>
      <c r="AA892" s="81"/>
      <c r="AB892" s="81"/>
      <c r="AC892" s="81"/>
      <c r="AD892" s="49">
        <v>511220</v>
      </c>
      <c r="AE892" s="49">
        <v>30</v>
      </c>
      <c r="AF892" s="24"/>
      <c r="AG892" s="24"/>
      <c r="AH892" s="24"/>
      <c r="AI892" s="24"/>
      <c r="AJ892" s="24"/>
      <c r="AK892" s="24"/>
      <c r="AL892" s="24"/>
      <c r="AM892" s="24"/>
      <c r="AN892" s="24"/>
      <c r="AO892" s="24"/>
      <c r="AP892" s="24"/>
      <c r="AQ892" s="24"/>
      <c r="AR892" s="24"/>
      <c r="AS892" s="24"/>
      <c r="AT892" s="24"/>
      <c r="AU892" s="24"/>
      <c r="AV892" s="24"/>
      <c r="AW892" s="24"/>
    </row>
    <row r="893" spans="1:49" s="22" customFormat="1" ht="51" x14ac:dyDescent="0.2">
      <c r="A893" s="49">
        <v>96510</v>
      </c>
      <c r="B893" s="29" t="s">
        <v>82</v>
      </c>
      <c r="C893" s="131"/>
      <c r="D893" s="168">
        <v>1</v>
      </c>
      <c r="E893" s="132"/>
      <c r="F893" s="67" t="s">
        <v>687</v>
      </c>
      <c r="G893" s="135"/>
      <c r="H893" s="135"/>
      <c r="I893" s="135"/>
      <c r="J893" s="135"/>
      <c r="K893" s="69">
        <v>2000</v>
      </c>
      <c r="L893" s="100">
        <f t="shared" si="42"/>
        <v>2000</v>
      </c>
      <c r="M893" s="522" t="e">
        <f t="shared" si="43"/>
        <v>#DIV/0!</v>
      </c>
      <c r="N893" s="69"/>
      <c r="O893" s="69"/>
      <c r="P893" s="69"/>
      <c r="Q893" s="69"/>
      <c r="R893" s="69"/>
      <c r="S893" s="69"/>
      <c r="T893" s="257" t="s">
        <v>2706</v>
      </c>
      <c r="U893" s="81"/>
      <c r="V893" s="69" t="s">
        <v>688</v>
      </c>
      <c r="W893" s="6" t="s">
        <v>689</v>
      </c>
      <c r="X893" s="81"/>
      <c r="Y893" s="81"/>
      <c r="Z893" s="81"/>
      <c r="AA893" s="81"/>
      <c r="AB893" s="81"/>
      <c r="AC893" s="81"/>
      <c r="AD893" s="49">
        <v>511220</v>
      </c>
      <c r="AE893" s="49">
        <v>30</v>
      </c>
      <c r="AF893" s="24"/>
      <c r="AG893" s="24"/>
      <c r="AH893" s="24"/>
      <c r="AI893" s="24"/>
      <c r="AJ893" s="24"/>
      <c r="AK893" s="24"/>
      <c r="AL893" s="24"/>
      <c r="AM893" s="24"/>
      <c r="AN893" s="24"/>
      <c r="AO893" s="24"/>
      <c r="AP893" s="24"/>
      <c r="AQ893" s="24"/>
      <c r="AR893" s="24"/>
      <c r="AS893" s="24"/>
      <c r="AT893" s="24"/>
      <c r="AU893" s="24"/>
      <c r="AV893" s="24"/>
      <c r="AW893" s="24"/>
    </row>
    <row r="894" spans="1:49" s="22" customFormat="1" ht="102" x14ac:dyDescent="0.2">
      <c r="A894" s="49">
        <v>96510</v>
      </c>
      <c r="B894" s="29" t="s">
        <v>82</v>
      </c>
      <c r="C894" s="131"/>
      <c r="D894" s="168">
        <v>2</v>
      </c>
      <c r="E894" s="132"/>
      <c r="F894" s="135" t="s">
        <v>690</v>
      </c>
      <c r="G894" s="135"/>
      <c r="H894" s="135"/>
      <c r="I894" s="135"/>
      <c r="J894" s="135"/>
      <c r="K894" s="69">
        <v>2000</v>
      </c>
      <c r="L894" s="100">
        <f t="shared" si="42"/>
        <v>2000</v>
      </c>
      <c r="M894" s="522" t="e">
        <f t="shared" si="43"/>
        <v>#DIV/0!</v>
      </c>
      <c r="N894" s="69"/>
      <c r="O894" s="69"/>
      <c r="P894" s="69"/>
      <c r="Q894" s="69"/>
      <c r="R894" s="69"/>
      <c r="S894" s="69"/>
      <c r="T894" s="257"/>
      <c r="U894" s="81"/>
      <c r="V894" s="225" t="s">
        <v>691</v>
      </c>
      <c r="W894" s="6" t="s">
        <v>692</v>
      </c>
      <c r="X894" s="81"/>
      <c r="Y894" s="81"/>
      <c r="Z894" s="81"/>
      <c r="AA894" s="81"/>
      <c r="AB894" s="81"/>
      <c r="AC894" s="81"/>
      <c r="AD894" s="49">
        <v>511220</v>
      </c>
      <c r="AE894" s="49">
        <v>30</v>
      </c>
      <c r="AF894" s="24"/>
      <c r="AG894" s="24"/>
      <c r="AH894" s="24"/>
      <c r="AI894" s="24"/>
      <c r="AJ894" s="24"/>
      <c r="AK894" s="24"/>
      <c r="AL894" s="24"/>
      <c r="AM894" s="24"/>
      <c r="AN894" s="24"/>
      <c r="AO894" s="24"/>
      <c r="AP894" s="24"/>
      <c r="AQ894" s="24"/>
      <c r="AR894" s="24"/>
      <c r="AS894" s="24"/>
      <c r="AT894" s="24"/>
      <c r="AU894" s="24"/>
      <c r="AV894" s="24"/>
      <c r="AW894" s="24"/>
    </row>
    <row r="895" spans="1:49" s="22" customFormat="1" ht="51" x14ac:dyDescent="0.2">
      <c r="A895" s="49">
        <v>96510</v>
      </c>
      <c r="B895" s="29" t="s">
        <v>82</v>
      </c>
      <c r="C895" s="131"/>
      <c r="D895" s="168">
        <v>2</v>
      </c>
      <c r="E895" s="132"/>
      <c r="F895" s="135" t="s">
        <v>693</v>
      </c>
      <c r="G895" s="135"/>
      <c r="H895" s="135"/>
      <c r="I895" s="135"/>
      <c r="J895" s="135"/>
      <c r="K895" s="69">
        <v>5000</v>
      </c>
      <c r="L895" s="100">
        <f t="shared" si="42"/>
        <v>5000</v>
      </c>
      <c r="M895" s="522" t="e">
        <f t="shared" si="43"/>
        <v>#DIV/0!</v>
      </c>
      <c r="N895" s="69"/>
      <c r="O895" s="69"/>
      <c r="P895" s="69"/>
      <c r="Q895" s="69"/>
      <c r="R895" s="69"/>
      <c r="S895" s="69"/>
      <c r="T895" s="257"/>
      <c r="U895" s="81"/>
      <c r="V895" s="225" t="s">
        <v>694</v>
      </c>
      <c r="W895" s="6" t="s">
        <v>695</v>
      </c>
      <c r="X895" s="81"/>
      <c r="Y895" s="81"/>
      <c r="Z895" s="81"/>
      <c r="AA895" s="81"/>
      <c r="AB895" s="81"/>
      <c r="AC895" s="81"/>
      <c r="AD895" s="49">
        <v>511220</v>
      </c>
      <c r="AE895" s="49">
        <v>30</v>
      </c>
      <c r="AF895" s="24"/>
      <c r="AG895" s="24"/>
      <c r="AH895" s="24"/>
      <c r="AI895" s="24"/>
      <c r="AJ895" s="24"/>
      <c r="AK895" s="24"/>
      <c r="AL895" s="24"/>
      <c r="AM895" s="24"/>
      <c r="AN895" s="24"/>
      <c r="AO895" s="24"/>
      <c r="AP895" s="24"/>
      <c r="AQ895" s="24"/>
      <c r="AR895" s="24"/>
      <c r="AS895" s="24"/>
      <c r="AT895" s="24"/>
      <c r="AU895" s="24"/>
      <c r="AV895" s="24"/>
      <c r="AW895" s="24"/>
    </row>
    <row r="896" spans="1:49" s="22" customFormat="1" ht="76.5" x14ac:dyDescent="0.2">
      <c r="A896" s="49"/>
      <c r="B896" s="29"/>
      <c r="C896" s="131"/>
      <c r="D896" s="168">
        <v>1</v>
      </c>
      <c r="E896" s="132"/>
      <c r="F896" s="67" t="s">
        <v>661</v>
      </c>
      <c r="G896" s="75"/>
      <c r="H896" s="75"/>
      <c r="I896" s="75"/>
      <c r="J896" s="75"/>
      <c r="K896" s="201">
        <v>2500</v>
      </c>
      <c r="L896" s="100">
        <f t="shared" si="42"/>
        <v>2500</v>
      </c>
      <c r="M896" s="522" t="e">
        <f t="shared" si="43"/>
        <v>#DIV/0!</v>
      </c>
      <c r="N896" s="201"/>
      <c r="O896" s="201"/>
      <c r="P896" s="201"/>
      <c r="Q896" s="201"/>
      <c r="R896" s="201"/>
      <c r="S896" s="201"/>
      <c r="T896" s="405" t="s">
        <v>2707</v>
      </c>
      <c r="U896" s="130"/>
      <c r="V896" s="225" t="s">
        <v>662</v>
      </c>
      <c r="W896" s="6" t="s">
        <v>663</v>
      </c>
      <c r="X896" s="130"/>
      <c r="Y896" s="130"/>
      <c r="Z896" s="130"/>
      <c r="AA896" s="133"/>
      <c r="AB896" s="130"/>
      <c r="AC896" s="130"/>
      <c r="AD896" s="49">
        <v>511220</v>
      </c>
      <c r="AE896" s="49">
        <v>30</v>
      </c>
      <c r="AF896" s="24"/>
      <c r="AG896" s="24"/>
      <c r="AH896" s="24"/>
      <c r="AI896" s="24"/>
      <c r="AJ896" s="24"/>
      <c r="AK896" s="24"/>
      <c r="AL896" s="24"/>
      <c r="AM896" s="24"/>
      <c r="AN896" s="24"/>
      <c r="AO896" s="24"/>
      <c r="AP896" s="24"/>
      <c r="AQ896" s="24"/>
      <c r="AR896" s="24"/>
      <c r="AS896" s="24"/>
      <c r="AT896" s="24"/>
      <c r="AU896" s="24"/>
      <c r="AV896" s="24"/>
      <c r="AW896" s="24"/>
    </row>
    <row r="897" spans="1:49" s="26" customFormat="1" ht="38.25" x14ac:dyDescent="0.2">
      <c r="A897" s="49">
        <v>95410</v>
      </c>
      <c r="B897" s="29" t="s">
        <v>551</v>
      </c>
      <c r="C897" s="212"/>
      <c r="D897" s="168">
        <v>1</v>
      </c>
      <c r="E897" s="213"/>
      <c r="F897" s="67"/>
      <c r="G897" s="75"/>
      <c r="H897" s="75"/>
      <c r="I897" s="75"/>
      <c r="J897" s="75">
        <v>300</v>
      </c>
      <c r="K897" s="130">
        <v>325</v>
      </c>
      <c r="L897" s="100">
        <f t="shared" si="42"/>
        <v>25</v>
      </c>
      <c r="M897" s="522">
        <f t="shared" si="43"/>
        <v>8.3333333333333329E-2</v>
      </c>
      <c r="N897" s="130">
        <v>325</v>
      </c>
      <c r="O897" s="130">
        <v>325</v>
      </c>
      <c r="P897" s="130"/>
      <c r="Q897" s="130"/>
      <c r="R897" s="130"/>
      <c r="S897" s="130"/>
      <c r="T897" s="405"/>
      <c r="U897" s="130"/>
      <c r="V897" s="100" t="s">
        <v>540</v>
      </c>
      <c r="W897" s="6" t="s">
        <v>552</v>
      </c>
      <c r="X897" s="134"/>
      <c r="Y897" s="134"/>
      <c r="Z897" s="134"/>
      <c r="AA897" s="198"/>
      <c r="AB897" s="134"/>
      <c r="AC897" s="134"/>
      <c r="AD897" s="172">
        <v>511310</v>
      </c>
      <c r="AE897" s="172">
        <v>30</v>
      </c>
      <c r="AF897" s="24"/>
      <c r="AG897" s="24"/>
      <c r="AH897" s="24"/>
      <c r="AI897" s="24"/>
      <c r="AJ897" s="24"/>
      <c r="AK897" s="24"/>
      <c r="AL897" s="24"/>
      <c r="AM897" s="24"/>
      <c r="AN897" s="24"/>
      <c r="AO897" s="24"/>
      <c r="AP897" s="24"/>
      <c r="AQ897" s="24"/>
      <c r="AR897" s="24"/>
      <c r="AS897" s="24"/>
      <c r="AT897" s="24"/>
      <c r="AU897" s="24"/>
      <c r="AV897" s="24"/>
      <c r="AW897" s="24"/>
    </row>
    <row r="898" spans="1:49" s="298" customFormat="1" ht="102" x14ac:dyDescent="0.2">
      <c r="A898" s="49">
        <v>95990</v>
      </c>
      <c r="B898" s="29" t="s">
        <v>487</v>
      </c>
      <c r="C898" s="212"/>
      <c r="D898" s="168">
        <v>1</v>
      </c>
      <c r="E898" s="213"/>
      <c r="F898" s="67" t="s">
        <v>553</v>
      </c>
      <c r="G898" s="75">
        <v>2977</v>
      </c>
      <c r="H898" s="75">
        <v>4795</v>
      </c>
      <c r="I898" s="75">
        <v>956</v>
      </c>
      <c r="J898" s="75"/>
      <c r="K898" s="130">
        <v>2500</v>
      </c>
      <c r="L898" s="100">
        <f t="shared" si="42"/>
        <v>2500</v>
      </c>
      <c r="M898" s="522" t="e">
        <f t="shared" si="43"/>
        <v>#DIV/0!</v>
      </c>
      <c r="N898" s="130">
        <v>1500</v>
      </c>
      <c r="O898" s="130">
        <v>1500</v>
      </c>
      <c r="P898" s="130"/>
      <c r="Q898" s="130"/>
      <c r="R898" s="130"/>
      <c r="S898" s="130"/>
      <c r="T898" s="405"/>
      <c r="U898" s="130"/>
      <c r="V898" s="100" t="s">
        <v>540</v>
      </c>
      <c r="W898" s="6" t="s">
        <v>554</v>
      </c>
      <c r="X898" s="130"/>
      <c r="Y898" s="130"/>
      <c r="Z898" s="130"/>
      <c r="AA898" s="133"/>
      <c r="AB898" s="130"/>
      <c r="AC898" s="130"/>
      <c r="AD898" s="172">
        <v>511310</v>
      </c>
      <c r="AE898" s="172">
        <v>30</v>
      </c>
      <c r="AF898" s="301"/>
      <c r="AG898" s="301"/>
      <c r="AH898" s="301"/>
      <c r="AI898" s="301"/>
      <c r="AJ898" s="301"/>
      <c r="AK898" s="301"/>
      <c r="AL898" s="301"/>
      <c r="AM898" s="301"/>
      <c r="AN898" s="301"/>
      <c r="AO898" s="301"/>
      <c r="AP898" s="301"/>
      <c r="AQ898" s="301"/>
      <c r="AR898" s="301"/>
      <c r="AS898" s="301"/>
      <c r="AT898" s="301"/>
      <c r="AU898" s="301"/>
      <c r="AV898" s="301"/>
      <c r="AW898" s="301"/>
    </row>
    <row r="899" spans="1:49" s="300" customFormat="1" ht="76.5" x14ac:dyDescent="0.2">
      <c r="A899" s="50">
        <v>94310</v>
      </c>
      <c r="B899" s="29" t="s">
        <v>56</v>
      </c>
      <c r="C899" s="269"/>
      <c r="D899" s="168">
        <v>1</v>
      </c>
      <c r="E899" s="263"/>
      <c r="F899" s="51" t="s">
        <v>539</v>
      </c>
      <c r="G899" s="98"/>
      <c r="H899" s="98"/>
      <c r="I899" s="98"/>
      <c r="J899" s="98">
        <v>3050</v>
      </c>
      <c r="K899" s="99">
        <v>6000</v>
      </c>
      <c r="L899" s="100">
        <f t="shared" si="42"/>
        <v>2950</v>
      </c>
      <c r="M899" s="522">
        <f t="shared" si="43"/>
        <v>0.96721311475409832</v>
      </c>
      <c r="N899" s="99">
        <v>3050</v>
      </c>
      <c r="O899" s="99">
        <v>3050</v>
      </c>
      <c r="P899" s="99"/>
      <c r="Q899" s="99"/>
      <c r="R899" s="99"/>
      <c r="S899" s="99"/>
      <c r="T899" s="206" t="s">
        <v>2735</v>
      </c>
      <c r="U899" s="102"/>
      <c r="V899" s="100" t="s">
        <v>540</v>
      </c>
      <c r="W899" s="6" t="s">
        <v>541</v>
      </c>
      <c r="X899" s="130"/>
      <c r="Y899" s="130"/>
      <c r="Z899" s="130"/>
      <c r="AA899" s="133"/>
      <c r="AB899" s="130"/>
      <c r="AC899" s="130"/>
      <c r="AD899" s="172">
        <v>511310</v>
      </c>
      <c r="AE899" s="172">
        <v>30</v>
      </c>
      <c r="AF899" s="299"/>
      <c r="AG899" s="299"/>
      <c r="AH899" s="299"/>
      <c r="AI899" s="299"/>
      <c r="AJ899" s="299"/>
      <c r="AK899" s="299"/>
      <c r="AL899" s="299"/>
      <c r="AM899" s="299"/>
      <c r="AN899" s="299"/>
      <c r="AO899" s="299"/>
      <c r="AP899" s="299"/>
      <c r="AQ899" s="299"/>
      <c r="AR899" s="299"/>
      <c r="AS899" s="299"/>
      <c r="AT899" s="299"/>
      <c r="AU899" s="299"/>
      <c r="AV899" s="299"/>
      <c r="AW899" s="299"/>
    </row>
    <row r="900" spans="1:49" s="300" customFormat="1" ht="51" x14ac:dyDescent="0.2">
      <c r="A900" s="49">
        <v>95530</v>
      </c>
      <c r="B900" s="29" t="s">
        <v>282</v>
      </c>
      <c r="C900" s="212"/>
      <c r="D900" s="168">
        <v>0</v>
      </c>
      <c r="E900" s="213"/>
      <c r="F900" s="67" t="s">
        <v>548</v>
      </c>
      <c r="G900" s="75"/>
      <c r="H900" s="75"/>
      <c r="I900" s="75"/>
      <c r="J900" s="75">
        <v>3000</v>
      </c>
      <c r="K900" s="130">
        <v>4000</v>
      </c>
      <c r="L900" s="100">
        <f t="shared" si="42"/>
        <v>1000</v>
      </c>
      <c r="M900" s="522">
        <f t="shared" si="43"/>
        <v>0.33333333333333331</v>
      </c>
      <c r="N900" s="130">
        <v>3200</v>
      </c>
      <c r="O900" s="130">
        <v>3200</v>
      </c>
      <c r="P900" s="130"/>
      <c r="Q900" s="130"/>
      <c r="R900" s="130"/>
      <c r="S900" s="130"/>
      <c r="T900" s="255" t="s">
        <v>2636</v>
      </c>
      <c r="U900" s="130"/>
      <c r="V900" s="133" t="s">
        <v>549</v>
      </c>
      <c r="W900" s="6" t="s">
        <v>550</v>
      </c>
      <c r="X900" s="134"/>
      <c r="Y900" s="134"/>
      <c r="Z900" s="134"/>
      <c r="AA900" s="198"/>
      <c r="AB900" s="134"/>
      <c r="AC900" s="134"/>
      <c r="AD900" s="172">
        <v>511310</v>
      </c>
      <c r="AE900" s="172">
        <v>30</v>
      </c>
      <c r="AF900" s="299"/>
      <c r="AG900" s="299"/>
      <c r="AH900" s="299"/>
      <c r="AI900" s="299"/>
      <c r="AJ900" s="299"/>
      <c r="AK900" s="299"/>
      <c r="AL900" s="299"/>
      <c r="AM900" s="299"/>
      <c r="AN900" s="299"/>
      <c r="AO900" s="299"/>
      <c r="AP900" s="299"/>
      <c r="AQ900" s="299"/>
      <c r="AR900" s="299"/>
      <c r="AS900" s="299"/>
      <c r="AT900" s="299"/>
      <c r="AU900" s="299"/>
      <c r="AV900" s="299"/>
      <c r="AW900" s="299"/>
    </row>
    <row r="901" spans="1:49" s="298" customFormat="1" ht="89.25" x14ac:dyDescent="0.2">
      <c r="A901" s="49">
        <v>95310</v>
      </c>
      <c r="B901" s="29" t="s">
        <v>38</v>
      </c>
      <c r="C901" s="212"/>
      <c r="D901" s="168">
        <v>1</v>
      </c>
      <c r="E901" s="213"/>
      <c r="F901" s="51" t="s">
        <v>545</v>
      </c>
      <c r="G901" s="75">
        <v>-343</v>
      </c>
      <c r="H901" s="75">
        <v>946</v>
      </c>
      <c r="I901" s="75">
        <v>7100</v>
      </c>
      <c r="J901" s="75">
        <v>5370</v>
      </c>
      <c r="K901" s="130">
        <v>13220</v>
      </c>
      <c r="L901" s="100">
        <f t="shared" si="42"/>
        <v>7850</v>
      </c>
      <c r="M901" s="522">
        <f t="shared" si="43"/>
        <v>1.4618249534450651</v>
      </c>
      <c r="N901" s="130">
        <v>7100</v>
      </c>
      <c r="O901" s="130">
        <v>7100</v>
      </c>
      <c r="P901" s="130"/>
      <c r="Q901" s="130"/>
      <c r="R901" s="130"/>
      <c r="S901" s="130"/>
      <c r="T901" s="405" t="s">
        <v>2710</v>
      </c>
      <c r="U901" s="130"/>
      <c r="V901" s="100" t="s">
        <v>540</v>
      </c>
      <c r="W901" s="6" t="s">
        <v>2476</v>
      </c>
      <c r="X901" s="130"/>
      <c r="Y901" s="130"/>
      <c r="Z901" s="130"/>
      <c r="AA901" s="133"/>
      <c r="AB901" s="130"/>
      <c r="AC901" s="130"/>
      <c r="AD901" s="172">
        <v>511310</v>
      </c>
      <c r="AE901" s="172">
        <v>30</v>
      </c>
    </row>
    <row r="902" spans="1:49" s="298" customFormat="1" ht="38.25" x14ac:dyDescent="0.2">
      <c r="A902" s="283">
        <v>95320</v>
      </c>
      <c r="B902" s="284" t="s">
        <v>467</v>
      </c>
      <c r="C902" s="285"/>
      <c r="D902" s="168">
        <v>1</v>
      </c>
      <c r="E902" s="286"/>
      <c r="F902" s="278" t="s">
        <v>515</v>
      </c>
      <c r="G902" s="287">
        <v>8929</v>
      </c>
      <c r="H902" s="287">
        <v>10684</v>
      </c>
      <c r="I902" s="287">
        <v>7177</v>
      </c>
      <c r="J902" s="287">
        <v>11000</v>
      </c>
      <c r="K902" s="217">
        <v>20000</v>
      </c>
      <c r="L902" s="100">
        <f t="shared" si="42"/>
        <v>9000</v>
      </c>
      <c r="M902" s="522">
        <f t="shared" si="43"/>
        <v>0.81818181818181823</v>
      </c>
      <c r="N902" s="217">
        <v>13000</v>
      </c>
      <c r="O902" s="130">
        <v>13000</v>
      </c>
      <c r="P902" s="130"/>
      <c r="Q902" s="130"/>
      <c r="R902" s="130"/>
      <c r="S902" s="217"/>
      <c r="T902" s="555"/>
      <c r="U902" s="217"/>
      <c r="V902" s="336" t="s">
        <v>546</v>
      </c>
      <c r="W902" s="278" t="s">
        <v>547</v>
      </c>
      <c r="X902" s="288"/>
      <c r="Y902" s="288"/>
      <c r="Z902" s="288"/>
      <c r="AA902" s="289"/>
      <c r="AB902" s="288"/>
      <c r="AC902" s="288"/>
      <c r="AD902" s="172">
        <v>511310</v>
      </c>
      <c r="AE902" s="172">
        <v>30</v>
      </c>
    </row>
    <row r="903" spans="1:49" s="167" customFormat="1" ht="91.5" customHeight="1" x14ac:dyDescent="0.2">
      <c r="A903" s="50">
        <v>94310</v>
      </c>
      <c r="B903" s="29" t="s">
        <v>56</v>
      </c>
      <c r="C903" s="282"/>
      <c r="D903" s="168">
        <v>1</v>
      </c>
      <c r="E903" s="263"/>
      <c r="F903" s="51" t="s">
        <v>542</v>
      </c>
      <c r="G903" s="98"/>
      <c r="H903" s="98"/>
      <c r="I903" s="98"/>
      <c r="J903" s="98"/>
      <c r="K903" s="99">
        <v>2982</v>
      </c>
      <c r="L903" s="100">
        <f t="shared" si="42"/>
        <v>2982</v>
      </c>
      <c r="M903" s="522" t="e">
        <f t="shared" si="43"/>
        <v>#DIV/0!</v>
      </c>
      <c r="N903" s="99"/>
      <c r="O903" s="99"/>
      <c r="P903" s="99"/>
      <c r="Q903" s="99"/>
      <c r="R903" s="99"/>
      <c r="S903" s="99"/>
      <c r="T903" s="547" t="s">
        <v>2708</v>
      </c>
      <c r="U903" s="102"/>
      <c r="V903" s="100" t="s">
        <v>540</v>
      </c>
      <c r="W903" s="7" t="s">
        <v>543</v>
      </c>
      <c r="X903" s="130"/>
      <c r="Y903" s="130"/>
      <c r="Z903" s="130"/>
      <c r="AA903" s="133"/>
      <c r="AB903" s="130"/>
      <c r="AC903" s="130"/>
      <c r="AD903" s="172">
        <v>511310</v>
      </c>
      <c r="AE903" s="172">
        <v>30</v>
      </c>
      <c r="AF903" s="299"/>
      <c r="AG903" s="299"/>
      <c r="AH903" s="299"/>
      <c r="AI903" s="299"/>
      <c r="AJ903" s="299"/>
      <c r="AK903" s="299"/>
      <c r="AL903" s="299"/>
      <c r="AM903" s="299"/>
      <c r="AN903" s="299"/>
      <c r="AO903" s="299"/>
      <c r="AP903" s="299"/>
      <c r="AQ903" s="299"/>
      <c r="AR903" s="299"/>
      <c r="AS903" s="299"/>
      <c r="AT903" s="299"/>
      <c r="AU903" s="299"/>
      <c r="AV903" s="299"/>
      <c r="AW903" s="299"/>
    </row>
    <row r="904" spans="1:49" s="86" customFormat="1" ht="63" customHeight="1" x14ac:dyDescent="0.2">
      <c r="A904" s="50">
        <v>94310</v>
      </c>
      <c r="B904" s="29" t="s">
        <v>56</v>
      </c>
      <c r="C904" s="282"/>
      <c r="D904" s="168">
        <v>1</v>
      </c>
      <c r="E904" s="263"/>
      <c r="F904" s="51" t="s">
        <v>544</v>
      </c>
      <c r="G904" s="98"/>
      <c r="H904" s="98"/>
      <c r="I904" s="98"/>
      <c r="J904" s="98"/>
      <c r="K904" s="99">
        <v>1800</v>
      </c>
      <c r="L904" s="100">
        <f t="shared" si="42"/>
        <v>1800</v>
      </c>
      <c r="M904" s="522" t="e">
        <f t="shared" si="43"/>
        <v>#DIV/0!</v>
      </c>
      <c r="N904" s="99"/>
      <c r="O904" s="99"/>
      <c r="P904" s="99"/>
      <c r="Q904" s="99"/>
      <c r="R904" s="99"/>
      <c r="S904" s="99"/>
      <c r="T904" s="551" t="s">
        <v>2709</v>
      </c>
      <c r="U904" s="102"/>
      <c r="V904" s="109" t="s">
        <v>540</v>
      </c>
      <c r="W904" s="7" t="s">
        <v>2475</v>
      </c>
      <c r="X904" s="130"/>
      <c r="Y904" s="130"/>
      <c r="Z904" s="130"/>
      <c r="AA904" s="133"/>
      <c r="AB904" s="130"/>
      <c r="AC904" s="130"/>
      <c r="AD904" s="172">
        <v>511310</v>
      </c>
      <c r="AE904" s="172">
        <v>30</v>
      </c>
    </row>
    <row r="905" spans="1:49" s="298" customFormat="1" ht="38.25" x14ac:dyDescent="0.2">
      <c r="A905" s="214">
        <v>94410</v>
      </c>
      <c r="B905" s="215" t="s">
        <v>27</v>
      </c>
      <c r="C905" s="269"/>
      <c r="D905" s="168">
        <v>1</v>
      </c>
      <c r="E905" s="263"/>
      <c r="F905" s="170"/>
      <c r="G905" s="290"/>
      <c r="H905" s="290"/>
      <c r="I905" s="290"/>
      <c r="J905" s="290"/>
      <c r="K905" s="118">
        <v>200</v>
      </c>
      <c r="L905" s="100">
        <f t="shared" si="42"/>
        <v>200</v>
      </c>
      <c r="M905" s="522" t="e">
        <f t="shared" si="43"/>
        <v>#DIV/0!</v>
      </c>
      <c r="N905" s="118">
        <v>200</v>
      </c>
      <c r="O905" s="118">
        <v>200</v>
      </c>
      <c r="P905" s="118"/>
      <c r="Q905" s="118"/>
      <c r="R905" s="118"/>
      <c r="S905" s="118"/>
      <c r="T905" s="551"/>
      <c r="U905" s="102"/>
      <c r="V905" s="101" t="s">
        <v>546</v>
      </c>
      <c r="W905" s="7" t="s">
        <v>562</v>
      </c>
      <c r="X905" s="134"/>
      <c r="Y905" s="134"/>
      <c r="Z905" s="134"/>
      <c r="AA905" s="198"/>
      <c r="AB905" s="134"/>
      <c r="AC905" s="134"/>
      <c r="AD905" s="172">
        <v>511320</v>
      </c>
      <c r="AE905" s="172">
        <v>30</v>
      </c>
      <c r="AF905" s="301"/>
      <c r="AG905" s="301"/>
      <c r="AH905" s="301"/>
      <c r="AI905" s="301"/>
      <c r="AJ905" s="301"/>
      <c r="AK905" s="301"/>
      <c r="AL905" s="301"/>
      <c r="AM905" s="301"/>
      <c r="AN905" s="301"/>
      <c r="AO905" s="301"/>
      <c r="AP905" s="301"/>
      <c r="AQ905" s="301"/>
      <c r="AR905" s="301"/>
      <c r="AS905" s="301"/>
      <c r="AT905" s="301"/>
      <c r="AU905" s="301"/>
      <c r="AV905" s="301"/>
      <c r="AW905" s="301"/>
    </row>
    <row r="906" spans="1:49" s="298" customFormat="1" ht="38.25" x14ac:dyDescent="0.2">
      <c r="A906" s="214">
        <v>95410</v>
      </c>
      <c r="B906" s="215" t="s">
        <v>567</v>
      </c>
      <c r="C906" s="216"/>
      <c r="D906" s="168">
        <v>0</v>
      </c>
      <c r="E906" s="174"/>
      <c r="F906" s="215" t="s">
        <v>568</v>
      </c>
      <c r="G906" s="93"/>
      <c r="H906" s="93"/>
      <c r="I906" s="93"/>
      <c r="J906" s="93">
        <v>120</v>
      </c>
      <c r="K906" s="118">
        <v>200</v>
      </c>
      <c r="L906" s="100">
        <f t="shared" si="42"/>
        <v>80</v>
      </c>
      <c r="M906" s="522">
        <f t="shared" si="43"/>
        <v>0.66666666666666663</v>
      </c>
      <c r="N906" s="118">
        <v>200</v>
      </c>
      <c r="O906" s="118">
        <v>200</v>
      </c>
      <c r="P906" s="118"/>
      <c r="Q906" s="118"/>
      <c r="R906" s="118"/>
      <c r="S906" s="118"/>
      <c r="T906" s="255"/>
      <c r="U906" s="130"/>
      <c r="V906" s="101" t="s">
        <v>546</v>
      </c>
      <c r="W906" s="6" t="s">
        <v>569</v>
      </c>
      <c r="X906" s="134"/>
      <c r="Y906" s="134"/>
      <c r="Z906" s="134"/>
      <c r="AA906" s="198"/>
      <c r="AB906" s="134"/>
      <c r="AC906" s="134"/>
      <c r="AD906" s="172">
        <v>511320</v>
      </c>
      <c r="AE906" s="172">
        <v>30</v>
      </c>
      <c r="AF906" s="301"/>
      <c r="AG906" s="301"/>
      <c r="AH906" s="301"/>
      <c r="AI906" s="301"/>
      <c r="AJ906" s="301"/>
      <c r="AK906" s="301"/>
      <c r="AL906" s="301"/>
      <c r="AM906" s="301"/>
      <c r="AN906" s="301"/>
      <c r="AO906" s="301"/>
      <c r="AP906" s="301"/>
      <c r="AQ906" s="301"/>
      <c r="AR906" s="301"/>
      <c r="AS906" s="301"/>
      <c r="AT906" s="301"/>
      <c r="AU906" s="301"/>
      <c r="AV906" s="301"/>
      <c r="AW906" s="301"/>
    </row>
    <row r="907" spans="1:49" s="88" customFormat="1" ht="38.25" x14ac:dyDescent="0.2">
      <c r="A907" s="214">
        <v>94310</v>
      </c>
      <c r="B907" s="215" t="s">
        <v>56</v>
      </c>
      <c r="C907" s="269"/>
      <c r="D907" s="168">
        <v>1</v>
      </c>
      <c r="E907" s="263"/>
      <c r="F907" s="170" t="s">
        <v>555</v>
      </c>
      <c r="G907" s="290"/>
      <c r="H907" s="290"/>
      <c r="I907" s="290"/>
      <c r="J907" s="290">
        <v>800</v>
      </c>
      <c r="K907" s="118">
        <v>800</v>
      </c>
      <c r="L907" s="100">
        <f t="shared" si="42"/>
        <v>0</v>
      </c>
      <c r="M907" s="522">
        <f t="shared" si="43"/>
        <v>0</v>
      </c>
      <c r="N907" s="118">
        <v>800</v>
      </c>
      <c r="O907" s="118">
        <v>800</v>
      </c>
      <c r="P907" s="118"/>
      <c r="Q907" s="118"/>
      <c r="R907" s="118"/>
      <c r="S907" s="118"/>
      <c r="T907" s="545"/>
      <c r="U907" s="102"/>
      <c r="V907" s="101" t="s">
        <v>556</v>
      </c>
      <c r="W907" s="7" t="s">
        <v>557</v>
      </c>
      <c r="X907" s="130"/>
      <c r="Y907" s="130"/>
      <c r="Z907" s="130"/>
      <c r="AA907" s="133"/>
      <c r="AB907" s="130"/>
      <c r="AC907" s="130"/>
      <c r="AD907" s="172">
        <v>511320</v>
      </c>
      <c r="AE907" s="172">
        <v>30</v>
      </c>
      <c r="AF907" s="87"/>
      <c r="AG907" s="87"/>
      <c r="AH907" s="87"/>
      <c r="AI907" s="87"/>
      <c r="AJ907" s="87"/>
      <c r="AK907" s="87"/>
      <c r="AL907" s="87"/>
      <c r="AM907" s="87"/>
      <c r="AN907" s="87"/>
      <c r="AO907" s="87"/>
      <c r="AP907" s="87"/>
      <c r="AQ907" s="87"/>
      <c r="AR907" s="87"/>
      <c r="AS907" s="87"/>
      <c r="AT907" s="87"/>
      <c r="AU907" s="87"/>
      <c r="AV907" s="87"/>
      <c r="AW907" s="87"/>
    </row>
    <row r="908" spans="1:49" s="88" customFormat="1" x14ac:dyDescent="0.2">
      <c r="A908" s="214">
        <v>95990</v>
      </c>
      <c r="B908" s="215" t="s">
        <v>487</v>
      </c>
      <c r="C908" s="216"/>
      <c r="D908" s="168">
        <v>1</v>
      </c>
      <c r="E908" s="174"/>
      <c r="F908" s="215" t="s">
        <v>571</v>
      </c>
      <c r="G908" s="93">
        <v>7635</v>
      </c>
      <c r="H908" s="93">
        <v>7860</v>
      </c>
      <c r="I908" s="93">
        <v>798</v>
      </c>
      <c r="J908" s="93"/>
      <c r="K908" s="118">
        <v>1200</v>
      </c>
      <c r="L908" s="100">
        <f t="shared" si="42"/>
        <v>1200</v>
      </c>
      <c r="M908" s="522" t="e">
        <f t="shared" si="43"/>
        <v>#DIV/0!</v>
      </c>
      <c r="N908" s="118">
        <v>800</v>
      </c>
      <c r="O908" s="118">
        <v>800</v>
      </c>
      <c r="P908" s="118"/>
      <c r="Q908" s="118"/>
      <c r="R908" s="118"/>
      <c r="S908" s="118"/>
      <c r="T908" s="405" t="s">
        <v>2713</v>
      </c>
      <c r="U908" s="130"/>
      <c r="V908" s="133"/>
      <c r="W908" s="6" t="s">
        <v>572</v>
      </c>
      <c r="X908" s="130"/>
      <c r="Y908" s="130"/>
      <c r="Z908" s="130"/>
      <c r="AA908" s="133"/>
      <c r="AB908" s="130"/>
      <c r="AC908" s="130"/>
      <c r="AD908" s="172">
        <v>511320</v>
      </c>
      <c r="AE908" s="172">
        <v>30</v>
      </c>
      <c r="AF908" s="87"/>
      <c r="AG908" s="87"/>
      <c r="AH908" s="87"/>
      <c r="AI908" s="87"/>
      <c r="AJ908" s="87"/>
      <c r="AK908" s="87"/>
      <c r="AL908" s="87"/>
      <c r="AM908" s="87"/>
      <c r="AN908" s="87"/>
      <c r="AO908" s="87"/>
      <c r="AP908" s="87"/>
      <c r="AQ908" s="87"/>
      <c r="AR908" s="87"/>
      <c r="AS908" s="87"/>
      <c r="AT908" s="87"/>
      <c r="AU908" s="87"/>
      <c r="AV908" s="87"/>
      <c r="AW908" s="87"/>
    </row>
    <row r="909" spans="1:49" s="167" customFormat="1" ht="38.25" x14ac:dyDescent="0.2">
      <c r="A909" s="214">
        <v>95310</v>
      </c>
      <c r="B909" s="170" t="s">
        <v>38</v>
      </c>
      <c r="C909" s="216"/>
      <c r="D909" s="168">
        <v>1</v>
      </c>
      <c r="E909" s="174"/>
      <c r="F909" s="215" t="s">
        <v>563</v>
      </c>
      <c r="G909" s="93"/>
      <c r="H909" s="93"/>
      <c r="I909" s="93"/>
      <c r="J909" s="93"/>
      <c r="K909" s="118">
        <v>4000</v>
      </c>
      <c r="L909" s="100">
        <f t="shared" si="42"/>
        <v>4000</v>
      </c>
      <c r="M909" s="522" t="e">
        <f t="shared" si="43"/>
        <v>#DIV/0!</v>
      </c>
      <c r="N909" s="118">
        <v>2000</v>
      </c>
      <c r="O909" s="118">
        <v>2000</v>
      </c>
      <c r="P909" s="118"/>
      <c r="Q909" s="118"/>
      <c r="R909" s="118"/>
      <c r="S909" s="118"/>
      <c r="T909" s="405" t="s">
        <v>2712</v>
      </c>
      <c r="U909" s="130"/>
      <c r="V909" s="101" t="s">
        <v>546</v>
      </c>
      <c r="W909" s="6" t="s">
        <v>564</v>
      </c>
      <c r="X909" s="130"/>
      <c r="Y909" s="130"/>
      <c r="Z909" s="130"/>
      <c r="AA909" s="133"/>
      <c r="AB909" s="130"/>
      <c r="AC909" s="130"/>
      <c r="AD909" s="172">
        <v>511320</v>
      </c>
      <c r="AE909" s="172">
        <v>30</v>
      </c>
      <c r="AF909" s="299"/>
      <c r="AG909" s="299"/>
      <c r="AH909" s="299"/>
      <c r="AI909" s="299"/>
      <c r="AJ909" s="299"/>
      <c r="AK909" s="299"/>
      <c r="AL909" s="299"/>
      <c r="AM909" s="299"/>
      <c r="AN909" s="299"/>
      <c r="AO909" s="299"/>
      <c r="AP909" s="299"/>
      <c r="AQ909" s="299"/>
      <c r="AR909" s="299"/>
      <c r="AS909" s="299"/>
      <c r="AT909" s="299"/>
      <c r="AU909" s="299"/>
      <c r="AV909" s="299"/>
      <c r="AW909" s="299"/>
    </row>
    <row r="910" spans="1:49" s="300" customFormat="1" ht="51" x14ac:dyDescent="0.2">
      <c r="A910" s="214">
        <v>95530</v>
      </c>
      <c r="B910" s="215" t="s">
        <v>282</v>
      </c>
      <c r="C910" s="216"/>
      <c r="D910" s="168">
        <v>0</v>
      </c>
      <c r="E910" s="174"/>
      <c r="F910" s="215" t="s">
        <v>548</v>
      </c>
      <c r="G910" s="93"/>
      <c r="H910" s="93"/>
      <c r="I910" s="93"/>
      <c r="J910" s="93">
        <v>3000</v>
      </c>
      <c r="K910" s="118">
        <v>4000</v>
      </c>
      <c r="L910" s="100">
        <f t="shared" si="42"/>
        <v>1000</v>
      </c>
      <c r="M910" s="522">
        <f t="shared" si="43"/>
        <v>0.33333333333333331</v>
      </c>
      <c r="N910" s="118">
        <v>3790</v>
      </c>
      <c r="O910" s="118">
        <v>3790</v>
      </c>
      <c r="P910" s="118"/>
      <c r="Q910" s="118"/>
      <c r="R910" s="118"/>
      <c r="S910" s="118"/>
      <c r="T910" s="255" t="s">
        <v>2636</v>
      </c>
      <c r="U910" s="118"/>
      <c r="V910" s="170" t="s">
        <v>549</v>
      </c>
      <c r="W910" s="8" t="s">
        <v>570</v>
      </c>
      <c r="X910" s="134"/>
      <c r="Y910" s="134"/>
      <c r="Z910" s="134"/>
      <c r="AA910" s="198"/>
      <c r="AB910" s="134"/>
      <c r="AC910" s="134"/>
      <c r="AD910" s="172">
        <v>511320</v>
      </c>
      <c r="AE910" s="172">
        <v>30</v>
      </c>
    </row>
    <row r="911" spans="1:49" s="88" customFormat="1" ht="38.25" x14ac:dyDescent="0.2">
      <c r="A911" s="214">
        <v>95310</v>
      </c>
      <c r="B911" s="215" t="s">
        <v>38</v>
      </c>
      <c r="C911" s="216"/>
      <c r="D911" s="168">
        <v>1</v>
      </c>
      <c r="E911" s="174"/>
      <c r="F911" s="215" t="s">
        <v>565</v>
      </c>
      <c r="G911" s="93"/>
      <c r="H911" s="93"/>
      <c r="I911" s="93">
        <v>7202</v>
      </c>
      <c r="J911" s="93">
        <v>3150</v>
      </c>
      <c r="K911" s="118">
        <v>7680</v>
      </c>
      <c r="L911" s="100">
        <f t="shared" si="42"/>
        <v>4530</v>
      </c>
      <c r="M911" s="522">
        <f t="shared" si="43"/>
        <v>1.4380952380952381</v>
      </c>
      <c r="N911" s="118">
        <v>4500</v>
      </c>
      <c r="O911" s="118">
        <v>4500</v>
      </c>
      <c r="P911" s="118"/>
      <c r="Q911" s="118"/>
      <c r="R911" s="118"/>
      <c r="S911" s="118"/>
      <c r="T911" s="405"/>
      <c r="U911" s="130"/>
      <c r="V911" s="101" t="s">
        <v>546</v>
      </c>
      <c r="W911" s="7" t="s">
        <v>566</v>
      </c>
      <c r="X911" s="130"/>
      <c r="Y911" s="130"/>
      <c r="Z911" s="130"/>
      <c r="AA911" s="133"/>
      <c r="AB911" s="130"/>
      <c r="AC911" s="130"/>
      <c r="AD911" s="172">
        <v>511320</v>
      </c>
      <c r="AE911" s="172">
        <v>30</v>
      </c>
    </row>
    <row r="912" spans="1:49" s="86" customFormat="1" ht="38.25" x14ac:dyDescent="0.2">
      <c r="A912" s="214">
        <v>95320</v>
      </c>
      <c r="B912" s="215" t="s">
        <v>467</v>
      </c>
      <c r="C912" s="216"/>
      <c r="D912" s="168">
        <v>1</v>
      </c>
      <c r="E912" s="174"/>
      <c r="F912" s="215" t="s">
        <v>515</v>
      </c>
      <c r="G912" s="93">
        <v>8662</v>
      </c>
      <c r="H912" s="93">
        <v>8408</v>
      </c>
      <c r="I912" s="93">
        <v>7968</v>
      </c>
      <c r="J912" s="93">
        <v>8500</v>
      </c>
      <c r="K912" s="118">
        <v>19300</v>
      </c>
      <c r="L912" s="100">
        <f t="shared" si="42"/>
        <v>10800</v>
      </c>
      <c r="M912" s="522">
        <f t="shared" si="43"/>
        <v>1.2705882352941176</v>
      </c>
      <c r="N912" s="118">
        <v>11000</v>
      </c>
      <c r="O912" s="118">
        <v>11000</v>
      </c>
      <c r="P912" s="118"/>
      <c r="Q912" s="118"/>
      <c r="R912" s="118"/>
      <c r="S912" s="118"/>
      <c r="T912" s="405"/>
      <c r="U912" s="130"/>
      <c r="V912" s="101" t="s">
        <v>546</v>
      </c>
      <c r="W912" s="7" t="s">
        <v>547</v>
      </c>
      <c r="X912" s="134"/>
      <c r="Y912" s="134"/>
      <c r="Z912" s="134"/>
      <c r="AA912" s="198"/>
      <c r="AB912" s="134"/>
      <c r="AC912" s="134"/>
      <c r="AD912" s="172">
        <v>511320</v>
      </c>
      <c r="AE912" s="172">
        <v>30</v>
      </c>
      <c r="AF912" s="85"/>
      <c r="AG912" s="85"/>
      <c r="AH912" s="85"/>
      <c r="AI912" s="85"/>
      <c r="AJ912" s="85"/>
      <c r="AK912" s="85"/>
      <c r="AL912" s="85"/>
      <c r="AM912" s="85"/>
      <c r="AN912" s="85"/>
      <c r="AO912" s="85"/>
      <c r="AP912" s="85"/>
      <c r="AQ912" s="85"/>
      <c r="AR912" s="85"/>
      <c r="AS912" s="85"/>
      <c r="AT912" s="85"/>
      <c r="AU912" s="85"/>
      <c r="AV912" s="85"/>
      <c r="AW912" s="85"/>
    </row>
    <row r="913" spans="1:49" s="88" customFormat="1" ht="38.25" x14ac:dyDescent="0.2">
      <c r="A913" s="214">
        <v>94310</v>
      </c>
      <c r="B913" s="215" t="s">
        <v>56</v>
      </c>
      <c r="C913" s="269"/>
      <c r="D913" s="168">
        <v>1</v>
      </c>
      <c r="E913" s="263"/>
      <c r="F913" s="170" t="s">
        <v>558</v>
      </c>
      <c r="G913" s="290"/>
      <c r="H913" s="290"/>
      <c r="I913" s="290"/>
      <c r="J913" s="290">
        <v>4500</v>
      </c>
      <c r="K913" s="118">
        <v>5000</v>
      </c>
      <c r="L913" s="100">
        <f t="shared" si="42"/>
        <v>500</v>
      </c>
      <c r="M913" s="522">
        <f t="shared" si="43"/>
        <v>0.1111111111111111</v>
      </c>
      <c r="N913" s="118"/>
      <c r="O913" s="118"/>
      <c r="P913" s="118"/>
      <c r="Q913" s="118"/>
      <c r="R913" s="118"/>
      <c r="S913" s="118"/>
      <c r="T913" s="547" t="s">
        <v>2711</v>
      </c>
      <c r="U913" s="102"/>
      <c r="V913" s="101" t="s">
        <v>556</v>
      </c>
      <c r="W913" s="7" t="s">
        <v>559</v>
      </c>
      <c r="X913" s="130"/>
      <c r="Y913" s="130"/>
      <c r="Z913" s="130"/>
      <c r="AA913" s="133"/>
      <c r="AB913" s="130"/>
      <c r="AC913" s="130"/>
      <c r="AD913" s="172">
        <v>511320</v>
      </c>
      <c r="AE913" s="172">
        <v>30</v>
      </c>
      <c r="AF913" s="87"/>
      <c r="AG913" s="87"/>
      <c r="AH913" s="87"/>
      <c r="AI913" s="87"/>
      <c r="AJ913" s="87"/>
      <c r="AK913" s="87"/>
      <c r="AL913" s="87"/>
      <c r="AM913" s="87"/>
      <c r="AN913" s="87"/>
      <c r="AO913" s="87"/>
      <c r="AP913" s="87"/>
      <c r="AQ913" s="87"/>
      <c r="AR913" s="87"/>
      <c r="AS913" s="87"/>
      <c r="AT913" s="87"/>
      <c r="AU913" s="87"/>
      <c r="AV913" s="87"/>
      <c r="AW913" s="87"/>
    </row>
    <row r="914" spans="1:49" s="300" customFormat="1" ht="38.25" x14ac:dyDescent="0.2">
      <c r="A914" s="214">
        <v>94310</v>
      </c>
      <c r="B914" s="215" t="s">
        <v>56</v>
      </c>
      <c r="C914" s="269"/>
      <c r="D914" s="168">
        <v>2</v>
      </c>
      <c r="E914" s="263"/>
      <c r="F914" s="170" t="s">
        <v>560</v>
      </c>
      <c r="G914" s="290"/>
      <c r="H914" s="290"/>
      <c r="I914" s="290"/>
      <c r="J914" s="290"/>
      <c r="K914" s="118">
        <v>500</v>
      </c>
      <c r="L914" s="100">
        <f t="shared" si="42"/>
        <v>500</v>
      </c>
      <c r="M914" s="522" t="e">
        <f t="shared" si="43"/>
        <v>#DIV/0!</v>
      </c>
      <c r="N914" s="118"/>
      <c r="O914" s="118"/>
      <c r="P914" s="118"/>
      <c r="Q914" s="118"/>
      <c r="R914" s="118"/>
      <c r="S914" s="118"/>
      <c r="T914" s="551" t="s">
        <v>2738</v>
      </c>
      <c r="U914" s="102"/>
      <c r="V914" s="101" t="s">
        <v>556</v>
      </c>
      <c r="W914" s="7" t="s">
        <v>561</v>
      </c>
      <c r="X914" s="130"/>
      <c r="Y914" s="130"/>
      <c r="Z914" s="130"/>
      <c r="AA914" s="133"/>
      <c r="AB914" s="130"/>
      <c r="AC914" s="130"/>
      <c r="AD914" s="172">
        <v>511320</v>
      </c>
      <c r="AE914" s="172">
        <v>30</v>
      </c>
      <c r="AF914" s="299"/>
      <c r="AG914" s="299"/>
      <c r="AH914" s="299"/>
      <c r="AI914" s="299"/>
      <c r="AJ914" s="299"/>
      <c r="AK914" s="299"/>
      <c r="AL914" s="299"/>
      <c r="AM914" s="299"/>
      <c r="AN914" s="299"/>
      <c r="AO914" s="299"/>
      <c r="AP914" s="299"/>
      <c r="AQ914" s="299"/>
      <c r="AR914" s="299"/>
      <c r="AS914" s="299"/>
      <c r="AT914" s="299"/>
      <c r="AU914" s="299"/>
      <c r="AV914" s="299"/>
      <c r="AW914" s="299"/>
    </row>
    <row r="915" spans="1:49" s="88" customFormat="1" x14ac:dyDescent="0.2">
      <c r="A915" s="50">
        <v>94310</v>
      </c>
      <c r="B915" s="29" t="s">
        <v>56</v>
      </c>
      <c r="C915" s="196"/>
      <c r="D915" s="168">
        <v>1</v>
      </c>
      <c r="E915" s="197"/>
      <c r="F915" s="67" t="s">
        <v>717</v>
      </c>
      <c r="G915" s="135"/>
      <c r="H915" s="135"/>
      <c r="I915" s="135">
        <v>375</v>
      </c>
      <c r="J915" s="135"/>
      <c r="K915" s="81">
        <v>300</v>
      </c>
      <c r="L915" s="100">
        <f t="shared" si="42"/>
        <v>300</v>
      </c>
      <c r="M915" s="522" t="e">
        <f t="shared" si="43"/>
        <v>#DIV/0!</v>
      </c>
      <c r="N915" s="81">
        <v>0</v>
      </c>
      <c r="O915" s="81"/>
      <c r="P915" s="81"/>
      <c r="Q915" s="81"/>
      <c r="R915" s="81"/>
      <c r="S915" s="81"/>
      <c r="T915" s="257"/>
      <c r="U915" s="81"/>
      <c r="V915" s="302">
        <v>1.4</v>
      </c>
      <c r="W915" s="6" t="s">
        <v>718</v>
      </c>
      <c r="X915" s="130"/>
      <c r="Y915" s="130"/>
      <c r="Z915" s="130"/>
      <c r="AA915" s="133"/>
      <c r="AB915" s="130"/>
      <c r="AC915" s="130"/>
      <c r="AD915" s="192">
        <v>511410</v>
      </c>
      <c r="AE915" s="192">
        <v>30</v>
      </c>
      <c r="AF915" s="87"/>
      <c r="AG915" s="87"/>
      <c r="AH915" s="87"/>
      <c r="AI915" s="87"/>
      <c r="AJ915" s="87"/>
      <c r="AK915" s="87"/>
      <c r="AL915" s="87"/>
      <c r="AM915" s="87"/>
      <c r="AN915" s="87"/>
      <c r="AO915" s="87"/>
      <c r="AP915" s="87"/>
      <c r="AQ915" s="87"/>
      <c r="AR915" s="87"/>
      <c r="AS915" s="87"/>
      <c r="AT915" s="87"/>
      <c r="AU915" s="87"/>
      <c r="AV915" s="87"/>
      <c r="AW915" s="87"/>
    </row>
    <row r="916" spans="1:49" s="86" customFormat="1" ht="25.5" x14ac:dyDescent="0.2">
      <c r="A916" s="50">
        <v>94310</v>
      </c>
      <c r="B916" s="29" t="s">
        <v>56</v>
      </c>
      <c r="C916" s="96"/>
      <c r="D916" s="168">
        <v>1</v>
      </c>
      <c r="E916" s="97"/>
      <c r="F916" s="51" t="s">
        <v>721</v>
      </c>
      <c r="G916" s="98"/>
      <c r="H916" s="98"/>
      <c r="I916" s="98">
        <v>675</v>
      </c>
      <c r="J916" s="98"/>
      <c r="K916" s="99">
        <v>700</v>
      </c>
      <c r="L916" s="100">
        <f t="shared" si="42"/>
        <v>700</v>
      </c>
      <c r="M916" s="522" t="e">
        <f t="shared" si="43"/>
        <v>#DIV/0!</v>
      </c>
      <c r="N916" s="99">
        <v>0</v>
      </c>
      <c r="O916" s="99"/>
      <c r="P916" s="99"/>
      <c r="Q916" s="99"/>
      <c r="R916" s="99"/>
      <c r="S916" s="99"/>
      <c r="T916" s="551" t="s">
        <v>2711</v>
      </c>
      <c r="U916" s="102"/>
      <c r="V916" s="302" t="s">
        <v>722</v>
      </c>
      <c r="W916" s="7" t="s">
        <v>723</v>
      </c>
      <c r="X916" s="130"/>
      <c r="Y916" s="130"/>
      <c r="Z916" s="130"/>
      <c r="AA916" s="133"/>
      <c r="AB916" s="130"/>
      <c r="AC916" s="130"/>
      <c r="AD916" s="192">
        <v>511410</v>
      </c>
      <c r="AE916" s="192">
        <v>30</v>
      </c>
      <c r="AF916" s="85"/>
      <c r="AG916" s="85"/>
      <c r="AH916" s="85"/>
      <c r="AI916" s="85"/>
      <c r="AJ916" s="85"/>
      <c r="AK916" s="85"/>
      <c r="AL916" s="85"/>
      <c r="AM916" s="85"/>
      <c r="AN916" s="85"/>
      <c r="AO916" s="85"/>
      <c r="AP916" s="85"/>
      <c r="AQ916" s="85"/>
      <c r="AR916" s="85"/>
      <c r="AS916" s="85"/>
      <c r="AT916" s="85"/>
      <c r="AU916" s="85"/>
      <c r="AV916" s="85"/>
      <c r="AW916" s="85"/>
    </row>
    <row r="917" spans="1:49" s="88" customFormat="1" ht="25.5" x14ac:dyDescent="0.2">
      <c r="A917" s="50">
        <v>94410</v>
      </c>
      <c r="B917" s="29" t="s">
        <v>27</v>
      </c>
      <c r="C917" s="96"/>
      <c r="D917" s="168">
        <v>1</v>
      </c>
      <c r="E917" s="97"/>
      <c r="F917" s="51" t="s">
        <v>724</v>
      </c>
      <c r="G917" s="98"/>
      <c r="H917" s="98"/>
      <c r="I917" s="98">
        <v>600</v>
      </c>
      <c r="J917" s="98"/>
      <c r="K917" s="99">
        <v>650</v>
      </c>
      <c r="L917" s="100">
        <f t="shared" si="42"/>
        <v>650</v>
      </c>
      <c r="M917" s="522" t="e">
        <f t="shared" si="43"/>
        <v>#DIV/0!</v>
      </c>
      <c r="N917" s="99">
        <v>0</v>
      </c>
      <c r="O917" s="99"/>
      <c r="P917" s="99"/>
      <c r="Q917" s="99"/>
      <c r="R917" s="99"/>
      <c r="S917" s="99"/>
      <c r="T917" s="551"/>
      <c r="U917" s="102"/>
      <c r="V917" s="302" t="s">
        <v>725</v>
      </c>
      <c r="W917" s="7" t="s">
        <v>726</v>
      </c>
      <c r="X917" s="134"/>
      <c r="Y917" s="134"/>
      <c r="Z917" s="134"/>
      <c r="AA917" s="198"/>
      <c r="AB917" s="134"/>
      <c r="AC917" s="134"/>
      <c r="AD917" s="192">
        <v>511410</v>
      </c>
      <c r="AE917" s="192">
        <v>30</v>
      </c>
      <c r="AF917" s="87"/>
      <c r="AG917" s="87"/>
      <c r="AH917" s="87"/>
      <c r="AI917" s="87"/>
      <c r="AJ917" s="87"/>
      <c r="AK917" s="87"/>
      <c r="AL917" s="87"/>
      <c r="AM917" s="87"/>
      <c r="AN917" s="87"/>
      <c r="AO917" s="87"/>
      <c r="AP917" s="87"/>
      <c r="AQ917" s="87"/>
      <c r="AR917" s="87"/>
      <c r="AS917" s="87"/>
      <c r="AT917" s="87"/>
      <c r="AU917" s="87"/>
      <c r="AV917" s="87"/>
      <c r="AW917" s="87"/>
    </row>
    <row r="918" spans="1:49" s="88" customFormat="1" ht="63.75" x14ac:dyDescent="0.2">
      <c r="A918" s="49">
        <v>95240</v>
      </c>
      <c r="B918" s="8" t="s">
        <v>350</v>
      </c>
      <c r="C918" s="131"/>
      <c r="D918" s="168">
        <v>1</v>
      </c>
      <c r="E918" s="132"/>
      <c r="F918" s="67" t="s">
        <v>737</v>
      </c>
      <c r="G918" s="75"/>
      <c r="H918" s="75"/>
      <c r="I918" s="75"/>
      <c r="J918" s="75"/>
      <c r="K918" s="130">
        <v>800</v>
      </c>
      <c r="L918" s="100">
        <f t="shared" si="42"/>
        <v>800</v>
      </c>
      <c r="M918" s="522" t="e">
        <f t="shared" si="43"/>
        <v>#DIV/0!</v>
      </c>
      <c r="N918" s="130">
        <v>0</v>
      </c>
      <c r="O918" s="130"/>
      <c r="P918" s="130"/>
      <c r="Q918" s="130"/>
      <c r="R918" s="130"/>
      <c r="S918" s="130"/>
      <c r="T918" s="405" t="s">
        <v>2921</v>
      </c>
      <c r="U918" s="133" t="s">
        <v>2919</v>
      </c>
      <c r="V918" s="303" t="s">
        <v>738</v>
      </c>
      <c r="W918" s="6" t="s">
        <v>2920</v>
      </c>
      <c r="X918" s="130"/>
      <c r="Y918" s="130"/>
      <c r="Z918" s="130"/>
      <c r="AA918" s="133"/>
      <c r="AB918" s="130"/>
      <c r="AC918" s="130"/>
      <c r="AD918" s="192">
        <v>511410</v>
      </c>
      <c r="AE918" s="192">
        <v>30</v>
      </c>
      <c r="AF918" s="87"/>
      <c r="AG918" s="87"/>
      <c r="AH918" s="87"/>
      <c r="AI918" s="87"/>
      <c r="AJ918" s="87"/>
      <c r="AK918" s="87"/>
      <c r="AL918" s="87"/>
      <c r="AM918" s="87"/>
      <c r="AN918" s="87"/>
      <c r="AO918" s="87"/>
      <c r="AP918" s="87"/>
      <c r="AQ918" s="87"/>
      <c r="AR918" s="87"/>
      <c r="AS918" s="87"/>
      <c r="AT918" s="87"/>
      <c r="AU918" s="87"/>
      <c r="AV918" s="87"/>
      <c r="AW918" s="87"/>
    </row>
    <row r="919" spans="1:49" s="300" customFormat="1" x14ac:dyDescent="0.2">
      <c r="A919" s="49">
        <v>96510</v>
      </c>
      <c r="B919" s="29" t="s">
        <v>82</v>
      </c>
      <c r="C919" s="131"/>
      <c r="D919" s="168">
        <v>1</v>
      </c>
      <c r="E919" s="132"/>
      <c r="F919" s="67" t="s">
        <v>752</v>
      </c>
      <c r="G919" s="135"/>
      <c r="H919" s="135"/>
      <c r="I919" s="135">
        <v>857</v>
      </c>
      <c r="J919" s="135"/>
      <c r="K919" s="81">
        <v>857</v>
      </c>
      <c r="L919" s="100">
        <f t="shared" si="42"/>
        <v>857</v>
      </c>
      <c r="M919" s="522" t="e">
        <f t="shared" si="43"/>
        <v>#DIV/0!</v>
      </c>
      <c r="N919" s="81">
        <v>0</v>
      </c>
      <c r="O919" s="81"/>
      <c r="P919" s="81"/>
      <c r="Q919" s="81"/>
      <c r="R919" s="81"/>
      <c r="S919" s="81"/>
      <c r="T919" s="257" t="s">
        <v>2720</v>
      </c>
      <c r="U919" s="81"/>
      <c r="V919" s="224" t="s">
        <v>753</v>
      </c>
      <c r="W919" s="7" t="s">
        <v>754</v>
      </c>
      <c r="X919" s="81"/>
      <c r="Y919" s="81"/>
      <c r="Z919" s="81"/>
      <c r="AA919" s="81"/>
      <c r="AB919" s="81"/>
      <c r="AC919" s="81"/>
      <c r="AD919" s="192">
        <v>511410</v>
      </c>
      <c r="AE919" s="192">
        <v>30</v>
      </c>
    </row>
    <row r="920" spans="1:49" s="298" customFormat="1" ht="25.5" x14ac:dyDescent="0.2">
      <c r="A920" s="49">
        <v>95410</v>
      </c>
      <c r="B920" s="29" t="s">
        <v>567</v>
      </c>
      <c r="C920" s="131"/>
      <c r="D920" s="168">
        <v>1</v>
      </c>
      <c r="E920" s="132"/>
      <c r="F920" s="67" t="s">
        <v>745</v>
      </c>
      <c r="G920" s="75"/>
      <c r="H920" s="75"/>
      <c r="I920" s="75">
        <v>415</v>
      </c>
      <c r="J920" s="75">
        <v>120</v>
      </c>
      <c r="K920" s="130">
        <v>415</v>
      </c>
      <c r="L920" s="100">
        <f t="shared" si="42"/>
        <v>295</v>
      </c>
      <c r="M920" s="522">
        <f t="shared" si="43"/>
        <v>2.4583333333333335</v>
      </c>
      <c r="N920" s="130">
        <v>315</v>
      </c>
      <c r="O920" s="130">
        <v>315</v>
      </c>
      <c r="P920" s="130"/>
      <c r="Q920" s="130"/>
      <c r="R920" s="130"/>
      <c r="S920" s="130"/>
      <c r="T920" s="255" t="s">
        <v>2636</v>
      </c>
      <c r="U920" s="130"/>
      <c r="V920" s="497" t="s">
        <v>746</v>
      </c>
      <c r="W920" s="6" t="s">
        <v>747</v>
      </c>
      <c r="X920" s="134"/>
      <c r="Y920" s="134"/>
      <c r="Z920" s="134"/>
      <c r="AA920" s="198"/>
      <c r="AB920" s="134"/>
      <c r="AC920" s="134"/>
      <c r="AD920" s="192">
        <v>511410</v>
      </c>
      <c r="AE920" s="192">
        <v>30</v>
      </c>
    </row>
    <row r="921" spans="1:49" s="298" customFormat="1" x14ac:dyDescent="0.2">
      <c r="A921" s="49">
        <v>94410</v>
      </c>
      <c r="B921" s="29" t="s">
        <v>760</v>
      </c>
      <c r="C921" s="157" t="s">
        <v>251</v>
      </c>
      <c r="D921" s="168">
        <v>1</v>
      </c>
      <c r="E921" s="158"/>
      <c r="F921" s="67" t="s">
        <v>761</v>
      </c>
      <c r="G921" s="159"/>
      <c r="H921" s="159"/>
      <c r="I921" s="159"/>
      <c r="J921" s="159"/>
      <c r="K921" s="130">
        <v>475</v>
      </c>
      <c r="L921" s="100">
        <f t="shared" si="42"/>
        <v>475</v>
      </c>
      <c r="M921" s="522" t="e">
        <f t="shared" si="43"/>
        <v>#DIV/0!</v>
      </c>
      <c r="N921" s="130">
        <v>475</v>
      </c>
      <c r="O921" s="130">
        <v>475</v>
      </c>
      <c r="P921" s="130"/>
      <c r="Q921" s="130"/>
      <c r="R921" s="130"/>
      <c r="S921" s="130"/>
      <c r="T921" s="405"/>
      <c r="U921" s="130"/>
      <c r="V921" s="224" t="s">
        <v>756</v>
      </c>
      <c r="W921" s="6" t="s">
        <v>762</v>
      </c>
      <c r="X921" s="81"/>
      <c r="Y921" s="81"/>
      <c r="Z921" s="81"/>
      <c r="AA921" s="81"/>
      <c r="AB921" s="81"/>
      <c r="AC921" s="81"/>
      <c r="AD921" s="192">
        <v>511410</v>
      </c>
      <c r="AE921" s="192">
        <v>30</v>
      </c>
      <c r="AF921" s="301"/>
      <c r="AG921" s="301"/>
      <c r="AH921" s="301"/>
      <c r="AI921" s="301"/>
      <c r="AJ921" s="301"/>
      <c r="AK921" s="301"/>
      <c r="AL921" s="301"/>
      <c r="AM921" s="301"/>
      <c r="AN921" s="301"/>
      <c r="AO921" s="301"/>
      <c r="AP921" s="301"/>
      <c r="AQ921" s="301"/>
      <c r="AR921" s="301"/>
      <c r="AS921" s="301"/>
      <c r="AT921" s="301"/>
      <c r="AU921" s="301"/>
      <c r="AV921" s="301"/>
      <c r="AW921" s="301"/>
    </row>
    <row r="922" spans="1:49" s="300" customFormat="1" ht="25.5" x14ac:dyDescent="0.2">
      <c r="A922" s="49">
        <v>95990</v>
      </c>
      <c r="B922" s="29" t="s">
        <v>487</v>
      </c>
      <c r="C922" s="131"/>
      <c r="D922" s="168">
        <v>1</v>
      </c>
      <c r="E922" s="132"/>
      <c r="F922" s="67" t="s">
        <v>571</v>
      </c>
      <c r="G922" s="75">
        <v>4037</v>
      </c>
      <c r="H922" s="75">
        <v>7275</v>
      </c>
      <c r="I922" s="75">
        <v>1075</v>
      </c>
      <c r="J922" s="75">
        <v>850</v>
      </c>
      <c r="K922" s="130">
        <v>1200</v>
      </c>
      <c r="L922" s="100">
        <f t="shared" si="42"/>
        <v>350</v>
      </c>
      <c r="M922" s="522">
        <f t="shared" si="43"/>
        <v>0.41176470588235292</v>
      </c>
      <c r="N922" s="130">
        <v>500</v>
      </c>
      <c r="O922" s="130">
        <v>500</v>
      </c>
      <c r="P922" s="130"/>
      <c r="Q922" s="130"/>
      <c r="R922" s="130"/>
      <c r="S922" s="130"/>
      <c r="T922" s="405" t="s">
        <v>2636</v>
      </c>
      <c r="U922" s="130"/>
      <c r="V922" s="336" t="s">
        <v>750</v>
      </c>
      <c r="W922" s="6" t="s">
        <v>751</v>
      </c>
      <c r="X922" s="130"/>
      <c r="Y922" s="130"/>
      <c r="Z922" s="130"/>
      <c r="AA922" s="133"/>
      <c r="AB922" s="130"/>
      <c r="AC922" s="130"/>
      <c r="AD922" s="192">
        <v>511410</v>
      </c>
      <c r="AE922" s="192">
        <v>30</v>
      </c>
      <c r="AF922" s="299"/>
      <c r="AG922" s="299"/>
      <c r="AH922" s="299"/>
      <c r="AI922" s="299"/>
      <c r="AJ922" s="299"/>
      <c r="AK922" s="299"/>
      <c r="AL922" s="299"/>
      <c r="AM922" s="299"/>
      <c r="AN922" s="299"/>
      <c r="AO922" s="299"/>
      <c r="AP922" s="299"/>
      <c r="AQ922" s="299"/>
      <c r="AR922" s="299"/>
      <c r="AS922" s="299"/>
      <c r="AT922" s="299"/>
      <c r="AU922" s="299"/>
      <c r="AV922" s="299"/>
      <c r="AW922" s="299"/>
    </row>
    <row r="923" spans="1:49" s="300" customFormat="1" ht="76.5" x14ac:dyDescent="0.2">
      <c r="A923" s="50">
        <v>94310</v>
      </c>
      <c r="B923" s="29" t="s">
        <v>56</v>
      </c>
      <c r="C923" s="96"/>
      <c r="D923" s="168">
        <v>1</v>
      </c>
      <c r="E923" s="97"/>
      <c r="F923" s="51" t="s">
        <v>719</v>
      </c>
      <c r="G923" s="98"/>
      <c r="H923" s="98"/>
      <c r="I923" s="98">
        <v>6026.78</v>
      </c>
      <c r="J923" s="98">
        <v>2400</v>
      </c>
      <c r="K923" s="99">
        <v>6000</v>
      </c>
      <c r="L923" s="100">
        <f t="shared" ref="L923:L986" si="44">+K923-J923</f>
        <v>3600</v>
      </c>
      <c r="M923" s="522">
        <f t="shared" ref="M923:M986" si="45">+L923/J923</f>
        <v>1.5</v>
      </c>
      <c r="N923" s="99">
        <v>1500</v>
      </c>
      <c r="O923" s="99">
        <v>1500</v>
      </c>
      <c r="P923" s="99"/>
      <c r="Q923" s="99"/>
      <c r="R923" s="99"/>
      <c r="S923" s="99"/>
      <c r="T923" s="545" t="s">
        <v>2636</v>
      </c>
      <c r="U923" s="102"/>
      <c r="V923" s="100" t="s">
        <v>540</v>
      </c>
      <c r="W923" s="6" t="s">
        <v>720</v>
      </c>
      <c r="X923" s="130"/>
      <c r="Y923" s="130"/>
      <c r="Z923" s="130"/>
      <c r="AA923" s="133"/>
      <c r="AB923" s="130"/>
      <c r="AC923" s="130"/>
      <c r="AD923" s="192">
        <v>511410</v>
      </c>
      <c r="AE923" s="192">
        <v>30</v>
      </c>
      <c r="AF923" s="299"/>
      <c r="AG923" s="299"/>
      <c r="AH923" s="299"/>
      <c r="AI923" s="299"/>
      <c r="AJ923" s="299"/>
      <c r="AK923" s="299"/>
      <c r="AL923" s="299"/>
      <c r="AM923" s="299"/>
      <c r="AN923" s="299"/>
      <c r="AO923" s="299"/>
      <c r="AP923" s="299"/>
      <c r="AQ923" s="299"/>
      <c r="AR923" s="299"/>
      <c r="AS923" s="299"/>
      <c r="AT923" s="299"/>
      <c r="AU923" s="299"/>
      <c r="AV923" s="299"/>
      <c r="AW923" s="299"/>
    </row>
    <row r="924" spans="1:49" s="300" customFormat="1" ht="51" x14ac:dyDescent="0.2">
      <c r="A924" s="49">
        <v>95530</v>
      </c>
      <c r="B924" s="29" t="s">
        <v>282</v>
      </c>
      <c r="C924" s="131"/>
      <c r="D924" s="168">
        <v>0</v>
      </c>
      <c r="E924" s="132"/>
      <c r="F924" s="67" t="s">
        <v>548</v>
      </c>
      <c r="G924" s="75"/>
      <c r="H924" s="75"/>
      <c r="I924" s="75">
        <v>4800</v>
      </c>
      <c r="J924" s="75">
        <v>2005</v>
      </c>
      <c r="K924" s="130">
        <v>4800</v>
      </c>
      <c r="L924" s="100">
        <f t="shared" si="44"/>
        <v>2795</v>
      </c>
      <c r="M924" s="522">
        <f t="shared" si="45"/>
        <v>1.3940149625935163</v>
      </c>
      <c r="N924" s="130">
        <v>2635</v>
      </c>
      <c r="O924" s="130">
        <v>2635</v>
      </c>
      <c r="P924" s="130"/>
      <c r="Q924" s="130"/>
      <c r="R924" s="130"/>
      <c r="S924" s="130"/>
      <c r="T924" s="255" t="s">
        <v>2636</v>
      </c>
      <c r="U924" s="130"/>
      <c r="V924" s="69" t="s">
        <v>748</v>
      </c>
      <c r="W924" s="6" t="s">
        <v>749</v>
      </c>
      <c r="X924" s="134"/>
      <c r="Y924" s="134"/>
      <c r="Z924" s="134"/>
      <c r="AA924" s="198"/>
      <c r="AB924" s="134"/>
      <c r="AC924" s="134"/>
      <c r="AD924" s="192">
        <v>511410</v>
      </c>
      <c r="AE924" s="192">
        <v>30</v>
      </c>
      <c r="AF924" s="299"/>
      <c r="AG924" s="299"/>
      <c r="AH924" s="299"/>
      <c r="AI924" s="299"/>
      <c r="AJ924" s="299"/>
      <c r="AK924" s="299"/>
      <c r="AL924" s="299"/>
      <c r="AM924" s="299"/>
      <c r="AN924" s="299"/>
      <c r="AO924" s="299"/>
      <c r="AP924" s="299"/>
      <c r="AQ924" s="299"/>
      <c r="AR924" s="299"/>
      <c r="AS924" s="299"/>
      <c r="AT924" s="299"/>
      <c r="AU924" s="299"/>
      <c r="AV924" s="299"/>
      <c r="AW924" s="299"/>
    </row>
    <row r="925" spans="1:49" s="300" customFormat="1" ht="102" x14ac:dyDescent="0.2">
      <c r="A925" s="49">
        <v>95310</v>
      </c>
      <c r="B925" s="29" t="s">
        <v>38</v>
      </c>
      <c r="C925" s="131"/>
      <c r="D925" s="168">
        <v>1</v>
      </c>
      <c r="E925" s="132"/>
      <c r="F925" s="67" t="s">
        <v>565</v>
      </c>
      <c r="G925" s="75"/>
      <c r="H925" s="75"/>
      <c r="I925" s="75">
        <v>3948</v>
      </c>
      <c r="J925" s="75"/>
      <c r="K925" s="130">
        <v>4658</v>
      </c>
      <c r="L925" s="100">
        <f t="shared" si="44"/>
        <v>4658</v>
      </c>
      <c r="M925" s="522" t="e">
        <f t="shared" si="45"/>
        <v>#DIV/0!</v>
      </c>
      <c r="N925" s="130">
        <v>5500</v>
      </c>
      <c r="O925" s="130">
        <v>5500</v>
      </c>
      <c r="P925" s="130"/>
      <c r="Q925" s="130"/>
      <c r="R925" s="130"/>
      <c r="S925" s="130"/>
      <c r="T925" s="405"/>
      <c r="U925" s="130"/>
      <c r="V925" s="100" t="s">
        <v>540</v>
      </c>
      <c r="W925" s="6" t="s">
        <v>2477</v>
      </c>
      <c r="X925" s="130"/>
      <c r="Y925" s="130"/>
      <c r="Z925" s="130"/>
      <c r="AA925" s="133"/>
      <c r="AB925" s="130"/>
      <c r="AC925" s="130"/>
      <c r="AD925" s="192">
        <v>511410</v>
      </c>
      <c r="AE925" s="192">
        <v>30</v>
      </c>
      <c r="AF925" s="299"/>
      <c r="AG925" s="299"/>
      <c r="AH925" s="299"/>
      <c r="AI925" s="299"/>
      <c r="AJ925" s="299"/>
      <c r="AK925" s="299"/>
      <c r="AL925" s="299"/>
      <c r="AM925" s="299"/>
      <c r="AN925" s="299"/>
      <c r="AO925" s="299"/>
      <c r="AP925" s="299"/>
      <c r="AQ925" s="299"/>
      <c r="AR925" s="299"/>
      <c r="AS925" s="299"/>
      <c r="AT925" s="299"/>
      <c r="AU925" s="299"/>
      <c r="AV925" s="299"/>
      <c r="AW925" s="299"/>
    </row>
    <row r="926" spans="1:49" s="300" customFormat="1" ht="51" x14ac:dyDescent="0.2">
      <c r="A926" s="49">
        <v>95320</v>
      </c>
      <c r="B926" s="29" t="s">
        <v>467</v>
      </c>
      <c r="C926" s="131"/>
      <c r="D926" s="168">
        <v>1</v>
      </c>
      <c r="E926" s="132"/>
      <c r="F926" s="67" t="s">
        <v>515</v>
      </c>
      <c r="G926" s="75">
        <v>8119</v>
      </c>
      <c r="H926" s="75">
        <v>8797</v>
      </c>
      <c r="I926" s="75">
        <v>16000</v>
      </c>
      <c r="J926" s="75">
        <v>9000</v>
      </c>
      <c r="K926" s="130">
        <v>17000</v>
      </c>
      <c r="L926" s="100">
        <f t="shared" si="44"/>
        <v>8000</v>
      </c>
      <c r="M926" s="522">
        <f t="shared" si="45"/>
        <v>0.88888888888888884</v>
      </c>
      <c r="N926" s="130">
        <v>11000</v>
      </c>
      <c r="O926" s="130">
        <v>11000</v>
      </c>
      <c r="P926" s="130"/>
      <c r="Q926" s="130"/>
      <c r="R926" s="130"/>
      <c r="S926" s="130"/>
      <c r="T926" s="405" t="s">
        <v>2719</v>
      </c>
      <c r="U926" s="130"/>
      <c r="V926" s="510" t="s">
        <v>731</v>
      </c>
      <c r="W926" s="6" t="s">
        <v>744</v>
      </c>
      <c r="X926" s="134"/>
      <c r="Y926" s="134"/>
      <c r="Z926" s="134"/>
      <c r="AA926" s="198"/>
      <c r="AB926" s="134"/>
      <c r="AC926" s="134"/>
      <c r="AD926" s="192">
        <v>511410</v>
      </c>
      <c r="AE926" s="192">
        <v>30</v>
      </c>
      <c r="AF926" s="299"/>
      <c r="AG926" s="299"/>
      <c r="AH926" s="299"/>
      <c r="AI926" s="299"/>
      <c r="AJ926" s="299"/>
      <c r="AK926" s="299"/>
      <c r="AL926" s="299"/>
      <c r="AM926" s="299"/>
      <c r="AN926" s="299"/>
      <c r="AO926" s="299"/>
      <c r="AP926" s="299"/>
      <c r="AQ926" s="299"/>
      <c r="AR926" s="299"/>
      <c r="AS926" s="299"/>
      <c r="AT926" s="299"/>
      <c r="AU926" s="299"/>
      <c r="AV926" s="299"/>
      <c r="AW926" s="299"/>
    </row>
    <row r="927" spans="1:49" s="300" customFormat="1" ht="38.25" x14ac:dyDescent="0.2">
      <c r="A927" s="205">
        <v>92310</v>
      </c>
      <c r="B927" s="44" t="s">
        <v>23</v>
      </c>
      <c r="C927" s="54"/>
      <c r="D927" s="168">
        <v>1</v>
      </c>
      <c r="E927" s="55"/>
      <c r="F927" s="44" t="s">
        <v>714</v>
      </c>
      <c r="G927" s="46">
        <v>7500</v>
      </c>
      <c r="H927" s="46">
        <v>2500</v>
      </c>
      <c r="I927" s="46">
        <v>5000</v>
      </c>
      <c r="J927" s="46">
        <v>5000</v>
      </c>
      <c r="K927" s="46">
        <v>5000</v>
      </c>
      <c r="L927" s="100">
        <f t="shared" si="44"/>
        <v>0</v>
      </c>
      <c r="M927" s="522">
        <f t="shared" si="45"/>
        <v>0</v>
      </c>
      <c r="N927" s="46"/>
      <c r="O927" s="46"/>
      <c r="P927" s="46"/>
      <c r="Q927" s="46"/>
      <c r="R927" s="46"/>
      <c r="S927" s="46"/>
      <c r="T927" s="418" t="s">
        <v>2714</v>
      </c>
      <c r="U927" s="46"/>
      <c r="V927" s="506" t="s">
        <v>715</v>
      </c>
      <c r="W927" s="36" t="s">
        <v>716</v>
      </c>
      <c r="X927" s="46"/>
      <c r="Y927" s="46"/>
      <c r="Z927" s="46"/>
      <c r="AA927" s="48"/>
      <c r="AB927" s="46"/>
      <c r="AC927" s="46"/>
      <c r="AD927" s="192">
        <v>511410</v>
      </c>
      <c r="AE927" s="192">
        <v>30</v>
      </c>
      <c r="AF927" s="299"/>
      <c r="AG927" s="299"/>
      <c r="AH927" s="299"/>
      <c r="AI927" s="299"/>
      <c r="AJ927" s="299"/>
      <c r="AK927" s="299"/>
      <c r="AL927" s="299"/>
      <c r="AM927" s="299"/>
      <c r="AN927" s="299"/>
      <c r="AO927" s="299"/>
      <c r="AP927" s="299"/>
      <c r="AQ927" s="299"/>
      <c r="AR927" s="299"/>
      <c r="AS927" s="299"/>
      <c r="AT927" s="299"/>
      <c r="AU927" s="299"/>
      <c r="AV927" s="299"/>
      <c r="AW927" s="299"/>
    </row>
    <row r="928" spans="1:49" s="300" customFormat="1" ht="38.25" x14ac:dyDescent="0.2">
      <c r="A928" s="10">
        <v>95225</v>
      </c>
      <c r="B928" s="8" t="s">
        <v>35</v>
      </c>
      <c r="C928" s="196"/>
      <c r="D928" s="168">
        <v>1</v>
      </c>
      <c r="E928" s="197"/>
      <c r="F928" s="8" t="s">
        <v>727</v>
      </c>
      <c r="G928" s="46" t="s">
        <v>728</v>
      </c>
      <c r="H928" s="46" t="s">
        <v>729</v>
      </c>
      <c r="I928" s="46" t="s">
        <v>730</v>
      </c>
      <c r="J928" s="46"/>
      <c r="K928" s="68">
        <v>2000</v>
      </c>
      <c r="L928" s="100">
        <f t="shared" si="44"/>
        <v>2000</v>
      </c>
      <c r="M928" s="522" t="e">
        <f t="shared" si="45"/>
        <v>#DIV/0!</v>
      </c>
      <c r="N928" s="68"/>
      <c r="O928" s="68"/>
      <c r="P928" s="68"/>
      <c r="Q928" s="68"/>
      <c r="R928" s="68"/>
      <c r="S928" s="68"/>
      <c r="T928" s="255" t="s">
        <v>2715</v>
      </c>
      <c r="U928" s="46"/>
      <c r="V928" s="509" t="s">
        <v>731</v>
      </c>
      <c r="W928" s="21" t="s">
        <v>732</v>
      </c>
      <c r="X928" s="171"/>
      <c r="Y928" s="171"/>
      <c r="Z928" s="171"/>
      <c r="AA928" s="171"/>
      <c r="AB928" s="171"/>
      <c r="AC928" s="171"/>
      <c r="AD928" s="192">
        <v>511410</v>
      </c>
      <c r="AE928" s="192">
        <v>30</v>
      </c>
      <c r="AF928" s="299"/>
      <c r="AG928" s="299"/>
      <c r="AH928" s="299"/>
      <c r="AI928" s="299"/>
      <c r="AJ928" s="299"/>
      <c r="AK928" s="299"/>
      <c r="AL928" s="299"/>
      <c r="AM928" s="299"/>
      <c r="AN928" s="299"/>
      <c r="AO928" s="299"/>
      <c r="AP928" s="299"/>
      <c r="AQ928" s="299"/>
      <c r="AR928" s="299"/>
      <c r="AS928" s="299"/>
      <c r="AT928" s="299"/>
      <c r="AU928" s="299"/>
      <c r="AV928" s="299"/>
      <c r="AW928" s="299"/>
    </row>
    <row r="929" spans="1:50" s="300" customFormat="1" ht="25.5" x14ac:dyDescent="0.2">
      <c r="A929" s="10">
        <v>95235</v>
      </c>
      <c r="B929" s="8" t="s">
        <v>733</v>
      </c>
      <c r="C929" s="196"/>
      <c r="D929" s="168">
        <v>1</v>
      </c>
      <c r="E929" s="197"/>
      <c r="F929" s="8" t="s">
        <v>734</v>
      </c>
      <c r="G929" s="46"/>
      <c r="H929" s="46"/>
      <c r="I929" s="46">
        <v>50</v>
      </c>
      <c r="J929" s="46">
        <v>50</v>
      </c>
      <c r="K929" s="46">
        <v>50</v>
      </c>
      <c r="L929" s="100">
        <f t="shared" si="44"/>
        <v>0</v>
      </c>
      <c r="M929" s="522">
        <f t="shared" si="45"/>
        <v>0</v>
      </c>
      <c r="N929" s="46"/>
      <c r="O929" s="46"/>
      <c r="P929" s="46"/>
      <c r="Q929" s="46"/>
      <c r="R929" s="46"/>
      <c r="S929" s="46"/>
      <c r="T929" s="418" t="s">
        <v>2716</v>
      </c>
      <c r="U929" s="46"/>
      <c r="V929" s="498" t="s">
        <v>735</v>
      </c>
      <c r="W929" s="21" t="s">
        <v>736</v>
      </c>
      <c r="X929" s="46"/>
      <c r="Y929" s="46"/>
      <c r="Z929" s="46"/>
      <c r="AA929" s="48"/>
      <c r="AB929" s="46"/>
      <c r="AC929" s="46"/>
      <c r="AD929" s="192">
        <v>511410</v>
      </c>
      <c r="AE929" s="192">
        <v>30</v>
      </c>
      <c r="AF929" s="299"/>
      <c r="AG929" s="299"/>
      <c r="AH929" s="299"/>
      <c r="AI929" s="299"/>
      <c r="AJ929" s="299"/>
      <c r="AK929" s="299"/>
      <c r="AL929" s="299"/>
      <c r="AM929" s="299"/>
      <c r="AN929" s="299"/>
      <c r="AO929" s="299"/>
      <c r="AP929" s="299"/>
      <c r="AQ929" s="299"/>
      <c r="AR929" s="299"/>
      <c r="AS929" s="299"/>
      <c r="AT929" s="299"/>
      <c r="AU929" s="299"/>
      <c r="AV929" s="299"/>
      <c r="AW929" s="299"/>
    </row>
    <row r="930" spans="1:50" s="300" customFormat="1" ht="25.5" x14ac:dyDescent="0.2">
      <c r="A930" s="49">
        <v>95310</v>
      </c>
      <c r="B930" s="29" t="s">
        <v>38</v>
      </c>
      <c r="C930" s="131"/>
      <c r="D930" s="168">
        <v>1</v>
      </c>
      <c r="E930" s="132"/>
      <c r="F930" s="67" t="s">
        <v>661</v>
      </c>
      <c r="G930" s="75">
        <v>2610</v>
      </c>
      <c r="H930" s="75">
        <v>2800</v>
      </c>
      <c r="I930" s="75">
        <v>3780</v>
      </c>
      <c r="J930" s="75">
        <v>3085</v>
      </c>
      <c r="K930" s="130">
        <v>3200</v>
      </c>
      <c r="L930" s="100">
        <f t="shared" si="44"/>
        <v>115</v>
      </c>
      <c r="M930" s="522">
        <f t="shared" si="45"/>
        <v>3.7277147487844407E-2</v>
      </c>
      <c r="N930" s="130"/>
      <c r="O930" s="130"/>
      <c r="P930" s="130"/>
      <c r="Q930" s="130"/>
      <c r="R930" s="130"/>
      <c r="S930" s="130"/>
      <c r="T930" s="405" t="s">
        <v>2717</v>
      </c>
      <c r="U930" s="130"/>
      <c r="V930" s="497" t="s">
        <v>739</v>
      </c>
      <c r="W930" s="6" t="s">
        <v>740</v>
      </c>
      <c r="X930" s="130"/>
      <c r="Y930" s="130"/>
      <c r="Z930" s="130"/>
      <c r="AA930" s="133"/>
      <c r="AB930" s="130"/>
      <c r="AC930" s="130"/>
      <c r="AD930" s="192">
        <v>511410</v>
      </c>
      <c r="AE930" s="192">
        <v>30</v>
      </c>
      <c r="AF930" s="299"/>
      <c r="AG930" s="299"/>
      <c r="AH930" s="299"/>
      <c r="AI930" s="299"/>
      <c r="AJ930" s="299"/>
      <c r="AK930" s="299"/>
      <c r="AL930" s="299"/>
      <c r="AM930" s="299"/>
      <c r="AN930" s="299"/>
      <c r="AO930" s="299"/>
      <c r="AP930" s="299"/>
      <c r="AQ930" s="299"/>
      <c r="AR930" s="299"/>
      <c r="AS930" s="299"/>
      <c r="AT930" s="299"/>
      <c r="AU930" s="299"/>
      <c r="AV930" s="299"/>
      <c r="AW930" s="299"/>
    </row>
    <row r="931" spans="1:50" s="300" customFormat="1" ht="25.5" x14ac:dyDescent="0.2">
      <c r="A931" s="49">
        <v>95310</v>
      </c>
      <c r="B931" s="29" t="s">
        <v>38</v>
      </c>
      <c r="C931" s="131"/>
      <c r="D931" s="168">
        <v>1</v>
      </c>
      <c r="E931" s="132"/>
      <c r="F931" s="51" t="s">
        <v>741</v>
      </c>
      <c r="G931" s="75">
        <v>250</v>
      </c>
      <c r="H931" s="75">
        <v>250</v>
      </c>
      <c r="I931" s="75">
        <v>300</v>
      </c>
      <c r="J931" s="75">
        <v>300</v>
      </c>
      <c r="K931" s="130">
        <v>300</v>
      </c>
      <c r="L931" s="100">
        <f t="shared" si="44"/>
        <v>0</v>
      </c>
      <c r="M931" s="522">
        <f t="shared" si="45"/>
        <v>0</v>
      </c>
      <c r="N931" s="130"/>
      <c r="O931" s="130"/>
      <c r="P931" s="130"/>
      <c r="Q931" s="130"/>
      <c r="R931" s="130"/>
      <c r="S931" s="130"/>
      <c r="T931" s="405" t="s">
        <v>2718</v>
      </c>
      <c r="U931" s="130"/>
      <c r="V931" s="497" t="s">
        <v>742</v>
      </c>
      <c r="W931" s="7" t="s">
        <v>743</v>
      </c>
      <c r="X931" s="130"/>
      <c r="Y931" s="130"/>
      <c r="Z931" s="130"/>
      <c r="AA931" s="133"/>
      <c r="AB931" s="130"/>
      <c r="AC931" s="130"/>
      <c r="AD931" s="192">
        <v>511410</v>
      </c>
      <c r="AE931" s="192">
        <v>30</v>
      </c>
      <c r="AF931" s="299"/>
      <c r="AG931" s="299"/>
      <c r="AH931" s="299"/>
      <c r="AI931" s="299"/>
      <c r="AJ931" s="299"/>
      <c r="AK931" s="299"/>
      <c r="AL931" s="299"/>
      <c r="AM931" s="299"/>
      <c r="AN931" s="299"/>
      <c r="AO931" s="299"/>
      <c r="AP931" s="299"/>
      <c r="AQ931" s="299"/>
      <c r="AR931" s="299"/>
      <c r="AS931" s="299"/>
      <c r="AT931" s="299"/>
      <c r="AU931" s="299"/>
      <c r="AV931" s="299"/>
      <c r="AW931" s="299"/>
    </row>
    <row r="932" spans="1:50" s="298" customFormat="1" x14ac:dyDescent="0.2">
      <c r="A932" s="49">
        <v>95990</v>
      </c>
      <c r="B932" s="29" t="s">
        <v>763</v>
      </c>
      <c r="C932" s="157"/>
      <c r="D932" s="168">
        <v>2</v>
      </c>
      <c r="E932" s="158"/>
      <c r="F932" s="67" t="s">
        <v>764</v>
      </c>
      <c r="G932" s="159"/>
      <c r="H932" s="159"/>
      <c r="I932" s="159">
        <v>300</v>
      </c>
      <c r="J932" s="159"/>
      <c r="K932" s="130">
        <v>300</v>
      </c>
      <c r="L932" s="100">
        <f t="shared" si="44"/>
        <v>300</v>
      </c>
      <c r="M932" s="522" t="e">
        <f t="shared" si="45"/>
        <v>#DIV/0!</v>
      </c>
      <c r="N932" s="130"/>
      <c r="O932" s="130"/>
      <c r="P932" s="130"/>
      <c r="Q932" s="130"/>
      <c r="R932" s="130"/>
      <c r="S932" s="130"/>
      <c r="T932" s="405"/>
      <c r="U932" s="130"/>
      <c r="V932" s="302" t="s">
        <v>765</v>
      </c>
      <c r="W932" s="6" t="s">
        <v>766</v>
      </c>
      <c r="X932" s="130"/>
      <c r="Y932" s="130"/>
      <c r="Z932" s="130"/>
      <c r="AA932" s="133"/>
      <c r="AB932" s="130"/>
      <c r="AC932" s="130"/>
      <c r="AD932" s="192">
        <v>511410</v>
      </c>
      <c r="AE932" s="192">
        <v>30</v>
      </c>
      <c r="AF932" s="301"/>
      <c r="AG932" s="301"/>
      <c r="AH932" s="301"/>
      <c r="AI932" s="301"/>
      <c r="AJ932" s="301"/>
      <c r="AK932" s="301"/>
      <c r="AL932" s="301"/>
      <c r="AM932" s="301"/>
      <c r="AN932" s="301"/>
      <c r="AO932" s="301"/>
      <c r="AP932" s="301"/>
      <c r="AQ932" s="301"/>
      <c r="AR932" s="301"/>
      <c r="AS932" s="301"/>
      <c r="AT932" s="301"/>
      <c r="AU932" s="301"/>
      <c r="AV932" s="301"/>
      <c r="AW932" s="301"/>
    </row>
    <row r="933" spans="1:50" s="300" customFormat="1" ht="38.25" x14ac:dyDescent="0.2">
      <c r="A933" s="49">
        <v>96510</v>
      </c>
      <c r="B933" s="29" t="s">
        <v>82</v>
      </c>
      <c r="C933" s="131"/>
      <c r="D933" s="168">
        <v>2</v>
      </c>
      <c r="E933" s="132"/>
      <c r="F933" s="67" t="s">
        <v>755</v>
      </c>
      <c r="G933" s="135"/>
      <c r="H933" s="135"/>
      <c r="I933" s="135"/>
      <c r="J933" s="135"/>
      <c r="K933" s="81">
        <v>6000</v>
      </c>
      <c r="L933" s="100">
        <f t="shared" si="44"/>
        <v>6000</v>
      </c>
      <c r="M933" s="522" t="e">
        <f t="shared" si="45"/>
        <v>#DIV/0!</v>
      </c>
      <c r="N933" s="81"/>
      <c r="O933" s="81"/>
      <c r="P933" s="81"/>
      <c r="Q933" s="81"/>
      <c r="R933" s="81"/>
      <c r="S933" s="81"/>
      <c r="T933" s="206" t="s">
        <v>2795</v>
      </c>
      <c r="U933" s="81"/>
      <c r="V933" s="224" t="s">
        <v>756</v>
      </c>
      <c r="W933" s="6" t="s">
        <v>757</v>
      </c>
      <c r="X933" s="81"/>
      <c r="Y933" s="81"/>
      <c r="Z933" s="81"/>
      <c r="AA933" s="81"/>
      <c r="AB933" s="81"/>
      <c r="AC933" s="81"/>
      <c r="AD933" s="192">
        <v>511410</v>
      </c>
      <c r="AE933" s="192">
        <v>30</v>
      </c>
      <c r="AF933" s="299"/>
      <c r="AG933" s="299"/>
      <c r="AH933" s="299"/>
      <c r="AI933" s="299"/>
      <c r="AJ933" s="299"/>
      <c r="AK933" s="299"/>
      <c r="AL933" s="299"/>
      <c r="AM933" s="299"/>
      <c r="AN933" s="299"/>
      <c r="AO933" s="299"/>
      <c r="AP933" s="299"/>
      <c r="AQ933" s="299"/>
      <c r="AR933" s="299"/>
      <c r="AS933" s="299"/>
      <c r="AT933" s="299"/>
      <c r="AU933" s="299"/>
      <c r="AV933" s="299"/>
      <c r="AW933" s="299"/>
    </row>
    <row r="934" spans="1:50" s="300" customFormat="1" x14ac:dyDescent="0.2">
      <c r="A934" s="49">
        <v>96512</v>
      </c>
      <c r="B934" s="29" t="s">
        <v>127</v>
      </c>
      <c r="C934" s="131"/>
      <c r="D934" s="168">
        <v>2</v>
      </c>
      <c r="E934" s="132"/>
      <c r="F934" s="67" t="s">
        <v>758</v>
      </c>
      <c r="G934" s="135"/>
      <c r="H934" s="135"/>
      <c r="I934" s="135"/>
      <c r="J934" s="135"/>
      <c r="K934" s="81">
        <v>300</v>
      </c>
      <c r="L934" s="100">
        <f t="shared" si="44"/>
        <v>300</v>
      </c>
      <c r="M934" s="522" t="e">
        <f t="shared" si="45"/>
        <v>#DIV/0!</v>
      </c>
      <c r="N934" s="81"/>
      <c r="O934" s="81"/>
      <c r="P934" s="81"/>
      <c r="Q934" s="81"/>
      <c r="R934" s="81"/>
      <c r="S934" s="81"/>
      <c r="T934" s="257"/>
      <c r="U934" s="81"/>
      <c r="V934" s="224" t="s">
        <v>756</v>
      </c>
      <c r="W934" s="6" t="s">
        <v>759</v>
      </c>
      <c r="X934" s="211"/>
      <c r="Y934" s="211"/>
      <c r="Z934" s="211"/>
      <c r="AA934" s="211"/>
      <c r="AB934" s="211"/>
      <c r="AC934" s="211"/>
      <c r="AD934" s="192">
        <v>511410</v>
      </c>
      <c r="AE934" s="192">
        <v>30</v>
      </c>
      <c r="AF934" s="299"/>
      <c r="AG934" s="299"/>
      <c r="AH934" s="299"/>
      <c r="AI934" s="299"/>
      <c r="AJ934" s="299"/>
      <c r="AK934" s="299"/>
      <c r="AL934" s="299"/>
      <c r="AM934" s="299"/>
      <c r="AN934" s="299"/>
      <c r="AO934" s="299"/>
      <c r="AP934" s="299"/>
      <c r="AQ934" s="299"/>
      <c r="AR934" s="299"/>
      <c r="AS934" s="299"/>
      <c r="AT934" s="299"/>
      <c r="AU934" s="299"/>
      <c r="AV934" s="299"/>
      <c r="AW934" s="299"/>
    </row>
    <row r="935" spans="1:50" s="167" customFormat="1" ht="38.25" x14ac:dyDescent="0.2">
      <c r="A935" s="205">
        <v>92310</v>
      </c>
      <c r="B935" s="44" t="s">
        <v>23</v>
      </c>
      <c r="C935" s="54"/>
      <c r="D935" s="168">
        <v>1</v>
      </c>
      <c r="E935" s="55"/>
      <c r="F935" s="44" t="s">
        <v>573</v>
      </c>
      <c r="G935" s="46">
        <v>0</v>
      </c>
      <c r="H935" s="46">
        <v>0</v>
      </c>
      <c r="I935" s="46">
        <v>0</v>
      </c>
      <c r="J935" s="46">
        <v>0</v>
      </c>
      <c r="K935" s="46">
        <v>300</v>
      </c>
      <c r="L935" s="100">
        <f t="shared" si="44"/>
        <v>300</v>
      </c>
      <c r="M935" s="522" t="e">
        <f t="shared" si="45"/>
        <v>#DIV/0!</v>
      </c>
      <c r="N935" s="46">
        <v>0</v>
      </c>
      <c r="O935" s="46"/>
      <c r="P935" s="46"/>
      <c r="Q935" s="46"/>
      <c r="R935" s="46"/>
      <c r="S935" s="46"/>
      <c r="T935" s="418" t="s">
        <v>2721</v>
      </c>
      <c r="U935" s="46"/>
      <c r="V935" s="506" t="s">
        <v>574</v>
      </c>
      <c r="W935" s="6" t="s">
        <v>575</v>
      </c>
      <c r="X935" s="46"/>
      <c r="Y935" s="46"/>
      <c r="Z935" s="46"/>
      <c r="AA935" s="48"/>
      <c r="AB935" s="46"/>
      <c r="AC935" s="46"/>
      <c r="AD935" s="192">
        <v>511515</v>
      </c>
      <c r="AE935" s="192">
        <v>30</v>
      </c>
      <c r="AF935" s="299"/>
      <c r="AG935" s="299"/>
      <c r="AH935" s="299"/>
      <c r="AI935" s="299"/>
      <c r="AJ935" s="299"/>
      <c r="AK935" s="299"/>
      <c r="AL935" s="299"/>
      <c r="AM935" s="299"/>
      <c r="AN935" s="299"/>
      <c r="AO935" s="299"/>
      <c r="AP935" s="299"/>
      <c r="AQ935" s="299"/>
      <c r="AR935" s="299"/>
      <c r="AS935" s="299"/>
      <c r="AT935" s="299"/>
      <c r="AU935" s="299"/>
      <c r="AV935" s="299"/>
      <c r="AW935" s="299"/>
    </row>
    <row r="936" spans="1:50" s="167" customFormat="1" ht="76.5" x14ac:dyDescent="0.2">
      <c r="A936" s="49">
        <v>95530</v>
      </c>
      <c r="B936" s="29" t="s">
        <v>282</v>
      </c>
      <c r="C936" s="131"/>
      <c r="D936" s="168">
        <v>0</v>
      </c>
      <c r="E936" s="132"/>
      <c r="F936" s="67" t="s">
        <v>584</v>
      </c>
      <c r="G936" s="75"/>
      <c r="H936" s="75"/>
      <c r="I936" s="75"/>
      <c r="J936" s="75"/>
      <c r="K936" s="130">
        <v>1500</v>
      </c>
      <c r="L936" s="100">
        <f t="shared" si="44"/>
        <v>1500</v>
      </c>
      <c r="M936" s="522" t="e">
        <f t="shared" si="45"/>
        <v>#DIV/0!</v>
      </c>
      <c r="N936" s="130">
        <v>1450</v>
      </c>
      <c r="O936" s="130">
        <v>1450</v>
      </c>
      <c r="P936" s="130"/>
      <c r="Q936" s="130"/>
      <c r="R936" s="130"/>
      <c r="S936" s="130"/>
      <c r="T936" s="255" t="s">
        <v>2800</v>
      </c>
      <c r="U936" s="130"/>
      <c r="V936" s="336" t="s">
        <v>574</v>
      </c>
      <c r="W936" s="6" t="s">
        <v>585</v>
      </c>
      <c r="X936" s="134"/>
      <c r="Y936" s="134"/>
      <c r="Z936" s="134"/>
      <c r="AA936" s="198"/>
      <c r="AB936" s="134"/>
      <c r="AC936" s="134"/>
      <c r="AD936" s="192">
        <v>511515</v>
      </c>
      <c r="AE936" s="192">
        <v>30</v>
      </c>
      <c r="AF936" s="299"/>
      <c r="AG936" s="299"/>
      <c r="AH936" s="299"/>
      <c r="AI936" s="299"/>
      <c r="AJ936" s="299"/>
      <c r="AK936" s="299"/>
      <c r="AL936" s="299"/>
      <c r="AM936" s="299"/>
      <c r="AN936" s="299"/>
      <c r="AO936" s="299"/>
      <c r="AP936" s="299"/>
      <c r="AQ936" s="299"/>
      <c r="AR936" s="299"/>
      <c r="AS936" s="299"/>
      <c r="AT936" s="299"/>
      <c r="AU936" s="299"/>
      <c r="AV936" s="299"/>
      <c r="AW936" s="299"/>
    </row>
    <row r="937" spans="1:50" s="300" customFormat="1" ht="51" x14ac:dyDescent="0.2">
      <c r="A937" s="50">
        <v>94310</v>
      </c>
      <c r="B937" s="29" t="s">
        <v>56</v>
      </c>
      <c r="C937" s="96"/>
      <c r="D937" s="168">
        <v>1</v>
      </c>
      <c r="E937" s="97"/>
      <c r="F937" s="51" t="s">
        <v>576</v>
      </c>
      <c r="G937" s="98"/>
      <c r="H937" s="98"/>
      <c r="I937" s="98"/>
      <c r="J937" s="98">
        <v>3500</v>
      </c>
      <c r="K937" s="99">
        <v>2500</v>
      </c>
      <c r="L937" s="100">
        <f t="shared" si="44"/>
        <v>-1000</v>
      </c>
      <c r="M937" s="522">
        <f t="shared" si="45"/>
        <v>-0.2857142857142857</v>
      </c>
      <c r="N937" s="99">
        <v>2500</v>
      </c>
      <c r="O937" s="99">
        <v>2500</v>
      </c>
      <c r="P937" s="99"/>
      <c r="Q937" s="99"/>
      <c r="R937" s="99"/>
      <c r="S937" s="99"/>
      <c r="T937" s="545"/>
      <c r="U937" s="102"/>
      <c r="V937" s="293" t="s">
        <v>574</v>
      </c>
      <c r="W937" s="7" t="s">
        <v>577</v>
      </c>
      <c r="X937" s="130"/>
      <c r="Y937" s="130"/>
      <c r="Z937" s="130"/>
      <c r="AA937" s="133"/>
      <c r="AB937" s="130"/>
      <c r="AC937" s="130"/>
      <c r="AD937" s="192">
        <v>511515</v>
      </c>
      <c r="AE937" s="192">
        <v>30</v>
      </c>
      <c r="AF937" s="299"/>
      <c r="AG937" s="299"/>
      <c r="AH937" s="299"/>
      <c r="AI937" s="299"/>
      <c r="AJ937" s="299"/>
      <c r="AK937" s="299"/>
      <c r="AL937" s="299"/>
      <c r="AM937" s="299"/>
      <c r="AN937" s="299"/>
      <c r="AO937" s="299"/>
      <c r="AP937" s="299"/>
      <c r="AQ937" s="299"/>
      <c r="AR937" s="299"/>
      <c r="AS937" s="299"/>
      <c r="AT937" s="299"/>
      <c r="AU937" s="299"/>
      <c r="AV937" s="299"/>
      <c r="AW937" s="299"/>
    </row>
    <row r="938" spans="1:50" s="300" customFormat="1" ht="38.25" x14ac:dyDescent="0.2">
      <c r="A938" s="49">
        <v>95320</v>
      </c>
      <c r="B938" s="29" t="s">
        <v>467</v>
      </c>
      <c r="C938" s="131"/>
      <c r="D938" s="168">
        <v>1</v>
      </c>
      <c r="E938" s="132"/>
      <c r="F938" s="67" t="s">
        <v>515</v>
      </c>
      <c r="G938" s="75"/>
      <c r="H938" s="75"/>
      <c r="I938" s="75"/>
      <c r="J938" s="75">
        <v>7000</v>
      </c>
      <c r="K938" s="130">
        <v>5000</v>
      </c>
      <c r="L938" s="100">
        <f t="shared" si="44"/>
        <v>-2000</v>
      </c>
      <c r="M938" s="522">
        <f t="shared" si="45"/>
        <v>-0.2857142857142857</v>
      </c>
      <c r="N938" s="130">
        <v>3000</v>
      </c>
      <c r="O938" s="130">
        <v>3000</v>
      </c>
      <c r="P938" s="130"/>
      <c r="Q938" s="130"/>
      <c r="R938" s="130"/>
      <c r="S938" s="130"/>
      <c r="T938" s="405" t="s">
        <v>2723</v>
      </c>
      <c r="U938" s="130"/>
      <c r="V938" s="336" t="s">
        <v>574</v>
      </c>
      <c r="W938" s="6" t="s">
        <v>583</v>
      </c>
      <c r="X938" s="134"/>
      <c r="Y938" s="134"/>
      <c r="Z938" s="134"/>
      <c r="AA938" s="198"/>
      <c r="AB938" s="134"/>
      <c r="AC938" s="134"/>
      <c r="AD938" s="192">
        <v>511515</v>
      </c>
      <c r="AE938" s="192">
        <v>30</v>
      </c>
      <c r="AF938" s="299"/>
      <c r="AG938" s="299"/>
      <c r="AH938" s="299"/>
      <c r="AI938" s="299"/>
      <c r="AJ938" s="299"/>
      <c r="AK938" s="299"/>
      <c r="AL938" s="299"/>
      <c r="AM938" s="299"/>
      <c r="AN938" s="299"/>
      <c r="AO938" s="299"/>
      <c r="AP938" s="299"/>
      <c r="AQ938" s="299"/>
      <c r="AR938" s="299"/>
      <c r="AS938" s="299"/>
      <c r="AT938" s="299"/>
      <c r="AU938" s="299"/>
      <c r="AV938" s="299"/>
      <c r="AW938" s="299"/>
    </row>
    <row r="939" spans="1:50" s="300" customFormat="1" ht="69.75" customHeight="1" x14ac:dyDescent="0.2">
      <c r="A939" s="49">
        <v>95310</v>
      </c>
      <c r="B939" s="29" t="s">
        <v>38</v>
      </c>
      <c r="C939" s="131"/>
      <c r="D939" s="168">
        <v>1</v>
      </c>
      <c r="E939" s="132"/>
      <c r="F939" s="67" t="s">
        <v>582</v>
      </c>
      <c r="G939" s="75"/>
      <c r="H939" s="75"/>
      <c r="I939" s="75"/>
      <c r="J939" s="75">
        <v>3000</v>
      </c>
      <c r="K939" s="130">
        <v>4000</v>
      </c>
      <c r="L939" s="100">
        <f t="shared" si="44"/>
        <v>1000</v>
      </c>
      <c r="M939" s="522">
        <f t="shared" si="45"/>
        <v>0.33333333333333331</v>
      </c>
      <c r="N939" s="130">
        <v>3000</v>
      </c>
      <c r="O939" s="130">
        <v>3000</v>
      </c>
      <c r="P939" s="130"/>
      <c r="Q939" s="130"/>
      <c r="R939" s="130"/>
      <c r="S939" s="130"/>
      <c r="T939" s="255" t="s">
        <v>2762</v>
      </c>
      <c r="U939" s="133" t="s">
        <v>2922</v>
      </c>
      <c r="V939" s="336" t="s">
        <v>574</v>
      </c>
      <c r="W939" s="637" t="s">
        <v>2923</v>
      </c>
      <c r="X939" s="130"/>
      <c r="Y939" s="130"/>
      <c r="Z939" s="130"/>
      <c r="AA939" s="133"/>
      <c r="AB939" s="130"/>
      <c r="AC939" s="130"/>
      <c r="AD939" s="192">
        <v>511515</v>
      </c>
      <c r="AE939" s="192">
        <v>30</v>
      </c>
      <c r="AF939" s="299"/>
      <c r="AG939" s="299"/>
      <c r="AH939" s="299"/>
      <c r="AI939" s="299"/>
      <c r="AJ939" s="299"/>
      <c r="AK939" s="299"/>
      <c r="AL939" s="299"/>
      <c r="AM939" s="299"/>
      <c r="AN939" s="299"/>
      <c r="AO939" s="299"/>
      <c r="AP939" s="299"/>
      <c r="AQ939" s="299"/>
      <c r="AR939" s="299"/>
      <c r="AS939" s="299"/>
      <c r="AT939" s="299"/>
      <c r="AU939" s="299"/>
      <c r="AV939" s="299"/>
      <c r="AW939" s="299"/>
    </row>
    <row r="940" spans="1:50" s="300" customFormat="1" ht="76.5" x14ac:dyDescent="0.2">
      <c r="A940" s="49">
        <v>94490</v>
      </c>
      <c r="B940" s="29" t="s">
        <v>154</v>
      </c>
      <c r="C940" s="157"/>
      <c r="D940" s="168">
        <v>1</v>
      </c>
      <c r="E940" s="158"/>
      <c r="F940" s="67" t="s">
        <v>580</v>
      </c>
      <c r="G940" s="159"/>
      <c r="H940" s="159"/>
      <c r="I940" s="159">
        <v>8174</v>
      </c>
      <c r="J940" s="159"/>
      <c r="K940" s="130">
        <v>7000</v>
      </c>
      <c r="L940" s="100">
        <f t="shared" si="44"/>
        <v>7000</v>
      </c>
      <c r="M940" s="522" t="e">
        <f t="shared" si="45"/>
        <v>#DIV/0!</v>
      </c>
      <c r="N940" s="130">
        <v>4000</v>
      </c>
      <c r="O940" s="130">
        <v>4000</v>
      </c>
      <c r="P940" s="130"/>
      <c r="Q940" s="130"/>
      <c r="R940" s="130"/>
      <c r="S940" s="130"/>
      <c r="T940" s="538" t="s">
        <v>2722</v>
      </c>
      <c r="U940" s="130"/>
      <c r="V940" s="336" t="s">
        <v>574</v>
      </c>
      <c r="W940" s="6" t="s">
        <v>581</v>
      </c>
      <c r="X940" s="130"/>
      <c r="Y940" s="130"/>
      <c r="Z940" s="130"/>
      <c r="AA940" s="133"/>
      <c r="AB940" s="130"/>
      <c r="AC940" s="130"/>
      <c r="AD940" s="192">
        <v>511515</v>
      </c>
      <c r="AE940" s="192">
        <v>30</v>
      </c>
    </row>
    <row r="941" spans="1:50" s="167" customFormat="1" ht="79.5" customHeight="1" x14ac:dyDescent="0.2">
      <c r="A941" s="49">
        <v>95990</v>
      </c>
      <c r="B941" s="29" t="s">
        <v>487</v>
      </c>
      <c r="C941" s="131"/>
      <c r="D941" s="168">
        <v>1</v>
      </c>
      <c r="E941" s="132"/>
      <c r="F941" s="67" t="s">
        <v>586</v>
      </c>
      <c r="G941" s="75"/>
      <c r="H941" s="75"/>
      <c r="I941" s="75">
        <v>2095</v>
      </c>
      <c r="J941" s="75"/>
      <c r="K941" s="130">
        <v>4500</v>
      </c>
      <c r="L941" s="100">
        <f t="shared" si="44"/>
        <v>4500</v>
      </c>
      <c r="M941" s="522" t="e">
        <f t="shared" si="45"/>
        <v>#DIV/0!</v>
      </c>
      <c r="N941" s="130">
        <v>4500</v>
      </c>
      <c r="O941" s="130">
        <v>4500</v>
      </c>
      <c r="P941" s="130"/>
      <c r="Q941" s="130"/>
      <c r="R941" s="130"/>
      <c r="S941" s="130"/>
      <c r="T941" s="405" t="s">
        <v>2724</v>
      </c>
      <c r="U941" s="133" t="s">
        <v>2922</v>
      </c>
      <c r="V941" s="336" t="s">
        <v>574</v>
      </c>
      <c r="W941" s="6" t="s">
        <v>2932</v>
      </c>
      <c r="X941" s="130"/>
      <c r="Y941" s="130"/>
      <c r="Z941" s="130"/>
      <c r="AA941" s="133"/>
      <c r="AB941" s="130"/>
      <c r="AC941" s="130"/>
      <c r="AD941" s="192">
        <v>511515</v>
      </c>
      <c r="AE941" s="192">
        <v>30</v>
      </c>
      <c r="AF941" s="299"/>
      <c r="AG941" s="299"/>
      <c r="AH941" s="299"/>
      <c r="AI941" s="299"/>
      <c r="AJ941" s="299"/>
      <c r="AK941" s="299"/>
      <c r="AL941" s="299"/>
      <c r="AM941" s="299"/>
      <c r="AN941" s="299"/>
      <c r="AO941" s="299"/>
      <c r="AP941" s="299"/>
      <c r="AQ941" s="299"/>
      <c r="AR941" s="299"/>
      <c r="AS941" s="299"/>
      <c r="AT941" s="299"/>
      <c r="AU941" s="299"/>
      <c r="AV941" s="299"/>
      <c r="AW941" s="299"/>
      <c r="AX941" s="299"/>
    </row>
    <row r="942" spans="1:50" s="300" customFormat="1" ht="38.25" x14ac:dyDescent="0.2">
      <c r="A942" s="50">
        <v>94410</v>
      </c>
      <c r="B942" s="29" t="s">
        <v>27</v>
      </c>
      <c r="C942" s="96"/>
      <c r="D942" s="168">
        <v>1</v>
      </c>
      <c r="E942" s="97"/>
      <c r="F942" s="51" t="s">
        <v>578</v>
      </c>
      <c r="G942" s="98"/>
      <c r="H942" s="98"/>
      <c r="I942" s="98"/>
      <c r="J942" s="98"/>
      <c r="K942" s="99">
        <v>1000</v>
      </c>
      <c r="L942" s="100">
        <f t="shared" si="44"/>
        <v>1000</v>
      </c>
      <c r="M942" s="522" t="e">
        <f t="shared" si="45"/>
        <v>#DIV/0!</v>
      </c>
      <c r="N942" s="99"/>
      <c r="O942" s="99"/>
      <c r="P942" s="99"/>
      <c r="Q942" s="99"/>
      <c r="R942" s="99"/>
      <c r="S942" s="99"/>
      <c r="T942" s="551" t="s">
        <v>2711</v>
      </c>
      <c r="U942" s="102"/>
      <c r="V942" s="293" t="s">
        <v>574</v>
      </c>
      <c r="W942" s="7" t="s">
        <v>579</v>
      </c>
      <c r="X942" s="134"/>
      <c r="Y942" s="134"/>
      <c r="Z942" s="134"/>
      <c r="AA942" s="198"/>
      <c r="AB942" s="134"/>
      <c r="AC942" s="134"/>
      <c r="AD942" s="192">
        <v>511515</v>
      </c>
      <c r="AE942" s="192">
        <v>30</v>
      </c>
      <c r="AF942" s="299"/>
      <c r="AG942" s="299"/>
      <c r="AH942" s="299"/>
      <c r="AI942" s="299"/>
      <c r="AJ942" s="299"/>
      <c r="AK942" s="299"/>
      <c r="AL942" s="299"/>
      <c r="AM942" s="299"/>
      <c r="AN942" s="299"/>
      <c r="AO942" s="299"/>
      <c r="AP942" s="299"/>
      <c r="AQ942" s="299"/>
      <c r="AR942" s="299"/>
      <c r="AS942" s="299"/>
      <c r="AT942" s="299"/>
      <c r="AU942" s="299"/>
      <c r="AV942" s="299"/>
      <c r="AW942" s="299"/>
      <c r="AX942" s="299"/>
    </row>
    <row r="943" spans="1:50" s="300" customFormat="1" ht="38.25" x14ac:dyDescent="0.2">
      <c r="A943" s="49">
        <v>95410</v>
      </c>
      <c r="B943" s="29" t="s">
        <v>551</v>
      </c>
      <c r="C943" s="131"/>
      <c r="D943" s="168">
        <v>1</v>
      </c>
      <c r="E943" s="132"/>
      <c r="F943" s="67" t="s">
        <v>630</v>
      </c>
      <c r="G943" s="75"/>
      <c r="H943" s="75"/>
      <c r="I943" s="75"/>
      <c r="J943" s="75">
        <v>120</v>
      </c>
      <c r="K943" s="130">
        <v>150</v>
      </c>
      <c r="L943" s="100">
        <f t="shared" si="44"/>
        <v>30</v>
      </c>
      <c r="M943" s="522">
        <f t="shared" si="45"/>
        <v>0.25</v>
      </c>
      <c r="N943" s="130">
        <v>115</v>
      </c>
      <c r="O943" s="130">
        <v>115</v>
      </c>
      <c r="P943" s="130"/>
      <c r="Q943" s="130"/>
      <c r="R943" s="130"/>
      <c r="S943" s="130"/>
      <c r="T943" s="405" t="s">
        <v>2636</v>
      </c>
      <c r="U943" s="130"/>
      <c r="V943" s="336" t="s">
        <v>622</v>
      </c>
      <c r="W943" s="222" t="s">
        <v>631</v>
      </c>
      <c r="X943" s="134"/>
      <c r="Y943" s="134"/>
      <c r="Z943" s="134"/>
      <c r="AA943" s="198"/>
      <c r="AB943" s="134"/>
      <c r="AC943" s="134"/>
      <c r="AD943" s="172">
        <v>511610</v>
      </c>
      <c r="AE943" s="172">
        <v>30</v>
      </c>
    </row>
    <row r="944" spans="1:50" s="298" customFormat="1" ht="38.25" x14ac:dyDescent="0.2">
      <c r="A944" s="49">
        <v>94490</v>
      </c>
      <c r="B944" s="29" t="s">
        <v>154</v>
      </c>
      <c r="C944" s="157"/>
      <c r="D944" s="168">
        <v>1</v>
      </c>
      <c r="E944" s="158"/>
      <c r="F944" s="67" t="s">
        <v>624</v>
      </c>
      <c r="G944" s="159">
        <v>570</v>
      </c>
      <c r="H944" s="159">
        <v>750</v>
      </c>
      <c r="I944" s="159">
        <v>580</v>
      </c>
      <c r="J944" s="159"/>
      <c r="K944" s="130">
        <v>750</v>
      </c>
      <c r="L944" s="100">
        <f t="shared" si="44"/>
        <v>750</v>
      </c>
      <c r="M944" s="522" t="e">
        <f t="shared" si="45"/>
        <v>#DIV/0!</v>
      </c>
      <c r="N944" s="130">
        <v>750</v>
      </c>
      <c r="O944" s="130">
        <v>750</v>
      </c>
      <c r="P944" s="130"/>
      <c r="Q944" s="130"/>
      <c r="R944" s="130"/>
      <c r="S944" s="130"/>
      <c r="T944" s="538"/>
      <c r="U944" s="130"/>
      <c r="V944" s="69" t="s">
        <v>622</v>
      </c>
      <c r="W944" s="6" t="s">
        <v>625</v>
      </c>
      <c r="X944" s="130"/>
      <c r="Y944" s="130"/>
      <c r="Z944" s="130"/>
      <c r="AA944" s="133"/>
      <c r="AB944" s="130"/>
      <c r="AC944" s="130"/>
      <c r="AD944" s="172">
        <v>511610</v>
      </c>
      <c r="AE944" s="172">
        <v>30</v>
      </c>
      <c r="AF944" s="301"/>
      <c r="AG944" s="301"/>
      <c r="AH944" s="301"/>
      <c r="AI944" s="301"/>
      <c r="AJ944" s="301"/>
      <c r="AK944" s="301"/>
      <c r="AL944" s="301"/>
      <c r="AM944" s="301"/>
      <c r="AN944" s="301"/>
      <c r="AO944" s="301"/>
      <c r="AP944" s="301"/>
      <c r="AQ944" s="301"/>
      <c r="AR944" s="301"/>
      <c r="AS944" s="301"/>
      <c r="AT944" s="301"/>
      <c r="AU944" s="301"/>
      <c r="AV944" s="301"/>
      <c r="AW944" s="301"/>
    </row>
    <row r="945" spans="1:49" s="300" customFormat="1" ht="38.25" x14ac:dyDescent="0.2">
      <c r="A945" s="49">
        <v>95990</v>
      </c>
      <c r="B945" s="29" t="s">
        <v>487</v>
      </c>
      <c r="C945" s="131"/>
      <c r="D945" s="168">
        <v>1</v>
      </c>
      <c r="E945" s="132"/>
      <c r="F945" s="67" t="s">
        <v>634</v>
      </c>
      <c r="G945" s="75">
        <v>2681</v>
      </c>
      <c r="H945" s="75">
        <v>2828</v>
      </c>
      <c r="I945" s="75">
        <v>571</v>
      </c>
      <c r="J945" s="75"/>
      <c r="K945" s="130">
        <v>1650</v>
      </c>
      <c r="L945" s="100">
        <f t="shared" si="44"/>
        <v>1650</v>
      </c>
      <c r="M945" s="522" t="e">
        <f t="shared" si="45"/>
        <v>#DIV/0!</v>
      </c>
      <c r="N945" s="130">
        <v>1650</v>
      </c>
      <c r="O945" s="130">
        <v>1650</v>
      </c>
      <c r="P945" s="130"/>
      <c r="Q945" s="130"/>
      <c r="R945" s="130"/>
      <c r="S945" s="130"/>
      <c r="T945" s="255" t="s">
        <v>2725</v>
      </c>
      <c r="U945" s="130"/>
      <c r="V945" s="69" t="s">
        <v>622</v>
      </c>
      <c r="W945" s="6" t="s">
        <v>635</v>
      </c>
      <c r="X945" s="130"/>
      <c r="Y945" s="130"/>
      <c r="Z945" s="130"/>
      <c r="AA945" s="133"/>
      <c r="AB945" s="130"/>
      <c r="AC945" s="130"/>
      <c r="AD945" s="172">
        <v>511610</v>
      </c>
      <c r="AE945" s="172">
        <v>30</v>
      </c>
      <c r="AF945" s="299"/>
      <c r="AG945" s="299"/>
      <c r="AH945" s="299"/>
      <c r="AI945" s="299"/>
      <c r="AJ945" s="299"/>
      <c r="AK945" s="299"/>
      <c r="AL945" s="299"/>
      <c r="AM945" s="299"/>
      <c r="AN945" s="299"/>
      <c r="AO945" s="299"/>
      <c r="AP945" s="299"/>
      <c r="AQ945" s="299"/>
      <c r="AR945" s="299"/>
      <c r="AS945" s="299"/>
      <c r="AT945" s="299"/>
      <c r="AU945" s="299"/>
      <c r="AV945" s="299"/>
      <c r="AW945" s="299"/>
    </row>
    <row r="946" spans="1:49" s="300" customFormat="1" ht="38.25" x14ac:dyDescent="0.2">
      <c r="A946" s="49">
        <v>95530</v>
      </c>
      <c r="B946" s="29" t="s">
        <v>282</v>
      </c>
      <c r="C946" s="131"/>
      <c r="D946" s="168">
        <v>1</v>
      </c>
      <c r="E946" s="132"/>
      <c r="F946" s="67" t="s">
        <v>632</v>
      </c>
      <c r="G946" s="75"/>
      <c r="H946" s="75"/>
      <c r="I946" s="75"/>
      <c r="J946" s="75">
        <v>1100</v>
      </c>
      <c r="K946" s="130">
        <v>2000</v>
      </c>
      <c r="L946" s="100">
        <f t="shared" si="44"/>
        <v>900</v>
      </c>
      <c r="M946" s="522">
        <f t="shared" si="45"/>
        <v>0.81818181818181823</v>
      </c>
      <c r="N946" s="130">
        <v>2000</v>
      </c>
      <c r="O946" s="130">
        <v>2000</v>
      </c>
      <c r="P946" s="130"/>
      <c r="Q946" s="130"/>
      <c r="R946" s="130"/>
      <c r="S946" s="130"/>
      <c r="T946" s="255" t="s">
        <v>2725</v>
      </c>
      <c r="U946" s="130"/>
      <c r="V946" s="336" t="s">
        <v>622</v>
      </c>
      <c r="W946" s="6" t="s">
        <v>633</v>
      </c>
      <c r="X946" s="134"/>
      <c r="Y946" s="134"/>
      <c r="Z946" s="134"/>
      <c r="AA946" s="198"/>
      <c r="AB946" s="134"/>
      <c r="AC946" s="134"/>
      <c r="AD946" s="172">
        <v>511610</v>
      </c>
      <c r="AE946" s="172">
        <v>30</v>
      </c>
      <c r="AF946" s="299"/>
      <c r="AG946" s="299"/>
      <c r="AH946" s="299"/>
      <c r="AI946" s="299"/>
      <c r="AJ946" s="299"/>
      <c r="AK946" s="299"/>
      <c r="AL946" s="299"/>
      <c r="AM946" s="299"/>
      <c r="AN946" s="299"/>
      <c r="AO946" s="299"/>
      <c r="AP946" s="299"/>
      <c r="AQ946" s="299"/>
      <c r="AR946" s="299"/>
      <c r="AS946" s="299"/>
      <c r="AT946" s="299"/>
      <c r="AU946" s="299"/>
      <c r="AV946" s="299"/>
      <c r="AW946" s="299"/>
    </row>
    <row r="947" spans="1:49" s="167" customFormat="1" ht="63.75" x14ac:dyDescent="0.2">
      <c r="A947" s="49">
        <v>95310</v>
      </c>
      <c r="B947" s="29" t="s">
        <v>38</v>
      </c>
      <c r="C947" s="131"/>
      <c r="D947" s="168">
        <v>1</v>
      </c>
      <c r="E947" s="132"/>
      <c r="F947" s="67" t="s">
        <v>626</v>
      </c>
      <c r="G947" s="75"/>
      <c r="H947" s="75">
        <v>501</v>
      </c>
      <c r="I947" s="75">
        <v>3693</v>
      </c>
      <c r="J947" s="75">
        <v>2110</v>
      </c>
      <c r="K947" s="130">
        <v>6690</v>
      </c>
      <c r="L947" s="100">
        <f t="shared" si="44"/>
        <v>4580</v>
      </c>
      <c r="M947" s="522">
        <f t="shared" si="45"/>
        <v>2.1706161137440758</v>
      </c>
      <c r="N947" s="130">
        <v>4000</v>
      </c>
      <c r="O947" s="130">
        <v>4000</v>
      </c>
      <c r="P947" s="130"/>
      <c r="Q947" s="130"/>
      <c r="R947" s="130"/>
      <c r="S947" s="130"/>
      <c r="T947" s="405" t="s">
        <v>2726</v>
      </c>
      <c r="U947" s="130"/>
      <c r="V947" s="69" t="s">
        <v>622</v>
      </c>
      <c r="W947" s="297" t="s">
        <v>627</v>
      </c>
      <c r="X947" s="130"/>
      <c r="Y947" s="130"/>
      <c r="Z947" s="130"/>
      <c r="AA947" s="133"/>
      <c r="AB947" s="130"/>
      <c r="AC947" s="130"/>
      <c r="AD947" s="172">
        <v>511610</v>
      </c>
      <c r="AE947" s="172">
        <v>30</v>
      </c>
      <c r="AF947" s="299"/>
      <c r="AG947" s="299"/>
      <c r="AH947" s="299"/>
      <c r="AI947" s="299"/>
      <c r="AJ947" s="299"/>
      <c r="AK947" s="299"/>
      <c r="AL947" s="299"/>
      <c r="AM947" s="299"/>
      <c r="AN947" s="299"/>
      <c r="AO947" s="299"/>
      <c r="AP947" s="299"/>
      <c r="AQ947" s="299"/>
      <c r="AR947" s="299"/>
      <c r="AS947" s="299"/>
      <c r="AT947" s="299"/>
      <c r="AU947" s="299"/>
      <c r="AV947" s="299"/>
      <c r="AW947" s="299"/>
    </row>
    <row r="948" spans="1:49" s="300" customFormat="1" ht="38.25" x14ac:dyDescent="0.2">
      <c r="A948" s="49">
        <v>95320</v>
      </c>
      <c r="B948" s="29" t="s">
        <v>467</v>
      </c>
      <c r="C948" s="131"/>
      <c r="D948" s="168">
        <v>1</v>
      </c>
      <c r="E948" s="132"/>
      <c r="F948" s="67" t="s">
        <v>628</v>
      </c>
      <c r="G948" s="75">
        <v>6553</v>
      </c>
      <c r="H948" s="75">
        <v>7289</v>
      </c>
      <c r="I948" s="75">
        <v>4861</v>
      </c>
      <c r="J948" s="75">
        <v>7200</v>
      </c>
      <c r="K948" s="130">
        <v>7200</v>
      </c>
      <c r="L948" s="100">
        <f t="shared" si="44"/>
        <v>0</v>
      </c>
      <c r="M948" s="522">
        <f t="shared" si="45"/>
        <v>0</v>
      </c>
      <c r="N948" s="130">
        <v>7200</v>
      </c>
      <c r="O948" s="130">
        <v>7200</v>
      </c>
      <c r="P948" s="130"/>
      <c r="Q948" s="130"/>
      <c r="R948" s="130"/>
      <c r="S948" s="130"/>
      <c r="T948" s="255"/>
      <c r="U948" s="130"/>
      <c r="V948" s="336" t="s">
        <v>622</v>
      </c>
      <c r="W948" s="222" t="s">
        <v>629</v>
      </c>
      <c r="X948" s="134"/>
      <c r="Y948" s="134"/>
      <c r="Z948" s="134"/>
      <c r="AA948" s="198"/>
      <c r="AB948" s="134"/>
      <c r="AC948" s="134"/>
      <c r="AD948" s="172">
        <v>511610</v>
      </c>
      <c r="AE948" s="172">
        <v>30</v>
      </c>
      <c r="AF948" s="299"/>
      <c r="AG948" s="299"/>
      <c r="AH948" s="299"/>
      <c r="AI948" s="299"/>
      <c r="AJ948" s="299"/>
      <c r="AK948" s="299"/>
      <c r="AL948" s="299"/>
      <c r="AM948" s="299"/>
      <c r="AN948" s="299"/>
      <c r="AO948" s="299"/>
      <c r="AP948" s="299"/>
      <c r="AQ948" s="299"/>
      <c r="AR948" s="299"/>
      <c r="AS948" s="299"/>
      <c r="AT948" s="299"/>
      <c r="AU948" s="299"/>
      <c r="AV948" s="299"/>
      <c r="AW948" s="299"/>
    </row>
    <row r="949" spans="1:49" s="300" customFormat="1" ht="38.25" x14ac:dyDescent="0.2">
      <c r="A949" s="50">
        <v>94310</v>
      </c>
      <c r="B949" s="29" t="s">
        <v>56</v>
      </c>
      <c r="C949" s="96"/>
      <c r="D949" s="168">
        <v>1</v>
      </c>
      <c r="E949" s="97"/>
      <c r="F949" s="51" t="s">
        <v>621</v>
      </c>
      <c r="G949" s="98"/>
      <c r="H949" s="98"/>
      <c r="I949" s="98"/>
      <c r="J949" s="98">
        <v>1420</v>
      </c>
      <c r="K949" s="99">
        <v>1600</v>
      </c>
      <c r="L949" s="100">
        <f t="shared" si="44"/>
        <v>180</v>
      </c>
      <c r="M949" s="522">
        <f t="shared" si="45"/>
        <v>0.12676056338028169</v>
      </c>
      <c r="N949" s="99"/>
      <c r="O949" s="99"/>
      <c r="P949" s="99"/>
      <c r="Q949" s="99"/>
      <c r="R949" s="99"/>
      <c r="S949" s="99"/>
      <c r="T949" s="554" t="s">
        <v>2711</v>
      </c>
      <c r="U949" s="102"/>
      <c r="V949" s="69" t="s">
        <v>622</v>
      </c>
      <c r="W949" s="6" t="s">
        <v>623</v>
      </c>
      <c r="X949" s="130"/>
      <c r="Y949" s="130"/>
      <c r="Z949" s="130"/>
      <c r="AA949" s="133"/>
      <c r="AB949" s="130"/>
      <c r="AC949" s="130"/>
      <c r="AD949" s="172">
        <v>511610</v>
      </c>
      <c r="AE949" s="172">
        <v>30</v>
      </c>
      <c r="AF949" s="299"/>
      <c r="AG949" s="299"/>
      <c r="AH949" s="299"/>
      <c r="AI949" s="299"/>
      <c r="AJ949" s="299"/>
      <c r="AK949" s="299"/>
      <c r="AL949" s="299"/>
      <c r="AM949" s="299"/>
      <c r="AN949" s="299"/>
      <c r="AO949" s="299"/>
      <c r="AP949" s="299"/>
      <c r="AQ949" s="299"/>
      <c r="AR949" s="299"/>
      <c r="AS949" s="299"/>
      <c r="AT949" s="299"/>
      <c r="AU949" s="299"/>
      <c r="AV949" s="299"/>
      <c r="AW949" s="299"/>
    </row>
    <row r="950" spans="1:49" s="300" customFormat="1" ht="38.25" x14ac:dyDescent="0.2">
      <c r="A950" s="49">
        <v>95410</v>
      </c>
      <c r="B950" s="29" t="s">
        <v>551</v>
      </c>
      <c r="C950" s="131"/>
      <c r="D950" s="168">
        <v>1</v>
      </c>
      <c r="E950" s="132"/>
      <c r="F950" s="67" t="s">
        <v>642</v>
      </c>
      <c r="G950" s="75"/>
      <c r="H950" s="75"/>
      <c r="I950" s="75"/>
      <c r="J950" s="75">
        <v>120</v>
      </c>
      <c r="K950" s="130">
        <v>150</v>
      </c>
      <c r="L950" s="100">
        <f t="shared" si="44"/>
        <v>30</v>
      </c>
      <c r="M950" s="522">
        <f t="shared" si="45"/>
        <v>0.25</v>
      </c>
      <c r="N950" s="130">
        <v>150</v>
      </c>
      <c r="O950" s="130">
        <v>150</v>
      </c>
      <c r="P950" s="130"/>
      <c r="Q950" s="130"/>
      <c r="R950" s="130"/>
      <c r="S950" s="130"/>
      <c r="T950" s="405" t="s">
        <v>2636</v>
      </c>
      <c r="U950" s="130"/>
      <c r="V950" s="336" t="s">
        <v>622</v>
      </c>
      <c r="W950" s="222" t="s">
        <v>643</v>
      </c>
      <c r="X950" s="134"/>
      <c r="Y950" s="134"/>
      <c r="Z950" s="134"/>
      <c r="AA950" s="198"/>
      <c r="AB950" s="134"/>
      <c r="AC950" s="134"/>
      <c r="AD950" s="172">
        <v>511620</v>
      </c>
      <c r="AE950" s="172">
        <v>30</v>
      </c>
      <c r="AF950" s="299"/>
      <c r="AG950" s="299"/>
      <c r="AH950" s="299"/>
      <c r="AI950" s="299"/>
      <c r="AJ950" s="299"/>
      <c r="AK950" s="299"/>
      <c r="AL950" s="299"/>
      <c r="AM950" s="299"/>
      <c r="AN950" s="299"/>
      <c r="AO950" s="299"/>
      <c r="AP950" s="299"/>
      <c r="AQ950" s="299"/>
      <c r="AR950" s="299"/>
      <c r="AS950" s="299"/>
      <c r="AT950" s="299"/>
      <c r="AU950" s="299"/>
      <c r="AV950" s="299"/>
      <c r="AW950" s="299"/>
    </row>
    <row r="951" spans="1:49" s="300" customFormat="1" ht="38.25" x14ac:dyDescent="0.2">
      <c r="A951" s="49">
        <v>94490</v>
      </c>
      <c r="B951" s="29" t="s">
        <v>154</v>
      </c>
      <c r="C951" s="157"/>
      <c r="D951" s="168">
        <v>1</v>
      </c>
      <c r="E951" s="158"/>
      <c r="F951" s="67" t="s">
        <v>638</v>
      </c>
      <c r="G951" s="159">
        <v>1011</v>
      </c>
      <c r="H951" s="159"/>
      <c r="I951" s="159">
        <v>1270</v>
      </c>
      <c r="J951" s="159"/>
      <c r="K951" s="130">
        <v>750</v>
      </c>
      <c r="L951" s="100">
        <f t="shared" si="44"/>
        <v>750</v>
      </c>
      <c r="M951" s="522" t="e">
        <f t="shared" si="45"/>
        <v>#DIV/0!</v>
      </c>
      <c r="N951" s="130">
        <v>750</v>
      </c>
      <c r="O951" s="130">
        <v>750</v>
      </c>
      <c r="P951" s="130"/>
      <c r="Q951" s="130"/>
      <c r="R951" s="130"/>
      <c r="S951" s="130"/>
      <c r="T951" s="538"/>
      <c r="U951" s="130"/>
      <c r="V951" s="507" t="s">
        <v>622</v>
      </c>
      <c r="W951" s="6" t="s">
        <v>639</v>
      </c>
      <c r="X951" s="130"/>
      <c r="Y951" s="130"/>
      <c r="Z951" s="130"/>
      <c r="AA951" s="133"/>
      <c r="AB951" s="130"/>
      <c r="AC951" s="130"/>
      <c r="AD951" s="172">
        <v>511620</v>
      </c>
      <c r="AE951" s="172">
        <v>30</v>
      </c>
      <c r="AF951" s="299"/>
      <c r="AG951" s="299"/>
      <c r="AH951" s="299"/>
      <c r="AI951" s="299"/>
      <c r="AJ951" s="299"/>
      <c r="AK951" s="299"/>
      <c r="AL951" s="299"/>
      <c r="AM951" s="299"/>
      <c r="AN951" s="299"/>
      <c r="AO951" s="299"/>
      <c r="AP951" s="299"/>
      <c r="AQ951" s="299"/>
      <c r="AR951" s="299"/>
      <c r="AS951" s="299"/>
      <c r="AT951" s="299"/>
      <c r="AU951" s="299"/>
      <c r="AV951" s="299"/>
      <c r="AW951" s="299"/>
    </row>
    <row r="952" spans="1:49" s="300" customFormat="1" ht="38.25" x14ac:dyDescent="0.2">
      <c r="A952" s="49">
        <v>95530</v>
      </c>
      <c r="B952" s="29" t="s">
        <v>282</v>
      </c>
      <c r="C952" s="131"/>
      <c r="D952" s="168">
        <v>1</v>
      </c>
      <c r="E952" s="132"/>
      <c r="F952" s="67" t="s">
        <v>644</v>
      </c>
      <c r="G952" s="75"/>
      <c r="H952" s="75"/>
      <c r="I952" s="75"/>
      <c r="J952" s="75">
        <v>1100</v>
      </c>
      <c r="K952" s="130">
        <v>2000</v>
      </c>
      <c r="L952" s="100">
        <f t="shared" si="44"/>
        <v>900</v>
      </c>
      <c r="M952" s="522">
        <f t="shared" si="45"/>
        <v>0.81818181818181823</v>
      </c>
      <c r="N952" s="130">
        <v>1500</v>
      </c>
      <c r="O952" s="130">
        <v>1500</v>
      </c>
      <c r="P952" s="130"/>
      <c r="Q952" s="130"/>
      <c r="R952" s="130"/>
      <c r="S952" s="130"/>
      <c r="T952" s="255" t="s">
        <v>2636</v>
      </c>
      <c r="U952" s="130"/>
      <c r="V952" s="336" t="s">
        <v>622</v>
      </c>
      <c r="W952" s="6" t="s">
        <v>633</v>
      </c>
      <c r="X952" s="134"/>
      <c r="Y952" s="134"/>
      <c r="Z952" s="134"/>
      <c r="AA952" s="198"/>
      <c r="AB952" s="134"/>
      <c r="AC952" s="134"/>
      <c r="AD952" s="172">
        <v>511620</v>
      </c>
      <c r="AE952" s="172">
        <v>30</v>
      </c>
      <c r="AF952" s="299"/>
      <c r="AG952" s="299"/>
      <c r="AH952" s="299"/>
      <c r="AI952" s="299"/>
      <c r="AJ952" s="299"/>
      <c r="AK952" s="299"/>
      <c r="AL952" s="299"/>
      <c r="AM952" s="299"/>
      <c r="AN952" s="299"/>
      <c r="AO952" s="299"/>
      <c r="AP952" s="299"/>
      <c r="AQ952" s="299"/>
      <c r="AR952" s="299"/>
      <c r="AS952" s="299"/>
      <c r="AT952" s="299"/>
      <c r="AU952" s="299"/>
      <c r="AV952" s="299"/>
      <c r="AW952" s="299"/>
    </row>
    <row r="953" spans="1:49" s="167" customFormat="1" ht="38.25" x14ac:dyDescent="0.2">
      <c r="A953" s="49">
        <v>95990</v>
      </c>
      <c r="B953" s="29" t="s">
        <v>487</v>
      </c>
      <c r="C953" s="131"/>
      <c r="D953" s="168">
        <v>1</v>
      </c>
      <c r="E953" s="132"/>
      <c r="F953" s="67" t="s">
        <v>634</v>
      </c>
      <c r="G953" s="75">
        <v>564</v>
      </c>
      <c r="H953" s="75">
        <v>354</v>
      </c>
      <c r="I953" s="75">
        <v>2420</v>
      </c>
      <c r="J953" s="75"/>
      <c r="K953" s="130">
        <v>1650</v>
      </c>
      <c r="L953" s="100">
        <f t="shared" si="44"/>
        <v>1650</v>
      </c>
      <c r="M953" s="522" t="e">
        <f t="shared" si="45"/>
        <v>#DIV/0!</v>
      </c>
      <c r="N953" s="130">
        <v>1650</v>
      </c>
      <c r="O953" s="130">
        <v>1650</v>
      </c>
      <c r="P953" s="130"/>
      <c r="Q953" s="130"/>
      <c r="R953" s="130"/>
      <c r="S953" s="130"/>
      <c r="T953" s="255" t="s">
        <v>2727</v>
      </c>
      <c r="U953" s="130"/>
      <c r="V953" s="69" t="s">
        <v>622</v>
      </c>
      <c r="W953" s="6" t="s">
        <v>635</v>
      </c>
      <c r="X953" s="130"/>
      <c r="Y953" s="130"/>
      <c r="Z953" s="130"/>
      <c r="AA953" s="133"/>
      <c r="AB953" s="130"/>
      <c r="AC953" s="130"/>
      <c r="AD953" s="172">
        <v>511620</v>
      </c>
      <c r="AE953" s="172">
        <v>30</v>
      </c>
      <c r="AF953" s="299"/>
      <c r="AG953" s="299"/>
      <c r="AH953" s="299"/>
      <c r="AI953" s="299"/>
      <c r="AJ953" s="299"/>
      <c r="AK953" s="299"/>
      <c r="AL953" s="299"/>
      <c r="AM953" s="299"/>
      <c r="AN953" s="299"/>
      <c r="AO953" s="299"/>
      <c r="AP953" s="299"/>
      <c r="AQ953" s="299"/>
      <c r="AR953" s="299"/>
      <c r="AS953" s="299"/>
      <c r="AT953" s="299"/>
      <c r="AU953" s="299"/>
      <c r="AV953" s="299"/>
      <c r="AW953" s="299"/>
    </row>
    <row r="954" spans="1:49" s="300" customFormat="1" ht="63.75" x14ac:dyDescent="0.2">
      <c r="A954" s="49">
        <v>95310</v>
      </c>
      <c r="B954" s="29" t="s">
        <v>38</v>
      </c>
      <c r="C954" s="131"/>
      <c r="D954" s="168">
        <v>1</v>
      </c>
      <c r="E954" s="132"/>
      <c r="F954" s="67" t="s">
        <v>640</v>
      </c>
      <c r="G954" s="75"/>
      <c r="H954" s="75"/>
      <c r="I954" s="75"/>
      <c r="J954" s="75">
        <v>2110</v>
      </c>
      <c r="K954" s="130">
        <v>6690</v>
      </c>
      <c r="L954" s="100">
        <f t="shared" si="44"/>
        <v>4580</v>
      </c>
      <c r="M954" s="522">
        <f t="shared" si="45"/>
        <v>2.1706161137440758</v>
      </c>
      <c r="N954" s="130">
        <v>4000</v>
      </c>
      <c r="O954" s="130">
        <v>4000</v>
      </c>
      <c r="P954" s="130"/>
      <c r="Q954" s="130"/>
      <c r="R954" s="130"/>
      <c r="S954" s="130"/>
      <c r="T954" s="405" t="s">
        <v>2728</v>
      </c>
      <c r="U954" s="130"/>
      <c r="V954" s="69" t="s">
        <v>622</v>
      </c>
      <c r="W954" s="297" t="s">
        <v>641</v>
      </c>
      <c r="X954" s="130"/>
      <c r="Y954" s="130"/>
      <c r="Z954" s="130"/>
      <c r="AA954" s="133"/>
      <c r="AB954" s="130"/>
      <c r="AC954" s="130"/>
      <c r="AD954" s="172">
        <v>511620</v>
      </c>
      <c r="AE954" s="172">
        <v>30</v>
      </c>
      <c r="AF954" s="299"/>
      <c r="AG954" s="299"/>
      <c r="AH954" s="299"/>
      <c r="AI954" s="299"/>
      <c r="AJ954" s="299"/>
      <c r="AK954" s="299"/>
      <c r="AL954" s="299"/>
      <c r="AM954" s="299"/>
      <c r="AN954" s="299"/>
      <c r="AO954" s="299"/>
      <c r="AP954" s="299"/>
      <c r="AQ954" s="299"/>
      <c r="AR954" s="299"/>
      <c r="AS954" s="299"/>
      <c r="AT954" s="299"/>
      <c r="AU954" s="299"/>
      <c r="AV954" s="299"/>
      <c r="AW954" s="299"/>
    </row>
    <row r="955" spans="1:49" s="300" customFormat="1" ht="38.25" x14ac:dyDescent="0.2">
      <c r="A955" s="49">
        <v>95320</v>
      </c>
      <c r="B955" s="29" t="s">
        <v>467</v>
      </c>
      <c r="C955" s="131"/>
      <c r="D955" s="168">
        <v>1</v>
      </c>
      <c r="E955" s="132"/>
      <c r="F955" s="67" t="s">
        <v>628</v>
      </c>
      <c r="G955" s="75">
        <v>856</v>
      </c>
      <c r="H955" s="75">
        <v>701</v>
      </c>
      <c r="I955" s="75">
        <v>1189</v>
      </c>
      <c r="J955" s="75">
        <v>7200</v>
      </c>
      <c r="K955" s="130">
        <v>7200</v>
      </c>
      <c r="L955" s="100">
        <f t="shared" si="44"/>
        <v>0</v>
      </c>
      <c r="M955" s="522">
        <f t="shared" si="45"/>
        <v>0</v>
      </c>
      <c r="N955" s="130">
        <v>7000</v>
      </c>
      <c r="O955" s="130">
        <v>7000</v>
      </c>
      <c r="P955" s="130"/>
      <c r="Q955" s="130"/>
      <c r="R955" s="130"/>
      <c r="S955" s="130"/>
      <c r="T955" s="255" t="s">
        <v>2636</v>
      </c>
      <c r="U955" s="130"/>
      <c r="V955" s="336" t="s">
        <v>622</v>
      </c>
      <c r="W955" s="222" t="s">
        <v>629</v>
      </c>
      <c r="X955" s="134"/>
      <c r="Y955" s="134"/>
      <c r="Z955" s="134"/>
      <c r="AA955" s="198"/>
      <c r="AB955" s="134"/>
      <c r="AC955" s="134"/>
      <c r="AD955" s="172">
        <v>511620</v>
      </c>
      <c r="AE955" s="172">
        <v>30</v>
      </c>
      <c r="AF955" s="299"/>
      <c r="AG955" s="299"/>
      <c r="AH955" s="299"/>
      <c r="AI955" s="299"/>
      <c r="AJ955" s="299"/>
      <c r="AK955" s="299"/>
      <c r="AL955" s="299"/>
      <c r="AM955" s="299"/>
      <c r="AN955" s="299"/>
      <c r="AO955" s="299"/>
      <c r="AP955" s="299"/>
      <c r="AQ955" s="299"/>
      <c r="AR955" s="299"/>
      <c r="AS955" s="299"/>
      <c r="AT955" s="299"/>
      <c r="AU955" s="299"/>
      <c r="AV955" s="299"/>
      <c r="AW955" s="299"/>
    </row>
    <row r="956" spans="1:49" s="300" customFormat="1" ht="38.25" x14ac:dyDescent="0.2">
      <c r="A956" s="50">
        <v>94310</v>
      </c>
      <c r="B956" s="29" t="s">
        <v>56</v>
      </c>
      <c r="C956" s="96"/>
      <c r="D956" s="168">
        <v>1</v>
      </c>
      <c r="E956" s="97"/>
      <c r="F956" s="51" t="s">
        <v>636</v>
      </c>
      <c r="G956" s="98"/>
      <c r="H956" s="98"/>
      <c r="I956" s="98"/>
      <c r="J956" s="98">
        <v>1300</v>
      </c>
      <c r="K956" s="99">
        <v>1600</v>
      </c>
      <c r="L956" s="100">
        <f t="shared" si="44"/>
        <v>300</v>
      </c>
      <c r="M956" s="522">
        <f t="shared" si="45"/>
        <v>0.23076923076923078</v>
      </c>
      <c r="N956" s="99"/>
      <c r="O956" s="99"/>
      <c r="P956" s="99"/>
      <c r="Q956" s="99"/>
      <c r="R956" s="99"/>
      <c r="S956" s="99"/>
      <c r="T956" s="545" t="s">
        <v>2711</v>
      </c>
      <c r="U956" s="102"/>
      <c r="V956" s="101" t="s">
        <v>622</v>
      </c>
      <c r="W956" s="6" t="s">
        <v>637</v>
      </c>
      <c r="X956" s="130"/>
      <c r="Y956" s="130"/>
      <c r="Z956" s="130"/>
      <c r="AA956" s="133"/>
      <c r="AB956" s="130"/>
      <c r="AC956" s="130"/>
      <c r="AD956" s="172">
        <v>511620</v>
      </c>
      <c r="AE956" s="172">
        <v>30</v>
      </c>
      <c r="AF956" s="299"/>
      <c r="AG956" s="299"/>
      <c r="AH956" s="299"/>
      <c r="AI956" s="299"/>
      <c r="AJ956" s="299"/>
      <c r="AK956" s="299"/>
      <c r="AL956" s="299"/>
      <c r="AM956" s="299"/>
      <c r="AN956" s="299"/>
      <c r="AO956" s="299"/>
      <c r="AP956" s="299"/>
      <c r="AQ956" s="299"/>
      <c r="AR956" s="299"/>
      <c r="AS956" s="299"/>
      <c r="AT956" s="299"/>
      <c r="AU956" s="299"/>
      <c r="AV956" s="299"/>
      <c r="AW956" s="299"/>
    </row>
    <row r="957" spans="1:49" s="300" customFormat="1" ht="38.25" x14ac:dyDescent="0.2">
      <c r="A957" s="50">
        <v>94410</v>
      </c>
      <c r="B957" s="29" t="s">
        <v>27</v>
      </c>
      <c r="C957" s="96"/>
      <c r="D957" s="168">
        <v>1</v>
      </c>
      <c r="E957" s="97"/>
      <c r="F957" s="51" t="s">
        <v>593</v>
      </c>
      <c r="G957" s="98"/>
      <c r="H957" s="98"/>
      <c r="I957" s="98"/>
      <c r="J957" s="98"/>
      <c r="K957" s="99">
        <v>125</v>
      </c>
      <c r="L957" s="100">
        <f t="shared" si="44"/>
        <v>125</v>
      </c>
      <c r="M957" s="522" t="e">
        <f t="shared" si="45"/>
        <v>#DIV/0!</v>
      </c>
      <c r="N957" s="99">
        <v>125</v>
      </c>
      <c r="O957" s="99">
        <v>125</v>
      </c>
      <c r="P957" s="99"/>
      <c r="Q957" s="99"/>
      <c r="R957" s="99"/>
      <c r="S957" s="99"/>
      <c r="T957" s="551" t="s">
        <v>2812</v>
      </c>
      <c r="U957" s="102"/>
      <c r="V957" s="129" t="s">
        <v>594</v>
      </c>
      <c r="W957" s="49" t="s">
        <v>595</v>
      </c>
      <c r="X957" s="130"/>
      <c r="Y957" s="130"/>
      <c r="Z957" s="130"/>
      <c r="AA957" s="133"/>
      <c r="AB957" s="130"/>
      <c r="AC957" s="133"/>
      <c r="AD957" s="192">
        <v>511710</v>
      </c>
      <c r="AE957" s="192">
        <v>30</v>
      </c>
    </row>
    <row r="958" spans="1:49" s="298" customFormat="1" ht="38.25" x14ac:dyDescent="0.2">
      <c r="A958" s="49">
        <v>95410</v>
      </c>
      <c r="B958" s="29" t="s">
        <v>551</v>
      </c>
      <c r="C958" s="131"/>
      <c r="D958" s="168">
        <v>1</v>
      </c>
      <c r="E958" s="132"/>
      <c r="F958" s="67" t="s">
        <v>605</v>
      </c>
      <c r="G958" s="75"/>
      <c r="H958" s="75"/>
      <c r="I958" s="75"/>
      <c r="J958" s="75">
        <v>145</v>
      </c>
      <c r="K958" s="130">
        <v>145</v>
      </c>
      <c r="L958" s="100">
        <f t="shared" si="44"/>
        <v>0</v>
      </c>
      <c r="M958" s="522">
        <f t="shared" si="45"/>
        <v>0</v>
      </c>
      <c r="N958" s="130">
        <v>145</v>
      </c>
      <c r="O958" s="130">
        <v>145</v>
      </c>
      <c r="P958" s="130"/>
      <c r="Q958" s="130"/>
      <c r="R958" s="130"/>
      <c r="S958" s="130"/>
      <c r="T958" s="405">
        <v>11</v>
      </c>
      <c r="U958" s="130"/>
      <c r="V958" s="133" t="s">
        <v>606</v>
      </c>
      <c r="W958" s="220" t="s">
        <v>607</v>
      </c>
      <c r="X958" s="134"/>
      <c r="Y958" s="134"/>
      <c r="Z958" s="134"/>
      <c r="AA958" s="198"/>
      <c r="AB958" s="134"/>
      <c r="AC958" s="134"/>
      <c r="AD958" s="192">
        <v>511710</v>
      </c>
      <c r="AE958" s="192">
        <v>30</v>
      </c>
    </row>
    <row r="959" spans="1:49" s="300" customFormat="1" ht="25.5" x14ac:dyDescent="0.2">
      <c r="A959" s="49">
        <v>94410</v>
      </c>
      <c r="B959" s="29" t="s">
        <v>27</v>
      </c>
      <c r="C959" s="157"/>
      <c r="D959" s="168">
        <v>1</v>
      </c>
      <c r="E959" s="158"/>
      <c r="F959" s="67" t="s">
        <v>596</v>
      </c>
      <c r="G959" s="159"/>
      <c r="H959" s="159"/>
      <c r="I959" s="159"/>
      <c r="J959" s="159"/>
      <c r="K959" s="130">
        <v>150</v>
      </c>
      <c r="L959" s="100">
        <f t="shared" si="44"/>
        <v>150</v>
      </c>
      <c r="M959" s="522" t="e">
        <f t="shared" si="45"/>
        <v>#DIV/0!</v>
      </c>
      <c r="N959" s="130">
        <v>150</v>
      </c>
      <c r="O959" s="130">
        <v>150</v>
      </c>
      <c r="P959" s="130"/>
      <c r="Q959" s="130"/>
      <c r="R959" s="130"/>
      <c r="S959" s="130"/>
      <c r="T959" s="538" t="s">
        <v>2812</v>
      </c>
      <c r="U959" s="130"/>
      <c r="V959" s="133" t="s">
        <v>594</v>
      </c>
      <c r="W959" s="49" t="s">
        <v>597</v>
      </c>
      <c r="X959" s="130"/>
      <c r="Y959" s="130"/>
      <c r="Z959" s="130"/>
      <c r="AA959" s="133"/>
      <c r="AB959" s="130"/>
      <c r="AC959" s="133"/>
      <c r="AD959" s="192">
        <v>511710</v>
      </c>
      <c r="AE959" s="192">
        <v>30</v>
      </c>
      <c r="AF959" s="299"/>
      <c r="AG959" s="299"/>
      <c r="AH959" s="299"/>
      <c r="AI959" s="299"/>
      <c r="AJ959" s="299"/>
      <c r="AK959" s="299"/>
      <c r="AL959" s="299"/>
      <c r="AM959" s="299"/>
      <c r="AN959" s="299"/>
      <c r="AO959" s="299"/>
      <c r="AP959" s="299"/>
      <c r="AQ959" s="299"/>
      <c r="AR959" s="299"/>
      <c r="AS959" s="299"/>
      <c r="AT959" s="299"/>
      <c r="AU959" s="299"/>
      <c r="AV959" s="299"/>
      <c r="AW959" s="299"/>
    </row>
    <row r="960" spans="1:49" s="167" customFormat="1" ht="51" x14ac:dyDescent="0.2">
      <c r="A960" s="10">
        <v>95225</v>
      </c>
      <c r="B960" s="294" t="s">
        <v>35</v>
      </c>
      <c r="C960" s="196"/>
      <c r="D960" s="168">
        <v>1</v>
      </c>
      <c r="E960" s="197"/>
      <c r="F960" s="295" t="s">
        <v>598</v>
      </c>
      <c r="G960" s="46"/>
      <c r="H960" s="46"/>
      <c r="I960" s="46"/>
      <c r="J960" s="46"/>
      <c r="K960" s="68">
        <v>2000</v>
      </c>
      <c r="L960" s="100">
        <f t="shared" si="44"/>
        <v>2000</v>
      </c>
      <c r="M960" s="522" t="e">
        <f t="shared" si="45"/>
        <v>#DIV/0!</v>
      </c>
      <c r="N960" s="68">
        <v>500</v>
      </c>
      <c r="O960" s="68">
        <v>500</v>
      </c>
      <c r="P960" s="68"/>
      <c r="Q960" s="68"/>
      <c r="R960" s="68"/>
      <c r="S960" s="68"/>
      <c r="T960" s="255" t="s">
        <v>2813</v>
      </c>
      <c r="U960" s="46"/>
      <c r="V960" s="218" t="s">
        <v>599</v>
      </c>
      <c r="W960" s="51" t="s">
        <v>600</v>
      </c>
      <c r="X960" s="171"/>
      <c r="Y960" s="171"/>
      <c r="Z960" s="171"/>
      <c r="AA960" s="171"/>
      <c r="AB960" s="171"/>
      <c r="AC960" s="171"/>
      <c r="AD960" s="192">
        <v>511710</v>
      </c>
      <c r="AE960" s="192">
        <v>30</v>
      </c>
      <c r="AF960" s="299"/>
      <c r="AG960" s="299"/>
      <c r="AH960" s="299"/>
      <c r="AI960" s="299"/>
      <c r="AJ960" s="299"/>
      <c r="AK960" s="299"/>
      <c r="AL960" s="299"/>
      <c r="AM960" s="299"/>
      <c r="AN960" s="299"/>
      <c r="AO960" s="299"/>
      <c r="AP960" s="299"/>
      <c r="AQ960" s="299"/>
      <c r="AR960" s="299"/>
      <c r="AS960" s="299"/>
      <c r="AT960" s="299"/>
      <c r="AU960" s="299"/>
      <c r="AV960" s="299"/>
      <c r="AW960" s="299"/>
    </row>
    <row r="961" spans="1:59" s="300" customFormat="1" ht="51" x14ac:dyDescent="0.2">
      <c r="A961" s="50">
        <v>95310</v>
      </c>
      <c r="B961" s="218" t="s">
        <v>56</v>
      </c>
      <c r="C961" s="96"/>
      <c r="D961" s="168">
        <v>1</v>
      </c>
      <c r="E961" s="97"/>
      <c r="F961" s="51" t="s">
        <v>590</v>
      </c>
      <c r="G961" s="98"/>
      <c r="H961" s="98"/>
      <c r="I961" s="98"/>
      <c r="J961" s="98"/>
      <c r="K961" s="99">
        <v>4500</v>
      </c>
      <c r="L961" s="100">
        <f t="shared" si="44"/>
        <v>4500</v>
      </c>
      <c r="M961" s="522" t="e">
        <f t="shared" si="45"/>
        <v>#DIV/0!</v>
      </c>
      <c r="N961" s="99">
        <v>1200</v>
      </c>
      <c r="O961" s="99">
        <v>1200</v>
      </c>
      <c r="P961" s="99"/>
      <c r="Q961" s="99"/>
      <c r="R961" s="99"/>
      <c r="S961" s="99"/>
      <c r="T961" s="255" t="s">
        <v>2757</v>
      </c>
      <c r="U961" s="133" t="s">
        <v>2917</v>
      </c>
      <c r="V961" s="129" t="s">
        <v>591</v>
      </c>
      <c r="W961" s="219" t="s">
        <v>592</v>
      </c>
      <c r="X961" s="130"/>
      <c r="Y961" s="130"/>
      <c r="Z961" s="130"/>
      <c r="AA961" s="133"/>
      <c r="AB961" s="130"/>
      <c r="AC961" s="130"/>
      <c r="AD961" s="192">
        <v>511710</v>
      </c>
      <c r="AE961" s="192">
        <v>30</v>
      </c>
      <c r="AF961" s="299"/>
      <c r="AG961" s="299"/>
      <c r="AH961" s="299"/>
      <c r="AI961" s="299"/>
      <c r="AJ961" s="299"/>
      <c r="AK961" s="299"/>
      <c r="AL961" s="299"/>
      <c r="AM961" s="299"/>
      <c r="AN961" s="299"/>
      <c r="AO961" s="299"/>
      <c r="AP961" s="299"/>
      <c r="AQ961" s="299"/>
      <c r="AR961" s="299"/>
      <c r="AS961" s="299"/>
      <c r="AT961" s="299"/>
      <c r="AU961" s="299"/>
      <c r="AV961" s="299"/>
      <c r="AW961" s="299"/>
    </row>
    <row r="962" spans="1:59" s="300" customFormat="1" ht="89.25" x14ac:dyDescent="0.2">
      <c r="A962" s="49">
        <v>94490</v>
      </c>
      <c r="B962" s="29" t="s">
        <v>154</v>
      </c>
      <c r="C962" s="157"/>
      <c r="D962" s="168">
        <v>1</v>
      </c>
      <c r="E962" s="158"/>
      <c r="F962" s="67" t="s">
        <v>507</v>
      </c>
      <c r="G962" s="159">
        <v>12394</v>
      </c>
      <c r="H962" s="159">
        <v>11828</v>
      </c>
      <c r="I962" s="159">
        <v>15154</v>
      </c>
      <c r="J962" s="159">
        <v>700</v>
      </c>
      <c r="K962" s="130">
        <v>1500</v>
      </c>
      <c r="L962" s="100">
        <f t="shared" si="44"/>
        <v>800</v>
      </c>
      <c r="M962" s="522">
        <f t="shared" si="45"/>
        <v>1.1428571428571428</v>
      </c>
      <c r="N962" s="130">
        <v>1500</v>
      </c>
      <c r="O962" s="130">
        <v>1500</v>
      </c>
      <c r="P962" s="130"/>
      <c r="Q962" s="130"/>
      <c r="R962" s="130"/>
      <c r="S962" s="130"/>
      <c r="T962" s="545" t="s">
        <v>2749</v>
      </c>
      <c r="U962" s="102" t="s">
        <v>2917</v>
      </c>
      <c r="V962" s="133" t="s">
        <v>594</v>
      </c>
      <c r="W962" s="29" t="s">
        <v>2918</v>
      </c>
      <c r="X962" s="130"/>
      <c r="Y962" s="130"/>
      <c r="Z962" s="130"/>
      <c r="AA962" s="133"/>
      <c r="AB962" s="130"/>
      <c r="AC962" s="133"/>
      <c r="AD962" s="192">
        <v>511710</v>
      </c>
      <c r="AE962" s="192">
        <v>30</v>
      </c>
      <c r="AF962" s="299"/>
      <c r="AG962" s="299"/>
      <c r="AH962" s="299"/>
      <c r="AI962" s="299"/>
      <c r="AJ962" s="299"/>
      <c r="AK962" s="299"/>
      <c r="AL962" s="299"/>
      <c r="AM962" s="299"/>
      <c r="AN962" s="299"/>
      <c r="AO962" s="299"/>
      <c r="AP962" s="299"/>
      <c r="AQ962" s="299"/>
      <c r="AR962" s="299"/>
      <c r="AS962" s="299"/>
      <c r="AT962" s="299"/>
      <c r="AU962" s="299"/>
      <c r="AV962" s="299"/>
      <c r="AW962" s="299"/>
    </row>
    <row r="963" spans="1:59" s="298" customFormat="1" ht="38.25" x14ac:dyDescent="0.2">
      <c r="A963" s="50">
        <v>94310</v>
      </c>
      <c r="B963" s="29" t="s">
        <v>56</v>
      </c>
      <c r="C963" s="96"/>
      <c r="D963" s="168">
        <v>1</v>
      </c>
      <c r="E963" s="97"/>
      <c r="F963" s="51" t="s">
        <v>587</v>
      </c>
      <c r="G963" s="98"/>
      <c r="H963" s="98"/>
      <c r="I963" s="98"/>
      <c r="J963" s="98">
        <v>1700</v>
      </c>
      <c r="K963" s="98">
        <v>1700</v>
      </c>
      <c r="L963" s="100">
        <f t="shared" si="44"/>
        <v>0</v>
      </c>
      <c r="M963" s="522">
        <f t="shared" si="45"/>
        <v>0</v>
      </c>
      <c r="N963" s="98">
        <v>1700</v>
      </c>
      <c r="O963" s="98">
        <v>1700</v>
      </c>
      <c r="P963" s="98"/>
      <c r="Q963" s="98"/>
      <c r="R963" s="98"/>
      <c r="S963" s="98"/>
      <c r="T963" s="545" t="s">
        <v>2736</v>
      </c>
      <c r="U963" s="102" t="s">
        <v>2917</v>
      </c>
      <c r="V963" s="129" t="s">
        <v>588</v>
      </c>
      <c r="W963" s="49" t="s">
        <v>589</v>
      </c>
      <c r="X963" s="130"/>
      <c r="Y963" s="130"/>
      <c r="Z963" s="130"/>
      <c r="AA963" s="133"/>
      <c r="AB963" s="130"/>
      <c r="AC963" s="130"/>
      <c r="AD963" s="192">
        <v>511710</v>
      </c>
      <c r="AE963" s="192">
        <v>30</v>
      </c>
      <c r="AF963" s="301"/>
      <c r="AG963" s="301"/>
      <c r="AH963" s="301"/>
      <c r="AI963" s="301"/>
      <c r="AJ963" s="301"/>
      <c r="AK963" s="301"/>
      <c r="AL963" s="301"/>
      <c r="AM963" s="301"/>
      <c r="AN963" s="301"/>
      <c r="AO963" s="301"/>
      <c r="AP963" s="301"/>
      <c r="AQ963" s="301"/>
      <c r="AR963" s="301"/>
      <c r="AS963" s="301"/>
      <c r="AT963" s="301"/>
      <c r="AU963" s="301"/>
      <c r="AV963" s="301"/>
      <c r="AW963" s="301"/>
    </row>
    <row r="964" spans="1:59" s="167" customFormat="1" ht="63.75" x14ac:dyDescent="0.2">
      <c r="A964" s="49">
        <v>95530</v>
      </c>
      <c r="B964" s="29" t="s">
        <v>282</v>
      </c>
      <c r="C964" s="131"/>
      <c r="D964" s="168">
        <v>0</v>
      </c>
      <c r="E964" s="132"/>
      <c r="F964" s="67" t="s">
        <v>612</v>
      </c>
      <c r="G964" s="75"/>
      <c r="H964" s="75"/>
      <c r="I964" s="75"/>
      <c r="J964" s="75"/>
      <c r="K964" s="130">
        <v>2500</v>
      </c>
      <c r="L964" s="100">
        <f t="shared" si="44"/>
        <v>2500</v>
      </c>
      <c r="M964" s="522" t="e">
        <f t="shared" si="45"/>
        <v>#DIV/0!</v>
      </c>
      <c r="N964" s="130">
        <v>2500</v>
      </c>
      <c r="O964" s="130">
        <v>2500</v>
      </c>
      <c r="P964" s="130"/>
      <c r="Q964" s="130"/>
      <c r="R964" s="130"/>
      <c r="S964" s="130"/>
      <c r="T964" s="255" t="s">
        <v>2796</v>
      </c>
      <c r="U964" s="10"/>
      <c r="V964" s="133" t="s">
        <v>606</v>
      </c>
      <c r="W964" s="51" t="s">
        <v>613</v>
      </c>
      <c r="X964" s="134"/>
      <c r="Y964" s="134"/>
      <c r="Z964" s="134"/>
      <c r="AA964" s="198"/>
      <c r="AB964" s="134"/>
      <c r="AC964" s="134"/>
      <c r="AD964" s="192">
        <v>511710</v>
      </c>
      <c r="AE964" s="192">
        <v>30</v>
      </c>
      <c r="AF964" s="299"/>
      <c r="AG964" s="299"/>
      <c r="AH964" s="299"/>
      <c r="AI964" s="299"/>
      <c r="AJ964" s="299"/>
      <c r="AK964" s="299"/>
      <c r="AL964" s="299"/>
      <c r="AM964" s="299"/>
      <c r="AN964" s="299"/>
      <c r="AO964" s="299"/>
      <c r="AP964" s="299"/>
      <c r="AQ964" s="299"/>
      <c r="AR964" s="299"/>
      <c r="AS964" s="299"/>
      <c r="AT964" s="299"/>
      <c r="AU964" s="299"/>
      <c r="AV964" s="299"/>
      <c r="AW964" s="299"/>
    </row>
    <row r="965" spans="1:59" s="167" customFormat="1" ht="63.75" x14ac:dyDescent="0.2">
      <c r="A965" s="49">
        <v>95530</v>
      </c>
      <c r="B965" s="29" t="s">
        <v>282</v>
      </c>
      <c r="C965" s="131"/>
      <c r="D965" s="168">
        <v>0</v>
      </c>
      <c r="E965" s="132"/>
      <c r="F965" s="67" t="s">
        <v>610</v>
      </c>
      <c r="G965" s="75"/>
      <c r="H965" s="75"/>
      <c r="I965" s="75"/>
      <c r="J965" s="75"/>
      <c r="K965" s="130">
        <v>2700</v>
      </c>
      <c r="L965" s="100">
        <f t="shared" si="44"/>
        <v>2700</v>
      </c>
      <c r="M965" s="522" t="e">
        <f t="shared" si="45"/>
        <v>#DIV/0!</v>
      </c>
      <c r="N965" s="130">
        <v>2700</v>
      </c>
      <c r="O965" s="130">
        <v>2700</v>
      </c>
      <c r="P965" s="130"/>
      <c r="Q965" s="130"/>
      <c r="R965" s="130"/>
      <c r="S965" s="130"/>
      <c r="T965" s="255" t="s">
        <v>2796</v>
      </c>
      <c r="U965" s="10"/>
      <c r="V965" s="133" t="s">
        <v>606</v>
      </c>
      <c r="W965" s="51" t="s">
        <v>611</v>
      </c>
      <c r="X965" s="134"/>
      <c r="Y965" s="134"/>
      <c r="Z965" s="134"/>
      <c r="AA965" s="198"/>
      <c r="AB965" s="134"/>
      <c r="AC965" s="134"/>
      <c r="AD965" s="192">
        <v>511710</v>
      </c>
      <c r="AE965" s="192">
        <v>30</v>
      </c>
      <c r="AF965" s="299"/>
      <c r="AG965" s="299"/>
      <c r="AH965" s="299"/>
      <c r="AI965" s="299"/>
      <c r="AJ965" s="299"/>
      <c r="AK965" s="299"/>
      <c r="AL965" s="299"/>
      <c r="AM965" s="299"/>
      <c r="AN965" s="299"/>
      <c r="AO965" s="299"/>
      <c r="AP965" s="299"/>
      <c r="AQ965" s="299"/>
      <c r="AR965" s="299"/>
      <c r="AS965" s="299"/>
      <c r="AT965" s="299"/>
      <c r="AU965" s="299"/>
      <c r="AV965" s="299"/>
      <c r="AW965" s="299"/>
    </row>
    <row r="966" spans="1:59" s="167" customFormat="1" ht="51" x14ac:dyDescent="0.2">
      <c r="A966" s="49">
        <v>95530</v>
      </c>
      <c r="B966" s="29" t="s">
        <v>282</v>
      </c>
      <c r="C966" s="131"/>
      <c r="D966" s="168">
        <v>1</v>
      </c>
      <c r="E966" s="132"/>
      <c r="F966" s="67" t="s">
        <v>2522</v>
      </c>
      <c r="G966" s="75"/>
      <c r="H966" s="75"/>
      <c r="I966" s="75"/>
      <c r="J966" s="75">
        <v>12837</v>
      </c>
      <c r="K966" s="221">
        <v>8500</v>
      </c>
      <c r="L966" s="100">
        <f t="shared" si="44"/>
        <v>-4337</v>
      </c>
      <c r="M966" s="522">
        <f t="shared" si="45"/>
        <v>-0.33785152294149723</v>
      </c>
      <c r="N966" s="221">
        <v>8500</v>
      </c>
      <c r="O966" s="604">
        <v>8500</v>
      </c>
      <c r="P966" s="604"/>
      <c r="Q966" s="604"/>
      <c r="R966" s="604"/>
      <c r="S966" s="221"/>
      <c r="T966" s="255" t="s">
        <v>2736</v>
      </c>
      <c r="U966" s="9" t="s">
        <v>608</v>
      </c>
      <c r="V966" s="133" t="s">
        <v>606</v>
      </c>
      <c r="W966" s="51" t="s">
        <v>609</v>
      </c>
      <c r="X966" s="134"/>
      <c r="Y966" s="134"/>
      <c r="Z966" s="134"/>
      <c r="AA966" s="198"/>
      <c r="AB966" s="134"/>
      <c r="AC966" s="134"/>
      <c r="AD966" s="192">
        <v>511710</v>
      </c>
      <c r="AE966" s="192">
        <v>30</v>
      </c>
      <c r="AF966" s="299"/>
      <c r="AG966" s="299"/>
      <c r="AH966" s="299"/>
      <c r="AI966" s="299"/>
      <c r="AJ966" s="299"/>
      <c r="AK966" s="299"/>
      <c r="AL966" s="299"/>
      <c r="AM966" s="299"/>
      <c r="AN966" s="299"/>
      <c r="AO966" s="299"/>
      <c r="AP966" s="299"/>
      <c r="AQ966" s="299"/>
      <c r="AR966" s="299"/>
      <c r="AS966" s="299"/>
      <c r="AT966" s="299"/>
      <c r="AU966" s="299"/>
      <c r="AV966" s="299"/>
      <c r="AW966" s="299"/>
    </row>
    <row r="967" spans="1:59" s="300" customFormat="1" ht="51" x14ac:dyDescent="0.2">
      <c r="A967" s="10">
        <v>95215</v>
      </c>
      <c r="B967" s="8" t="s">
        <v>601</v>
      </c>
      <c r="C967" s="196"/>
      <c r="D967" s="168">
        <v>0</v>
      </c>
      <c r="E967" s="197"/>
      <c r="F967" s="8" t="s">
        <v>602</v>
      </c>
      <c r="G967" s="46">
        <v>8000</v>
      </c>
      <c r="H967" s="46">
        <v>10800</v>
      </c>
      <c r="I967" s="46">
        <v>9000</v>
      </c>
      <c r="J967" s="46">
        <v>12000</v>
      </c>
      <c r="K967" s="46">
        <v>12000</v>
      </c>
      <c r="L967" s="100">
        <f t="shared" si="44"/>
        <v>0</v>
      </c>
      <c r="M967" s="522">
        <f t="shared" si="45"/>
        <v>0</v>
      </c>
      <c r="N967" s="46">
        <v>12000</v>
      </c>
      <c r="O967" s="46">
        <v>12000</v>
      </c>
      <c r="P967" s="46"/>
      <c r="Q967" s="46"/>
      <c r="R967" s="46"/>
      <c r="S967" s="46"/>
      <c r="T967" s="255" t="s">
        <v>2811</v>
      </c>
      <c r="U967" s="46"/>
      <c r="V967" s="8" t="s">
        <v>603</v>
      </c>
      <c r="W967" s="51" t="s">
        <v>604</v>
      </c>
      <c r="X967" s="171"/>
      <c r="Y967" s="171"/>
      <c r="Z967" s="171"/>
      <c r="AA967" s="171"/>
      <c r="AB967" s="171"/>
      <c r="AC967" s="171"/>
      <c r="AD967" s="192">
        <v>511710</v>
      </c>
      <c r="AE967" s="192">
        <v>30</v>
      </c>
      <c r="AF967" s="299"/>
      <c r="AG967" s="299"/>
      <c r="AH967" s="299"/>
      <c r="AI967" s="299"/>
      <c r="AJ967" s="299"/>
      <c r="AK967" s="299"/>
      <c r="AL967" s="299"/>
      <c r="AM967" s="299"/>
      <c r="AN967" s="299"/>
      <c r="AO967" s="299"/>
      <c r="AP967" s="299"/>
      <c r="AQ967" s="299"/>
      <c r="AR967" s="299"/>
      <c r="AS967" s="299"/>
      <c r="AT967" s="299"/>
      <c r="AU967" s="299"/>
      <c r="AV967" s="299"/>
      <c r="AW967" s="299"/>
      <c r="AX967" s="299"/>
      <c r="AY967" s="299"/>
      <c r="AZ967" s="299"/>
      <c r="BA967" s="299"/>
      <c r="BB967" s="299"/>
      <c r="BC967" s="299"/>
      <c r="BD967" s="299"/>
      <c r="BE967" s="299"/>
      <c r="BF967" s="299"/>
      <c r="BG967" s="299"/>
    </row>
    <row r="968" spans="1:59" s="167" customFormat="1" ht="102" x14ac:dyDescent="0.2">
      <c r="A968" s="49">
        <v>96510</v>
      </c>
      <c r="B968" s="29" t="s">
        <v>82</v>
      </c>
      <c r="C968" s="131"/>
      <c r="D968" s="168">
        <v>0</v>
      </c>
      <c r="E968" s="132"/>
      <c r="F968" s="29" t="s">
        <v>614</v>
      </c>
      <c r="G968" s="135"/>
      <c r="H968" s="135"/>
      <c r="I968" s="135"/>
      <c r="J968" s="135">
        <v>18000</v>
      </c>
      <c r="K968" s="81">
        <v>22500</v>
      </c>
      <c r="L968" s="100">
        <f t="shared" si="44"/>
        <v>4500</v>
      </c>
      <c r="M968" s="522">
        <f t="shared" si="45"/>
        <v>0.25</v>
      </c>
      <c r="N968" s="81">
        <v>18000</v>
      </c>
      <c r="O968" s="81">
        <v>18000</v>
      </c>
      <c r="P968" s="81"/>
      <c r="Q968" s="81"/>
      <c r="R968" s="81"/>
      <c r="S968" s="81"/>
      <c r="T968" s="255" t="s">
        <v>2797</v>
      </c>
      <c r="U968" s="133" t="s">
        <v>2917</v>
      </c>
      <c r="V968" s="43" t="s">
        <v>615</v>
      </c>
      <c r="W968" s="8" t="s">
        <v>2933</v>
      </c>
      <c r="X968" s="81"/>
      <c r="Y968" s="81"/>
      <c r="Z968" s="81"/>
      <c r="AA968" s="81"/>
      <c r="AB968" s="81"/>
      <c r="AC968" s="81"/>
      <c r="AD968" s="192">
        <v>511710</v>
      </c>
      <c r="AE968" s="192">
        <v>30</v>
      </c>
      <c r="AF968" s="299"/>
      <c r="AG968" s="299"/>
      <c r="AH968" s="299"/>
      <c r="AI968" s="299"/>
      <c r="AJ968" s="299"/>
      <c r="AK968" s="299"/>
      <c r="AL968" s="299"/>
      <c r="AM968" s="299"/>
      <c r="AN968" s="299"/>
      <c r="AO968" s="299"/>
      <c r="AP968" s="299"/>
      <c r="AQ968" s="299"/>
      <c r="AR968" s="299"/>
      <c r="AS968" s="299"/>
      <c r="AT968" s="299"/>
      <c r="AU968" s="299"/>
      <c r="AV968" s="299"/>
      <c r="AW968" s="299"/>
      <c r="AX968" s="299"/>
      <c r="AY968" s="299"/>
      <c r="AZ968" s="299"/>
      <c r="BA968" s="299"/>
      <c r="BB968" s="299"/>
      <c r="BC968" s="299"/>
      <c r="BD968" s="299"/>
      <c r="BE968" s="299"/>
      <c r="BF968" s="299"/>
      <c r="BG968" s="299"/>
    </row>
    <row r="969" spans="1:59" s="300" customFormat="1" ht="89.25" x14ac:dyDescent="0.2">
      <c r="A969" s="49">
        <v>95320</v>
      </c>
      <c r="B969" s="29" t="s">
        <v>467</v>
      </c>
      <c r="C969" s="131"/>
      <c r="D969" s="168">
        <v>1</v>
      </c>
      <c r="E969" s="132"/>
      <c r="F969" s="67" t="s">
        <v>515</v>
      </c>
      <c r="G969" s="75">
        <v>13851</v>
      </c>
      <c r="H969" s="75">
        <v>9318</v>
      </c>
      <c r="I969" s="75">
        <v>8003</v>
      </c>
      <c r="J969" s="75">
        <v>10000</v>
      </c>
      <c r="K969" s="130">
        <v>20000</v>
      </c>
      <c r="L969" s="100">
        <f t="shared" si="44"/>
        <v>10000</v>
      </c>
      <c r="M969" s="522">
        <f t="shared" si="45"/>
        <v>1</v>
      </c>
      <c r="N969" s="130">
        <v>20000</v>
      </c>
      <c r="O969" s="130">
        <v>20000</v>
      </c>
      <c r="P969" s="130"/>
      <c r="Q969" s="130"/>
      <c r="R969" s="130"/>
      <c r="S969" s="130"/>
      <c r="T969" s="545" t="s">
        <v>2774</v>
      </c>
      <c r="U969" s="133" t="s">
        <v>2917</v>
      </c>
      <c r="V969" s="133" t="s">
        <v>591</v>
      </c>
      <c r="W969" s="553" t="s">
        <v>2926</v>
      </c>
      <c r="X969" s="134"/>
      <c r="Y969" s="134"/>
      <c r="Z969" s="134"/>
      <c r="AA969" s="198"/>
      <c r="AB969" s="134"/>
      <c r="AC969" s="134"/>
      <c r="AD969" s="192">
        <v>511710</v>
      </c>
      <c r="AE969" s="192">
        <v>30</v>
      </c>
      <c r="AF969" s="299"/>
      <c r="AG969" s="299"/>
      <c r="AH969" s="299"/>
      <c r="AI969" s="299"/>
      <c r="AJ969" s="299"/>
      <c r="AK969" s="299"/>
      <c r="AL969" s="299"/>
      <c r="AM969" s="299"/>
      <c r="AN969" s="299"/>
      <c r="AO969" s="299"/>
      <c r="AP969" s="299"/>
      <c r="AQ969" s="299"/>
      <c r="AR969" s="299"/>
      <c r="AS969" s="299"/>
      <c r="AT969" s="299"/>
      <c r="AU969" s="299"/>
      <c r="AV969" s="299"/>
      <c r="AW969" s="299"/>
      <c r="AX969" s="299"/>
      <c r="AY969" s="299"/>
      <c r="AZ969" s="299"/>
      <c r="BA969" s="299"/>
      <c r="BB969" s="299"/>
      <c r="BC969" s="299"/>
      <c r="BD969" s="299"/>
      <c r="BE969" s="299"/>
      <c r="BF969" s="299"/>
      <c r="BG969" s="299"/>
    </row>
    <row r="970" spans="1:59" s="167" customFormat="1" ht="76.5" x14ac:dyDescent="0.2">
      <c r="A970" s="49">
        <v>96512</v>
      </c>
      <c r="B970" s="29" t="s">
        <v>127</v>
      </c>
      <c r="C970" s="131"/>
      <c r="D970" s="168">
        <v>2</v>
      </c>
      <c r="E970" s="132"/>
      <c r="F970" s="67" t="s">
        <v>616</v>
      </c>
      <c r="G970" s="135"/>
      <c r="H970" s="135"/>
      <c r="I970" s="135"/>
      <c r="J970" s="135"/>
      <c r="K970" s="100">
        <v>1600</v>
      </c>
      <c r="L970" s="100">
        <f t="shared" si="44"/>
        <v>1600</v>
      </c>
      <c r="M970" s="522" t="e">
        <f t="shared" si="45"/>
        <v>#DIV/0!</v>
      </c>
      <c r="N970" s="100"/>
      <c r="O970" s="100"/>
      <c r="P970" s="100"/>
      <c r="Q970" s="100"/>
      <c r="R970" s="100"/>
      <c r="S970" s="100"/>
      <c r="T970" s="257" t="s">
        <v>2814</v>
      </c>
      <c r="U970" s="81"/>
      <c r="V970" s="81" t="s">
        <v>617</v>
      </c>
      <c r="W970" s="296" t="s">
        <v>618</v>
      </c>
      <c r="X970" s="211"/>
      <c r="Y970" s="211"/>
      <c r="Z970" s="211"/>
      <c r="AA970" s="211"/>
      <c r="AB970" s="211"/>
      <c r="AC970" s="81"/>
      <c r="AD970" s="192">
        <v>511710</v>
      </c>
      <c r="AE970" s="192">
        <v>30</v>
      </c>
      <c r="AF970" s="299"/>
      <c r="AG970" s="299"/>
      <c r="AH970" s="299"/>
      <c r="AI970" s="299"/>
      <c r="AJ970" s="299"/>
      <c r="AK970" s="299"/>
      <c r="AL970" s="299"/>
      <c r="AM970" s="299"/>
      <c r="AN970" s="299"/>
      <c r="AO970" s="299"/>
      <c r="AP970" s="299"/>
      <c r="AQ970" s="299"/>
      <c r="AR970" s="299"/>
      <c r="AS970" s="299"/>
      <c r="AT970" s="299"/>
      <c r="AU970" s="299"/>
      <c r="AV970" s="299"/>
      <c r="AW970" s="299"/>
      <c r="AX970" s="299"/>
      <c r="AY970" s="299"/>
      <c r="AZ970" s="299"/>
      <c r="BA970" s="299"/>
      <c r="BB970" s="299"/>
      <c r="BC970" s="299"/>
      <c r="BD970" s="299"/>
      <c r="BE970" s="299"/>
      <c r="BF970" s="299"/>
      <c r="BG970" s="299"/>
    </row>
    <row r="971" spans="1:59" s="167" customFormat="1" ht="38.25" x14ac:dyDescent="0.2">
      <c r="A971" s="49">
        <v>96512</v>
      </c>
      <c r="B971" s="29" t="s">
        <v>127</v>
      </c>
      <c r="C971" s="131"/>
      <c r="D971" s="168">
        <v>2</v>
      </c>
      <c r="E971" s="132"/>
      <c r="F971" s="67" t="s">
        <v>619</v>
      </c>
      <c r="G971" s="135"/>
      <c r="H971" s="135"/>
      <c r="I971" s="135"/>
      <c r="J971" s="135"/>
      <c r="K971" s="100">
        <v>7000</v>
      </c>
      <c r="L971" s="100">
        <f t="shared" si="44"/>
        <v>7000</v>
      </c>
      <c r="M971" s="522" t="e">
        <f t="shared" si="45"/>
        <v>#DIV/0!</v>
      </c>
      <c r="N971" s="100"/>
      <c r="O971" s="100"/>
      <c r="P971" s="100"/>
      <c r="Q971" s="100"/>
      <c r="R971" s="100"/>
      <c r="S971" s="100"/>
      <c r="T971" s="257" t="s">
        <v>2814</v>
      </c>
      <c r="U971" s="81"/>
      <c r="V971" s="81" t="s">
        <v>617</v>
      </c>
      <c r="W971" s="296" t="s">
        <v>620</v>
      </c>
      <c r="X971" s="211"/>
      <c r="Y971" s="211"/>
      <c r="Z971" s="211"/>
      <c r="AA971" s="211"/>
      <c r="AB971" s="211"/>
      <c r="AC971" s="81"/>
      <c r="AD971" s="192">
        <v>511710</v>
      </c>
      <c r="AE971" s="192">
        <v>30</v>
      </c>
      <c r="AF971" s="299"/>
      <c r="AG971" s="299"/>
      <c r="AH971" s="299"/>
      <c r="AI971" s="299"/>
      <c r="AJ971" s="299"/>
      <c r="AK971" s="299"/>
      <c r="AL971" s="299"/>
      <c r="AM971" s="299"/>
      <c r="AN971" s="299"/>
      <c r="AO971" s="299"/>
      <c r="AP971" s="299"/>
      <c r="AQ971" s="299"/>
      <c r="AR971" s="299"/>
      <c r="AS971" s="299"/>
      <c r="AT971" s="299"/>
      <c r="AU971" s="299"/>
      <c r="AV971" s="299"/>
      <c r="AW971" s="299"/>
      <c r="AX971" s="299"/>
      <c r="AY971" s="299"/>
      <c r="AZ971" s="299"/>
      <c r="BA971" s="299"/>
      <c r="BB971" s="299"/>
      <c r="BC971" s="299"/>
      <c r="BD971" s="299"/>
      <c r="BE971" s="299"/>
      <c r="BF971" s="299"/>
      <c r="BG971" s="299"/>
    </row>
    <row r="972" spans="1:59" s="298" customFormat="1" ht="51" x14ac:dyDescent="0.2">
      <c r="A972" s="49">
        <v>95410</v>
      </c>
      <c r="B972" s="29" t="s">
        <v>567</v>
      </c>
      <c r="C972" s="131"/>
      <c r="D972" s="168">
        <v>1</v>
      </c>
      <c r="E972" s="132"/>
      <c r="F972" s="67" t="s">
        <v>705</v>
      </c>
      <c r="G972" s="75"/>
      <c r="H972" s="75"/>
      <c r="I972" s="75"/>
      <c r="J972" s="75">
        <v>100</v>
      </c>
      <c r="K972" s="130">
        <v>200</v>
      </c>
      <c r="L972" s="100">
        <f t="shared" si="44"/>
        <v>100</v>
      </c>
      <c r="M972" s="522">
        <f t="shared" si="45"/>
        <v>1</v>
      </c>
      <c r="N972" s="130">
        <v>130</v>
      </c>
      <c r="O972" s="130">
        <v>130</v>
      </c>
      <c r="P972" s="130"/>
      <c r="Q972" s="130"/>
      <c r="R972" s="130"/>
      <c r="S972" s="130"/>
      <c r="T972" s="405" t="s">
        <v>2819</v>
      </c>
      <c r="U972" s="130"/>
      <c r="V972" s="133" t="s">
        <v>706</v>
      </c>
      <c r="W972" s="6" t="s">
        <v>707</v>
      </c>
      <c r="X972" s="134"/>
      <c r="Y972" s="134"/>
      <c r="Z972" s="134"/>
      <c r="AA972" s="198"/>
      <c r="AB972" s="134"/>
      <c r="AC972" s="134"/>
      <c r="AD972" s="49">
        <v>511810</v>
      </c>
      <c r="AE972" s="49">
        <v>30</v>
      </c>
      <c r="AF972" s="301"/>
      <c r="AG972" s="301"/>
      <c r="AH972" s="301"/>
      <c r="AI972" s="301"/>
      <c r="AJ972" s="301"/>
      <c r="AK972" s="301"/>
      <c r="AL972" s="301"/>
      <c r="AM972" s="301"/>
      <c r="AN972" s="301"/>
      <c r="AO972" s="301"/>
      <c r="AP972" s="301"/>
      <c r="AQ972" s="301"/>
      <c r="AR972" s="301"/>
      <c r="AS972" s="301"/>
      <c r="AT972" s="301"/>
      <c r="AU972" s="301"/>
      <c r="AV972" s="301"/>
      <c r="AW972" s="301"/>
    </row>
    <row r="973" spans="1:59" s="300" customFormat="1" ht="89.25" x14ac:dyDescent="0.2">
      <c r="A973" s="49">
        <v>95530</v>
      </c>
      <c r="B973" s="29" t="s">
        <v>282</v>
      </c>
      <c r="C973" s="131"/>
      <c r="D973" s="168">
        <v>1</v>
      </c>
      <c r="E973" s="132"/>
      <c r="F973" s="67" t="s">
        <v>708</v>
      </c>
      <c r="G973" s="75"/>
      <c r="H973" s="75"/>
      <c r="I973" s="75"/>
      <c r="J973" s="75">
        <v>350</v>
      </c>
      <c r="K973" s="130">
        <v>1000</v>
      </c>
      <c r="L973" s="100">
        <f t="shared" si="44"/>
        <v>650</v>
      </c>
      <c r="M973" s="522">
        <f t="shared" si="45"/>
        <v>1.8571428571428572</v>
      </c>
      <c r="N973" s="130">
        <v>500</v>
      </c>
      <c r="O973" s="130">
        <v>500</v>
      </c>
      <c r="P973" s="130"/>
      <c r="Q973" s="130"/>
      <c r="R973" s="130"/>
      <c r="S973" s="130"/>
      <c r="T973" s="255" t="s">
        <v>2798</v>
      </c>
      <c r="U973" s="130"/>
      <c r="V973" s="133" t="s">
        <v>702</v>
      </c>
      <c r="W973" s="6" t="s">
        <v>709</v>
      </c>
      <c r="X973" s="134"/>
      <c r="Y973" s="134"/>
      <c r="Z973" s="134"/>
      <c r="AA973" s="198"/>
      <c r="AB973" s="134"/>
      <c r="AC973" s="134"/>
      <c r="AD973" s="49">
        <v>511810</v>
      </c>
      <c r="AE973" s="49">
        <v>30</v>
      </c>
      <c r="AF973" s="299"/>
      <c r="AG973" s="299"/>
      <c r="AH973" s="299"/>
      <c r="AI973" s="299"/>
      <c r="AJ973" s="299"/>
      <c r="AK973" s="299"/>
      <c r="AL973" s="299"/>
      <c r="AM973" s="299"/>
      <c r="AN973" s="299"/>
      <c r="AO973" s="299"/>
      <c r="AP973" s="299"/>
      <c r="AQ973" s="299"/>
      <c r="AR973" s="299"/>
      <c r="AS973" s="299"/>
      <c r="AT973" s="299"/>
      <c r="AU973" s="299"/>
      <c r="AV973" s="299"/>
      <c r="AW973" s="299"/>
    </row>
    <row r="974" spans="1:59" s="167" customFormat="1" ht="84.75" customHeight="1" x14ac:dyDescent="0.2">
      <c r="A974" s="49">
        <v>94310</v>
      </c>
      <c r="B974" s="29" t="s">
        <v>154</v>
      </c>
      <c r="C974" s="157"/>
      <c r="D974" s="168">
        <v>1</v>
      </c>
      <c r="E974" s="158"/>
      <c r="F974" s="67" t="s">
        <v>699</v>
      </c>
      <c r="G974" s="159">
        <v>1559</v>
      </c>
      <c r="H974" s="159">
        <v>1638</v>
      </c>
      <c r="I974" s="159">
        <v>1098</v>
      </c>
      <c r="J974" s="159"/>
      <c r="K974" s="130">
        <v>900</v>
      </c>
      <c r="L974" s="100">
        <f t="shared" si="44"/>
        <v>900</v>
      </c>
      <c r="M974" s="522" t="e">
        <f t="shared" si="45"/>
        <v>#DIV/0!</v>
      </c>
      <c r="N974" s="130">
        <v>900</v>
      </c>
      <c r="O974" s="130">
        <v>900</v>
      </c>
      <c r="P974" s="130"/>
      <c r="Q974" s="130"/>
      <c r="R974" s="130"/>
      <c r="S974" s="130"/>
      <c r="T974" s="538" t="s">
        <v>2817</v>
      </c>
      <c r="U974" s="130"/>
      <c r="V974" s="133" t="s">
        <v>700</v>
      </c>
      <c r="W974" s="6" t="s">
        <v>701</v>
      </c>
      <c r="X974" s="130"/>
      <c r="Y974" s="130"/>
      <c r="Z974" s="130"/>
      <c r="AA974" s="133"/>
      <c r="AB974" s="130"/>
      <c r="AC974" s="130"/>
      <c r="AD974" s="49">
        <v>511810</v>
      </c>
      <c r="AE974" s="49">
        <v>30</v>
      </c>
      <c r="AF974" s="299"/>
      <c r="AG974" s="299"/>
      <c r="AH974" s="299"/>
      <c r="AI974" s="299"/>
      <c r="AJ974" s="299"/>
      <c r="AK974" s="299"/>
      <c r="AL974" s="299"/>
      <c r="AM974" s="299"/>
      <c r="AN974" s="299"/>
      <c r="AO974" s="299"/>
      <c r="AP974" s="299"/>
      <c r="AQ974" s="299"/>
      <c r="AR974" s="299"/>
      <c r="AS974" s="299"/>
      <c r="AT974" s="299"/>
      <c r="AU974" s="299"/>
      <c r="AV974" s="299"/>
      <c r="AW974" s="299"/>
    </row>
    <row r="975" spans="1:59" s="167" customFormat="1" ht="51" x14ac:dyDescent="0.2">
      <c r="A975" s="49">
        <v>95310</v>
      </c>
      <c r="B975" s="29" t="s">
        <v>38</v>
      </c>
      <c r="C975" s="131"/>
      <c r="D975" s="168">
        <v>1</v>
      </c>
      <c r="E975" s="132"/>
      <c r="F975" s="67" t="s">
        <v>626</v>
      </c>
      <c r="G975" s="75">
        <v>323</v>
      </c>
      <c r="H975" s="75"/>
      <c r="I975" s="75">
        <v>3216</v>
      </c>
      <c r="J975" s="75">
        <v>2010</v>
      </c>
      <c r="K975" s="130">
        <v>5250</v>
      </c>
      <c r="L975" s="100">
        <f t="shared" si="44"/>
        <v>3240</v>
      </c>
      <c r="M975" s="522">
        <f t="shared" si="45"/>
        <v>1.6119402985074627</v>
      </c>
      <c r="N975" s="130">
        <v>2750</v>
      </c>
      <c r="O975" s="130">
        <v>2750</v>
      </c>
      <c r="P975" s="130"/>
      <c r="Q975" s="130"/>
      <c r="R975" s="130"/>
      <c r="S975" s="130"/>
      <c r="T975" s="405" t="s">
        <v>2818</v>
      </c>
      <c r="U975" s="130"/>
      <c r="V975" s="133" t="s">
        <v>702</v>
      </c>
      <c r="W975" s="6" t="s">
        <v>703</v>
      </c>
      <c r="X975" s="130"/>
      <c r="Y975" s="130"/>
      <c r="Z975" s="130"/>
      <c r="AA975" s="133"/>
      <c r="AB975" s="130"/>
      <c r="AC975" s="130"/>
      <c r="AD975" s="49">
        <v>511810</v>
      </c>
      <c r="AE975" s="49">
        <v>30</v>
      </c>
      <c r="AF975" s="299"/>
      <c r="AG975" s="299"/>
      <c r="AH975" s="299"/>
      <c r="AI975" s="299"/>
      <c r="AJ975" s="299"/>
      <c r="AK975" s="299"/>
      <c r="AL975" s="299"/>
      <c r="AM975" s="299"/>
      <c r="AN975" s="299"/>
      <c r="AO975" s="299"/>
      <c r="AP975" s="299"/>
      <c r="AQ975" s="299"/>
      <c r="AR975" s="299"/>
      <c r="AS975" s="299"/>
      <c r="AT975" s="299"/>
      <c r="AU975" s="299"/>
      <c r="AV975" s="299"/>
      <c r="AW975" s="299"/>
    </row>
    <row r="976" spans="1:59" s="300" customFormat="1" ht="51" x14ac:dyDescent="0.2">
      <c r="A976" s="49">
        <v>95320</v>
      </c>
      <c r="B976" s="29" t="s">
        <v>467</v>
      </c>
      <c r="C976" s="131"/>
      <c r="D976" s="168">
        <v>1</v>
      </c>
      <c r="E976" s="132"/>
      <c r="F976" s="67" t="s">
        <v>515</v>
      </c>
      <c r="G976" s="75">
        <v>2528</v>
      </c>
      <c r="H976" s="75">
        <v>185</v>
      </c>
      <c r="I976" s="75">
        <v>2348</v>
      </c>
      <c r="J976" s="75">
        <v>3500</v>
      </c>
      <c r="K976" s="130">
        <v>10000</v>
      </c>
      <c r="L976" s="100">
        <f t="shared" si="44"/>
        <v>6500</v>
      </c>
      <c r="M976" s="522">
        <f t="shared" si="45"/>
        <v>1.8571428571428572</v>
      </c>
      <c r="N976" s="130">
        <v>5000</v>
      </c>
      <c r="O976" s="130">
        <v>5000</v>
      </c>
      <c r="P976" s="130"/>
      <c r="Q976" s="130"/>
      <c r="R976" s="130"/>
      <c r="S976" s="130"/>
      <c r="T976" s="545" t="s">
        <v>2815</v>
      </c>
      <c r="U976" s="130"/>
      <c r="V976" s="133" t="s">
        <v>702</v>
      </c>
      <c r="W976" s="6" t="s">
        <v>704</v>
      </c>
      <c r="X976" s="134"/>
      <c r="Y976" s="134"/>
      <c r="Z976" s="134"/>
      <c r="AA976" s="198"/>
      <c r="AB976" s="134"/>
      <c r="AC976" s="134"/>
      <c r="AD976" s="49">
        <v>511810</v>
      </c>
      <c r="AE976" s="49">
        <v>30</v>
      </c>
      <c r="AF976" s="299"/>
      <c r="AG976" s="299"/>
      <c r="AH976" s="299"/>
      <c r="AI976" s="299"/>
      <c r="AJ976" s="299"/>
      <c r="AK976" s="299"/>
      <c r="AL976" s="299"/>
      <c r="AM976" s="299"/>
      <c r="AN976" s="299"/>
      <c r="AO976" s="299"/>
      <c r="AP976" s="299"/>
      <c r="AQ976" s="299"/>
      <c r="AR976" s="299"/>
      <c r="AS976" s="299"/>
      <c r="AT976" s="299"/>
      <c r="AU976" s="299"/>
      <c r="AV976" s="299"/>
      <c r="AW976" s="299"/>
    </row>
    <row r="977" spans="1:50" s="300" customFormat="1" ht="38.25" x14ac:dyDescent="0.2">
      <c r="A977" s="50">
        <v>94310</v>
      </c>
      <c r="B977" s="29" t="s">
        <v>56</v>
      </c>
      <c r="C977" s="96"/>
      <c r="D977" s="168">
        <v>1</v>
      </c>
      <c r="E977" s="97"/>
      <c r="F977" s="51" t="s">
        <v>696</v>
      </c>
      <c r="G977" s="98"/>
      <c r="H977" s="98"/>
      <c r="I977" s="98"/>
      <c r="J977" s="98">
        <v>2500</v>
      </c>
      <c r="K977" s="99">
        <v>3000</v>
      </c>
      <c r="L977" s="100">
        <f t="shared" si="44"/>
        <v>500</v>
      </c>
      <c r="M977" s="522">
        <f t="shared" si="45"/>
        <v>0.2</v>
      </c>
      <c r="N977" s="99"/>
      <c r="O977" s="99"/>
      <c r="P977" s="99"/>
      <c r="Q977" s="99"/>
      <c r="R977" s="99"/>
      <c r="S977" s="99"/>
      <c r="T977" s="545" t="s">
        <v>2816</v>
      </c>
      <c r="U977" s="102"/>
      <c r="V977" s="101" t="s">
        <v>697</v>
      </c>
      <c r="W977" s="7" t="s">
        <v>698</v>
      </c>
      <c r="X977" s="130"/>
      <c r="Y977" s="130"/>
      <c r="Z977" s="130"/>
      <c r="AA977" s="133"/>
      <c r="AB977" s="130"/>
      <c r="AC977" s="130"/>
      <c r="AD977" s="49">
        <v>511810</v>
      </c>
      <c r="AE977" s="49">
        <v>30</v>
      </c>
      <c r="AF977" s="299"/>
      <c r="AG977" s="299"/>
      <c r="AH977" s="299"/>
      <c r="AI977" s="299"/>
      <c r="AJ977" s="299"/>
      <c r="AK977" s="299"/>
      <c r="AL977" s="299"/>
      <c r="AM977" s="299"/>
      <c r="AN977" s="299"/>
      <c r="AO977" s="299"/>
      <c r="AP977" s="299"/>
      <c r="AQ977" s="299"/>
      <c r="AR977" s="299"/>
      <c r="AS977" s="299"/>
      <c r="AT977" s="299"/>
      <c r="AU977" s="299"/>
      <c r="AV977" s="299"/>
      <c r="AW977" s="299"/>
    </row>
    <row r="978" spans="1:50" s="300" customFormat="1" ht="51" x14ac:dyDescent="0.2">
      <c r="A978" s="49">
        <v>95990</v>
      </c>
      <c r="B978" s="29" t="s">
        <v>710</v>
      </c>
      <c r="C978" s="131"/>
      <c r="D978" s="168">
        <v>1</v>
      </c>
      <c r="E978" s="132"/>
      <c r="F978" s="67" t="s">
        <v>711</v>
      </c>
      <c r="G978" s="75">
        <v>2592</v>
      </c>
      <c r="H978" s="75">
        <v>2587</v>
      </c>
      <c r="I978" s="75"/>
      <c r="J978" s="75"/>
      <c r="K978" s="130">
        <v>2000</v>
      </c>
      <c r="L978" s="100">
        <f t="shared" si="44"/>
        <v>2000</v>
      </c>
      <c r="M978" s="522" t="e">
        <f t="shared" si="45"/>
        <v>#DIV/0!</v>
      </c>
      <c r="N978" s="130"/>
      <c r="O978" s="130"/>
      <c r="P978" s="130"/>
      <c r="Q978" s="130"/>
      <c r="R978" s="130"/>
      <c r="S978" s="130"/>
      <c r="T978" s="405" t="s">
        <v>2820</v>
      </c>
      <c r="U978" s="130"/>
      <c r="V978" s="133" t="s">
        <v>702</v>
      </c>
      <c r="W978" s="6" t="s">
        <v>712</v>
      </c>
      <c r="X978" s="130"/>
      <c r="Y978" s="130"/>
      <c r="Z978" s="130"/>
      <c r="AA978" s="133"/>
      <c r="AB978" s="130"/>
      <c r="AC978" s="130"/>
      <c r="AD978" s="49">
        <v>511810</v>
      </c>
      <c r="AE978" s="49">
        <v>30</v>
      </c>
      <c r="AF978" s="299"/>
      <c r="AG978" s="299"/>
      <c r="AH978" s="299"/>
      <c r="AI978" s="299"/>
      <c r="AJ978" s="299"/>
      <c r="AK978" s="299"/>
      <c r="AL978" s="299"/>
      <c r="AM978" s="299"/>
      <c r="AN978" s="299"/>
      <c r="AO978" s="299"/>
      <c r="AP978" s="299"/>
      <c r="AQ978" s="299"/>
      <c r="AR978" s="299"/>
      <c r="AS978" s="299"/>
      <c r="AT978" s="299"/>
      <c r="AU978" s="299"/>
      <c r="AV978" s="299"/>
      <c r="AW978" s="299"/>
    </row>
    <row r="979" spans="1:50" s="167" customFormat="1" ht="51" x14ac:dyDescent="0.2">
      <c r="A979" s="49">
        <v>95410</v>
      </c>
      <c r="B979" s="29" t="s">
        <v>567</v>
      </c>
      <c r="C979" s="131"/>
      <c r="D979" s="168">
        <v>1</v>
      </c>
      <c r="E979" s="132"/>
      <c r="F979" s="67" t="s">
        <v>705</v>
      </c>
      <c r="G979" s="75"/>
      <c r="H979" s="75"/>
      <c r="I979" s="75"/>
      <c r="J979" s="75">
        <v>100</v>
      </c>
      <c r="K979" s="130">
        <v>200</v>
      </c>
      <c r="L979" s="100">
        <f t="shared" si="44"/>
        <v>100</v>
      </c>
      <c r="M979" s="522">
        <f t="shared" si="45"/>
        <v>1</v>
      </c>
      <c r="N979" s="130">
        <v>130</v>
      </c>
      <c r="O979" s="130">
        <v>130</v>
      </c>
      <c r="P979" s="130"/>
      <c r="Q979" s="130"/>
      <c r="R979" s="130"/>
      <c r="S979" s="130"/>
      <c r="T979" s="405" t="s">
        <v>2819</v>
      </c>
      <c r="U979" s="130"/>
      <c r="V979" s="133" t="s">
        <v>706</v>
      </c>
      <c r="W979" s="6" t="s">
        <v>707</v>
      </c>
      <c r="X979" s="134"/>
      <c r="Y979" s="134"/>
      <c r="Z979" s="134"/>
      <c r="AA979" s="198"/>
      <c r="AB979" s="134"/>
      <c r="AC979" s="134"/>
      <c r="AD979" s="172">
        <v>511820</v>
      </c>
      <c r="AE979" s="172">
        <v>30</v>
      </c>
      <c r="AF979" s="299"/>
      <c r="AG979" s="299"/>
      <c r="AH979" s="299"/>
      <c r="AI979" s="299"/>
      <c r="AJ979" s="299"/>
      <c r="AK979" s="299"/>
      <c r="AL979" s="299"/>
      <c r="AM979" s="299"/>
      <c r="AN979" s="299"/>
      <c r="AO979" s="299"/>
      <c r="AP979" s="299"/>
      <c r="AQ979" s="299"/>
      <c r="AR979" s="299"/>
      <c r="AS979" s="299"/>
      <c r="AT979" s="299"/>
      <c r="AU979" s="299"/>
      <c r="AV979" s="299"/>
      <c r="AW979" s="299"/>
    </row>
    <row r="980" spans="1:50" s="167" customFormat="1" ht="89.25" x14ac:dyDescent="0.2">
      <c r="A980" s="49">
        <v>95530</v>
      </c>
      <c r="B980" s="29" t="s">
        <v>282</v>
      </c>
      <c r="C980" s="131"/>
      <c r="D980" s="168">
        <v>1</v>
      </c>
      <c r="E980" s="132"/>
      <c r="F980" s="67" t="s">
        <v>708</v>
      </c>
      <c r="G980" s="75"/>
      <c r="H980" s="75"/>
      <c r="I980" s="75"/>
      <c r="J980" s="75">
        <v>350</v>
      </c>
      <c r="K980" s="130">
        <v>1000</v>
      </c>
      <c r="L980" s="100">
        <f t="shared" si="44"/>
        <v>650</v>
      </c>
      <c r="M980" s="522">
        <f t="shared" si="45"/>
        <v>1.8571428571428572</v>
      </c>
      <c r="N980" s="130">
        <v>500</v>
      </c>
      <c r="O980" s="130">
        <v>500</v>
      </c>
      <c r="P980" s="130"/>
      <c r="Q980" s="130"/>
      <c r="R980" s="130"/>
      <c r="S980" s="130"/>
      <c r="T980" s="255" t="s">
        <v>2798</v>
      </c>
      <c r="U980" s="130"/>
      <c r="V980" s="133" t="s">
        <v>702</v>
      </c>
      <c r="W980" s="6" t="s">
        <v>713</v>
      </c>
      <c r="X980" s="134"/>
      <c r="Y980" s="134"/>
      <c r="Z980" s="134"/>
      <c r="AA980" s="198"/>
      <c r="AB980" s="134"/>
      <c r="AC980" s="134"/>
      <c r="AD980" s="172">
        <v>511820</v>
      </c>
      <c r="AE980" s="172">
        <v>30</v>
      </c>
      <c r="AF980" s="299"/>
      <c r="AG980" s="299"/>
      <c r="AH980" s="299"/>
      <c r="AI980" s="299"/>
      <c r="AJ980" s="299"/>
      <c r="AK980" s="299"/>
      <c r="AL980" s="299"/>
      <c r="AM980" s="299"/>
      <c r="AN980" s="299"/>
      <c r="AO980" s="299"/>
      <c r="AP980" s="299"/>
      <c r="AQ980" s="299"/>
      <c r="AR980" s="299"/>
      <c r="AS980" s="299"/>
      <c r="AT980" s="299"/>
      <c r="AU980" s="299"/>
      <c r="AV980" s="299"/>
      <c r="AW980" s="299"/>
    </row>
    <row r="981" spans="1:50" s="300" customFormat="1" ht="38.25" x14ac:dyDescent="0.2">
      <c r="A981" s="49">
        <v>94490</v>
      </c>
      <c r="B981" s="29" t="s">
        <v>154</v>
      </c>
      <c r="C981" s="157"/>
      <c r="D981" s="168">
        <v>1</v>
      </c>
      <c r="E981" s="158"/>
      <c r="F981" s="67" t="s">
        <v>699</v>
      </c>
      <c r="G981" s="159">
        <v>1559</v>
      </c>
      <c r="H981" s="159">
        <v>1638</v>
      </c>
      <c r="I981" s="159">
        <v>1098</v>
      </c>
      <c r="J981" s="159"/>
      <c r="K981" s="130">
        <v>900</v>
      </c>
      <c r="L981" s="100">
        <f t="shared" si="44"/>
        <v>900</v>
      </c>
      <c r="M981" s="522" t="e">
        <f t="shared" si="45"/>
        <v>#DIV/0!</v>
      </c>
      <c r="N981" s="130">
        <v>900</v>
      </c>
      <c r="O981" s="130">
        <v>900</v>
      </c>
      <c r="P981" s="130"/>
      <c r="Q981" s="130"/>
      <c r="R981" s="130"/>
      <c r="S981" s="130"/>
      <c r="T981" s="538" t="s">
        <v>2817</v>
      </c>
      <c r="U981" s="130"/>
      <c r="V981" s="133" t="s">
        <v>700</v>
      </c>
      <c r="W981" s="6" t="s">
        <v>701</v>
      </c>
      <c r="X981" s="130"/>
      <c r="Y981" s="130"/>
      <c r="Z981" s="130"/>
      <c r="AA981" s="133"/>
      <c r="AB981" s="130"/>
      <c r="AC981" s="130"/>
      <c r="AD981" s="172">
        <v>511820</v>
      </c>
      <c r="AE981" s="172">
        <v>30</v>
      </c>
      <c r="AF981" s="299"/>
      <c r="AG981" s="299"/>
      <c r="AH981" s="299"/>
      <c r="AI981" s="299"/>
      <c r="AJ981" s="299"/>
      <c r="AK981" s="299"/>
      <c r="AL981" s="299"/>
      <c r="AM981" s="299"/>
      <c r="AN981" s="299"/>
      <c r="AO981" s="299"/>
      <c r="AP981" s="299"/>
      <c r="AQ981" s="299"/>
      <c r="AR981" s="299"/>
      <c r="AS981" s="299"/>
      <c r="AT981" s="299"/>
      <c r="AU981" s="299"/>
      <c r="AV981" s="299"/>
      <c r="AW981" s="299"/>
    </row>
    <row r="982" spans="1:50" s="167" customFormat="1" ht="51" x14ac:dyDescent="0.2">
      <c r="A982" s="49">
        <v>95310</v>
      </c>
      <c r="B982" s="29" t="s">
        <v>38</v>
      </c>
      <c r="C982" s="131"/>
      <c r="D982" s="168">
        <v>1</v>
      </c>
      <c r="E982" s="132"/>
      <c r="F982" s="67" t="s">
        <v>626</v>
      </c>
      <c r="G982" s="75">
        <v>323</v>
      </c>
      <c r="H982" s="75"/>
      <c r="I982" s="75">
        <v>3216</v>
      </c>
      <c r="J982" s="75">
        <v>2010</v>
      </c>
      <c r="K982" s="130">
        <v>5250</v>
      </c>
      <c r="L982" s="100">
        <f t="shared" si="44"/>
        <v>3240</v>
      </c>
      <c r="M982" s="522">
        <f t="shared" si="45"/>
        <v>1.6119402985074627</v>
      </c>
      <c r="N982" s="130">
        <v>2750</v>
      </c>
      <c r="O982" s="130">
        <v>2750</v>
      </c>
      <c r="P982" s="130"/>
      <c r="Q982" s="130"/>
      <c r="R982" s="130"/>
      <c r="S982" s="130"/>
      <c r="T982" s="405" t="s">
        <v>2818</v>
      </c>
      <c r="U982" s="130"/>
      <c r="V982" s="133" t="s">
        <v>702</v>
      </c>
      <c r="W982" s="6" t="s">
        <v>703</v>
      </c>
      <c r="X982" s="130"/>
      <c r="Y982" s="130"/>
      <c r="Z982" s="130"/>
      <c r="AA982" s="133"/>
      <c r="AB982" s="130"/>
      <c r="AC982" s="130"/>
      <c r="AD982" s="172">
        <v>511820</v>
      </c>
      <c r="AE982" s="172">
        <v>30</v>
      </c>
      <c r="AF982" s="299"/>
      <c r="AG982" s="299"/>
      <c r="AH982" s="299"/>
      <c r="AI982" s="299"/>
      <c r="AJ982" s="299"/>
      <c r="AK982" s="299"/>
      <c r="AL982" s="299"/>
      <c r="AM982" s="299"/>
      <c r="AN982" s="299"/>
      <c r="AO982" s="299"/>
      <c r="AP982" s="299"/>
      <c r="AQ982" s="299"/>
      <c r="AR982" s="299"/>
      <c r="AS982" s="299"/>
      <c r="AT982" s="299"/>
      <c r="AU982" s="299"/>
      <c r="AV982" s="299"/>
      <c r="AW982" s="299"/>
    </row>
    <row r="983" spans="1:50" s="167" customFormat="1" ht="51" x14ac:dyDescent="0.2">
      <c r="A983" s="49">
        <v>95320</v>
      </c>
      <c r="B983" s="29" t="s">
        <v>467</v>
      </c>
      <c r="C983" s="131"/>
      <c r="D983" s="168">
        <v>1</v>
      </c>
      <c r="E983" s="132"/>
      <c r="F983" s="67" t="s">
        <v>515</v>
      </c>
      <c r="G983" s="75">
        <v>2528</v>
      </c>
      <c r="H983" s="75">
        <v>185</v>
      </c>
      <c r="I983" s="75">
        <v>2348</v>
      </c>
      <c r="J983" s="75">
        <v>3500</v>
      </c>
      <c r="K983" s="130">
        <v>10000</v>
      </c>
      <c r="L983" s="100">
        <f t="shared" si="44"/>
        <v>6500</v>
      </c>
      <c r="M983" s="522">
        <f t="shared" si="45"/>
        <v>1.8571428571428572</v>
      </c>
      <c r="N983" s="130">
        <v>5000</v>
      </c>
      <c r="O983" s="130">
        <v>5000</v>
      </c>
      <c r="P983" s="130"/>
      <c r="Q983" s="130"/>
      <c r="R983" s="130"/>
      <c r="S983" s="130"/>
      <c r="T983" s="545" t="s">
        <v>2815</v>
      </c>
      <c r="U983" s="130"/>
      <c r="V983" s="133" t="s">
        <v>702</v>
      </c>
      <c r="W983" s="6" t="s">
        <v>704</v>
      </c>
      <c r="X983" s="134"/>
      <c r="Y983" s="134"/>
      <c r="Z983" s="134"/>
      <c r="AA983" s="198"/>
      <c r="AB983" s="134"/>
      <c r="AC983" s="134"/>
      <c r="AD983" s="172">
        <v>511820</v>
      </c>
      <c r="AE983" s="172">
        <v>30</v>
      </c>
      <c r="AF983" s="299"/>
      <c r="AG983" s="299"/>
      <c r="AH983" s="299"/>
      <c r="AI983" s="299"/>
      <c r="AJ983" s="299"/>
      <c r="AK983" s="299"/>
      <c r="AL983" s="299"/>
      <c r="AM983" s="299"/>
      <c r="AN983" s="299"/>
      <c r="AO983" s="299"/>
      <c r="AP983" s="299"/>
      <c r="AQ983" s="299"/>
      <c r="AR983" s="299"/>
      <c r="AS983" s="299"/>
      <c r="AT983" s="299"/>
      <c r="AU983" s="299"/>
      <c r="AV983" s="299"/>
      <c r="AW983" s="299"/>
    </row>
    <row r="984" spans="1:50" s="167" customFormat="1" ht="38.25" x14ac:dyDescent="0.2">
      <c r="A984" s="50">
        <v>94310</v>
      </c>
      <c r="B984" s="29" t="s">
        <v>56</v>
      </c>
      <c r="C984" s="96"/>
      <c r="D984" s="168">
        <v>1</v>
      </c>
      <c r="E984" s="97"/>
      <c r="F984" s="51" t="s">
        <v>696</v>
      </c>
      <c r="G984" s="98"/>
      <c r="H984" s="98"/>
      <c r="I984" s="98"/>
      <c r="J984" s="98">
        <v>2500</v>
      </c>
      <c r="K984" s="99">
        <v>3000</v>
      </c>
      <c r="L984" s="100">
        <f t="shared" si="44"/>
        <v>500</v>
      </c>
      <c r="M984" s="522">
        <f t="shared" si="45"/>
        <v>0.2</v>
      </c>
      <c r="N984" s="99"/>
      <c r="O984" s="99"/>
      <c r="P984" s="99"/>
      <c r="Q984" s="99"/>
      <c r="R984" s="99"/>
      <c r="S984" s="99"/>
      <c r="T984" s="545" t="s">
        <v>2821</v>
      </c>
      <c r="U984" s="102"/>
      <c r="V984" s="101" t="s">
        <v>697</v>
      </c>
      <c r="W984" s="7" t="s">
        <v>698</v>
      </c>
      <c r="X984" s="130"/>
      <c r="Y984" s="130"/>
      <c r="Z984" s="130"/>
      <c r="AA984" s="133"/>
      <c r="AB984" s="130"/>
      <c r="AC984" s="130"/>
      <c r="AD984" s="172">
        <v>511820</v>
      </c>
      <c r="AE984" s="172">
        <v>30</v>
      </c>
      <c r="AF984" s="299"/>
      <c r="AG984" s="299"/>
      <c r="AH984" s="299"/>
      <c r="AI984" s="299"/>
      <c r="AJ984" s="299"/>
      <c r="AK984" s="299"/>
      <c r="AL984" s="299"/>
      <c r="AM984" s="299"/>
      <c r="AN984" s="299"/>
      <c r="AO984" s="299"/>
      <c r="AP984" s="299"/>
      <c r="AQ984" s="299"/>
      <c r="AR984" s="299"/>
      <c r="AS984" s="299"/>
      <c r="AT984" s="299"/>
      <c r="AU984" s="299"/>
      <c r="AV984" s="299"/>
      <c r="AW984" s="299"/>
    </row>
    <row r="985" spans="1:50" s="167" customFormat="1" ht="51" x14ac:dyDescent="0.2">
      <c r="A985" s="49">
        <v>95990</v>
      </c>
      <c r="B985" s="29" t="s">
        <v>710</v>
      </c>
      <c r="C985" s="131"/>
      <c r="D985" s="168">
        <v>1</v>
      </c>
      <c r="E985" s="132"/>
      <c r="F985" s="67" t="s">
        <v>711</v>
      </c>
      <c r="G985" s="75">
        <v>2592</v>
      </c>
      <c r="H985" s="75">
        <v>2587</v>
      </c>
      <c r="I985" s="75"/>
      <c r="J985" s="75"/>
      <c r="K985" s="130">
        <v>2000</v>
      </c>
      <c r="L985" s="100">
        <f t="shared" si="44"/>
        <v>2000</v>
      </c>
      <c r="M985" s="522" t="e">
        <f t="shared" si="45"/>
        <v>#DIV/0!</v>
      </c>
      <c r="N985" s="130"/>
      <c r="O985" s="130"/>
      <c r="P985" s="130"/>
      <c r="Q985" s="130"/>
      <c r="R985" s="130"/>
      <c r="S985" s="130"/>
      <c r="T985" s="405" t="s">
        <v>2820</v>
      </c>
      <c r="U985" s="130"/>
      <c r="V985" s="133" t="s">
        <v>702</v>
      </c>
      <c r="W985" s="6" t="s">
        <v>712</v>
      </c>
      <c r="X985" s="130"/>
      <c r="Y985" s="130"/>
      <c r="Z985" s="130"/>
      <c r="AA985" s="133"/>
      <c r="AB985" s="130"/>
      <c r="AC985" s="130"/>
      <c r="AD985" s="172">
        <v>511820</v>
      </c>
      <c r="AE985" s="172">
        <v>30</v>
      </c>
      <c r="AF985" s="299"/>
      <c r="AG985" s="299"/>
      <c r="AH985" s="299"/>
      <c r="AI985" s="299"/>
      <c r="AJ985" s="299"/>
      <c r="AK985" s="299"/>
      <c r="AL985" s="299"/>
      <c r="AM985" s="299"/>
      <c r="AN985" s="299"/>
      <c r="AO985" s="299"/>
      <c r="AP985" s="299"/>
      <c r="AQ985" s="299"/>
      <c r="AR985" s="299"/>
      <c r="AS985" s="299"/>
      <c r="AT985" s="299"/>
      <c r="AU985" s="299"/>
      <c r="AV985" s="299"/>
      <c r="AW985" s="299"/>
    </row>
    <row r="986" spans="1:50" s="167" customFormat="1" ht="25.5" x14ac:dyDescent="0.2">
      <c r="A986" s="29">
        <v>94490</v>
      </c>
      <c r="B986" s="29" t="s">
        <v>154</v>
      </c>
      <c r="C986" s="131"/>
      <c r="D986" s="168">
        <v>1</v>
      </c>
      <c r="E986" s="132"/>
      <c r="F986" s="67"/>
      <c r="G986" s="425"/>
      <c r="H986" s="425"/>
      <c r="I986" s="425"/>
      <c r="J986" s="425"/>
      <c r="K986" s="426">
        <v>1000</v>
      </c>
      <c r="L986" s="100">
        <f t="shared" si="44"/>
        <v>1000</v>
      </c>
      <c r="M986" s="522" t="e">
        <f t="shared" si="45"/>
        <v>#DIV/0!</v>
      </c>
      <c r="N986" s="426">
        <v>500</v>
      </c>
      <c r="O986" s="426">
        <v>500</v>
      </c>
      <c r="P986" s="426"/>
      <c r="Q986" s="426"/>
      <c r="R986" s="426"/>
      <c r="S986" s="426"/>
      <c r="T986" s="538" t="s">
        <v>2617</v>
      </c>
      <c r="U986" s="426"/>
      <c r="V986" s="426" t="s">
        <v>2295</v>
      </c>
      <c r="W986" s="6" t="s">
        <v>2296</v>
      </c>
      <c r="X986" s="426"/>
      <c r="Y986" s="426"/>
      <c r="Z986" s="426"/>
      <c r="AA986" s="426"/>
      <c r="AB986" s="426"/>
      <c r="AC986" s="426"/>
      <c r="AD986" s="168" t="s">
        <v>2292</v>
      </c>
      <c r="AE986" s="192">
        <v>30</v>
      </c>
      <c r="AF986" s="299"/>
      <c r="AG986" s="299"/>
      <c r="AH986" s="299"/>
      <c r="AI986" s="299"/>
      <c r="AJ986" s="299"/>
      <c r="AK986" s="299"/>
      <c r="AL986" s="299"/>
      <c r="AM986" s="299"/>
      <c r="AN986" s="299"/>
      <c r="AO986" s="299"/>
      <c r="AP986" s="299"/>
      <c r="AQ986" s="299"/>
      <c r="AR986" s="299"/>
      <c r="AS986" s="299"/>
      <c r="AT986" s="299"/>
      <c r="AU986" s="299"/>
      <c r="AV986" s="299"/>
      <c r="AW986" s="299"/>
    </row>
    <row r="987" spans="1:50" s="167" customFormat="1" ht="25.5" x14ac:dyDescent="0.2">
      <c r="A987" s="29">
        <v>94410</v>
      </c>
      <c r="B987" s="29" t="s">
        <v>27</v>
      </c>
      <c r="C987" s="131"/>
      <c r="D987" s="168">
        <v>1</v>
      </c>
      <c r="E987" s="132"/>
      <c r="F987" s="67"/>
      <c r="G987" s="425"/>
      <c r="H987" s="425"/>
      <c r="I987" s="425"/>
      <c r="J987" s="425"/>
      <c r="K987" s="426">
        <v>1500</v>
      </c>
      <c r="L987" s="100">
        <f t="shared" ref="L987:L997" si="46">+K987-J987</f>
        <v>1500</v>
      </c>
      <c r="M987" s="522" t="e">
        <f t="shared" ref="M987:M997" si="47">+L987/J987</f>
        <v>#DIV/0!</v>
      </c>
      <c r="N987" s="426">
        <v>1500</v>
      </c>
      <c r="O987" s="426">
        <v>1500</v>
      </c>
      <c r="P987" s="426"/>
      <c r="Q987" s="426"/>
      <c r="R987" s="426"/>
      <c r="S987" s="426"/>
      <c r="T987" s="538" t="s">
        <v>2632</v>
      </c>
      <c r="U987" s="426"/>
      <c r="V987" s="426" t="s">
        <v>2293</v>
      </c>
      <c r="W987" s="6" t="s">
        <v>2294</v>
      </c>
      <c r="X987" s="426"/>
      <c r="Y987" s="426"/>
      <c r="Z987" s="426"/>
      <c r="AA987" s="426"/>
      <c r="AB987" s="426"/>
      <c r="AC987" s="426"/>
      <c r="AD987" s="168" t="s">
        <v>2292</v>
      </c>
      <c r="AE987" s="192">
        <v>30</v>
      </c>
      <c r="AF987" s="299"/>
      <c r="AG987" s="299"/>
      <c r="AH987" s="299"/>
      <c r="AI987" s="299"/>
      <c r="AJ987" s="299"/>
      <c r="AK987" s="299"/>
      <c r="AL987" s="299"/>
      <c r="AM987" s="299"/>
      <c r="AN987" s="299"/>
      <c r="AO987" s="299"/>
      <c r="AP987" s="299"/>
      <c r="AQ987" s="299"/>
      <c r="AR987" s="299"/>
      <c r="AS987" s="299"/>
      <c r="AT987" s="299"/>
      <c r="AU987" s="299"/>
      <c r="AV987" s="299"/>
      <c r="AW987" s="299"/>
    </row>
    <row r="988" spans="1:50" s="89" customFormat="1" ht="25.5" x14ac:dyDescent="0.2">
      <c r="A988" s="29">
        <v>95315</v>
      </c>
      <c r="B988" s="29" t="s">
        <v>41</v>
      </c>
      <c r="C988" s="131"/>
      <c r="D988" s="168">
        <v>1</v>
      </c>
      <c r="E988" s="132"/>
      <c r="F988" s="67" t="s">
        <v>2303</v>
      </c>
      <c r="G988" s="425"/>
      <c r="H988" s="425"/>
      <c r="I988" s="425"/>
      <c r="J988" s="425"/>
      <c r="K988" s="426">
        <v>2500</v>
      </c>
      <c r="L988" s="100">
        <f t="shared" si="46"/>
        <v>2500</v>
      </c>
      <c r="M988" s="522" t="e">
        <f t="shared" si="47"/>
        <v>#DIV/0!</v>
      </c>
      <c r="N988" s="426">
        <v>1500</v>
      </c>
      <c r="O988" s="426">
        <v>1500</v>
      </c>
      <c r="P988" s="426"/>
      <c r="Q988" s="426"/>
      <c r="R988" s="426"/>
      <c r="S988" s="426"/>
      <c r="T988" s="569" t="s">
        <v>2618</v>
      </c>
      <c r="U988" s="426"/>
      <c r="V988" s="426"/>
      <c r="W988" s="6" t="s">
        <v>2304</v>
      </c>
      <c r="X988" s="427"/>
      <c r="Y988" s="427"/>
      <c r="Z988" s="427"/>
      <c r="AA988" s="427"/>
      <c r="AB988" s="427"/>
      <c r="AC988" s="427"/>
      <c r="AD988" s="168" t="s">
        <v>2292</v>
      </c>
      <c r="AE988" s="192">
        <v>30</v>
      </c>
      <c r="AF988" s="87"/>
      <c r="AG988" s="87"/>
      <c r="AH988" s="87"/>
      <c r="AI988" s="87"/>
      <c r="AJ988" s="87"/>
      <c r="AK988" s="87"/>
      <c r="AL988" s="87"/>
      <c r="AM988" s="87"/>
      <c r="AN988" s="87"/>
      <c r="AO988" s="87"/>
      <c r="AP988" s="87"/>
      <c r="AQ988" s="87"/>
      <c r="AR988" s="87"/>
      <c r="AS988" s="87"/>
      <c r="AT988" s="87"/>
      <c r="AU988" s="87"/>
      <c r="AV988" s="87"/>
      <c r="AW988" s="87"/>
    </row>
    <row r="989" spans="1:50" s="493" customFormat="1" ht="114.75" x14ac:dyDescent="0.2">
      <c r="A989" s="29">
        <v>95240</v>
      </c>
      <c r="B989" s="8" t="s">
        <v>350</v>
      </c>
      <c r="C989" s="67"/>
      <c r="D989" s="168">
        <v>1</v>
      </c>
      <c r="E989" s="67"/>
      <c r="F989" s="67" t="s">
        <v>2298</v>
      </c>
      <c r="G989" s="425"/>
      <c r="H989" s="425"/>
      <c r="I989" s="425"/>
      <c r="J989" s="425"/>
      <c r="K989" s="426">
        <v>3410</v>
      </c>
      <c r="L989" s="100">
        <f t="shared" si="46"/>
        <v>3410</v>
      </c>
      <c r="M989" s="522" t="e">
        <f t="shared" si="47"/>
        <v>#DIV/0!</v>
      </c>
      <c r="N989" s="426">
        <v>3410</v>
      </c>
      <c r="O989" s="426">
        <v>3410</v>
      </c>
      <c r="P989" s="426"/>
      <c r="Q989" s="426"/>
      <c r="R989" s="426"/>
      <c r="S989" s="426"/>
      <c r="T989" s="206" t="s">
        <v>2766</v>
      </c>
      <c r="U989" s="426"/>
      <c r="V989" s="426"/>
      <c r="W989" s="6" t="s">
        <v>2299</v>
      </c>
      <c r="X989" s="426"/>
      <c r="Y989" s="426"/>
      <c r="Z989" s="426"/>
      <c r="AA989" s="426" t="s">
        <v>2300</v>
      </c>
      <c r="AB989" s="426"/>
      <c r="AC989" s="426"/>
      <c r="AD989" s="168" t="s">
        <v>2292</v>
      </c>
      <c r="AE989" s="192">
        <v>30</v>
      </c>
      <c r="AF989" s="492"/>
      <c r="AG989" s="492"/>
      <c r="AH989" s="492"/>
      <c r="AI989" s="492"/>
      <c r="AJ989" s="492"/>
      <c r="AK989" s="492"/>
      <c r="AL989" s="492"/>
      <c r="AM989" s="492"/>
      <c r="AN989" s="492"/>
      <c r="AO989" s="492"/>
      <c r="AP989" s="492"/>
      <c r="AQ989" s="492"/>
      <c r="AR989" s="492"/>
      <c r="AS989" s="492"/>
      <c r="AT989" s="492"/>
      <c r="AU989" s="492"/>
      <c r="AV989" s="492"/>
      <c r="AW989" s="492"/>
      <c r="AX989" s="492"/>
    </row>
    <row r="990" spans="1:50" ht="63.75" x14ac:dyDescent="0.2">
      <c r="A990" s="313">
        <v>92310</v>
      </c>
      <c r="B990" s="314" t="s">
        <v>23</v>
      </c>
      <c r="C990" s="315"/>
      <c r="D990" s="168">
        <v>1</v>
      </c>
      <c r="E990" s="316"/>
      <c r="F990" s="314" t="s">
        <v>2362</v>
      </c>
      <c r="G990" s="46"/>
      <c r="H990" s="46"/>
      <c r="I990" s="46"/>
      <c r="J990" s="46"/>
      <c r="K990" s="46">
        <v>7866</v>
      </c>
      <c r="L990" s="100">
        <f t="shared" si="46"/>
        <v>7866</v>
      </c>
      <c r="M990" s="522" t="e">
        <f t="shared" si="47"/>
        <v>#DIV/0!</v>
      </c>
      <c r="N990" s="46"/>
      <c r="O990" s="46"/>
      <c r="P990" s="46"/>
      <c r="Q990" s="46"/>
      <c r="R990" s="46"/>
      <c r="S990" s="46"/>
      <c r="T990" s="418" t="s">
        <v>2625</v>
      </c>
      <c r="U990" s="48" t="s">
        <v>2210</v>
      </c>
      <c r="V990" s="241" t="s">
        <v>2363</v>
      </c>
      <c r="W990" s="11" t="s">
        <v>2364</v>
      </c>
      <c r="X990" s="46"/>
      <c r="Y990" s="46"/>
      <c r="Z990" s="46"/>
      <c r="AA990" s="418" t="s">
        <v>2365</v>
      </c>
      <c r="AB990" s="46"/>
      <c r="AC990" s="46"/>
      <c r="AD990" s="70" t="s">
        <v>2292</v>
      </c>
      <c r="AE990" s="70">
        <v>40</v>
      </c>
    </row>
    <row r="991" spans="1:50" ht="15" customHeight="1" x14ac:dyDescent="0.2">
      <c r="A991" s="420">
        <v>92310</v>
      </c>
      <c r="B991" s="44" t="s">
        <v>23</v>
      </c>
      <c r="C991" s="421"/>
      <c r="D991" s="168">
        <v>1</v>
      </c>
      <c r="E991" s="422"/>
      <c r="F991" s="44" t="s">
        <v>2288</v>
      </c>
      <c r="G991" s="423"/>
      <c r="H991" s="423"/>
      <c r="I991" s="423"/>
      <c r="J991" s="423"/>
      <c r="K991" s="423">
        <v>8930</v>
      </c>
      <c r="L991" s="100">
        <f t="shared" si="46"/>
        <v>8930</v>
      </c>
      <c r="M991" s="522" t="e">
        <f t="shared" si="47"/>
        <v>#DIV/0!</v>
      </c>
      <c r="N991" s="423"/>
      <c r="O991" s="423"/>
      <c r="P991" s="423"/>
      <c r="Q991" s="423"/>
      <c r="R991" s="423"/>
      <c r="S991" s="423"/>
      <c r="T991" s="568" t="s">
        <v>2616</v>
      </c>
      <c r="U991" s="423" t="s">
        <v>2289</v>
      </c>
      <c r="V991" s="424">
        <v>4.0999999999999996</v>
      </c>
      <c r="W991" s="6" t="s">
        <v>2290</v>
      </c>
      <c r="X991" s="423"/>
      <c r="Y991" s="423"/>
      <c r="Z991" s="168"/>
      <c r="AA991" s="423" t="s">
        <v>2291</v>
      </c>
      <c r="AB991" s="423"/>
      <c r="AC991" s="423"/>
      <c r="AD991" s="168" t="s">
        <v>2292</v>
      </c>
      <c r="AE991" s="192">
        <v>30</v>
      </c>
    </row>
    <row r="992" spans="1:50" ht="89.25" x14ac:dyDescent="0.2">
      <c r="A992" s="122">
        <v>94410</v>
      </c>
      <c r="B992" s="236" t="s">
        <v>27</v>
      </c>
      <c r="C992" s="310"/>
      <c r="D992" s="168">
        <v>1</v>
      </c>
      <c r="E992" s="311"/>
      <c r="F992" s="51" t="s">
        <v>2223</v>
      </c>
      <c r="G992" s="98"/>
      <c r="H992" s="98"/>
      <c r="I992" s="98"/>
      <c r="J992" s="98"/>
      <c r="K992" s="99">
        <v>1500</v>
      </c>
      <c r="L992" s="100">
        <f t="shared" si="46"/>
        <v>1500</v>
      </c>
      <c r="M992" s="522" t="e">
        <f t="shared" si="47"/>
        <v>#DIV/0!</v>
      </c>
      <c r="N992" s="99"/>
      <c r="O992" s="99"/>
      <c r="P992" s="99"/>
      <c r="Q992" s="99"/>
      <c r="R992" s="99"/>
      <c r="S992" s="99"/>
      <c r="T992" s="540" t="s">
        <v>2626</v>
      </c>
      <c r="U992" s="48" t="s">
        <v>2210</v>
      </c>
      <c r="V992" s="378" t="s">
        <v>2363</v>
      </c>
      <c r="W992" s="83" t="s">
        <v>2366</v>
      </c>
      <c r="X992" s="134"/>
      <c r="Y992" s="134"/>
      <c r="Z992" s="134"/>
      <c r="AA992" s="134"/>
      <c r="AB992" s="134"/>
      <c r="AC992" s="134"/>
      <c r="AD992" s="70" t="s">
        <v>2292</v>
      </c>
      <c r="AE992" s="70">
        <v>40</v>
      </c>
    </row>
    <row r="993" spans="1:44" ht="25.5" x14ac:dyDescent="0.2">
      <c r="A993" s="8">
        <v>95225</v>
      </c>
      <c r="B993" s="8" t="s">
        <v>35</v>
      </c>
      <c r="C993" s="8"/>
      <c r="D993" s="168">
        <v>2</v>
      </c>
      <c r="E993" s="8"/>
      <c r="F993" s="8"/>
      <c r="G993" s="423"/>
      <c r="H993" s="423"/>
      <c r="I993" s="423"/>
      <c r="J993" s="423"/>
      <c r="K993" s="156">
        <v>500</v>
      </c>
      <c r="L993" s="100">
        <f t="shared" si="46"/>
        <v>500</v>
      </c>
      <c r="M993" s="522" t="e">
        <f t="shared" si="47"/>
        <v>#DIV/0!</v>
      </c>
      <c r="N993" s="156"/>
      <c r="O993" s="156"/>
      <c r="P993" s="156"/>
      <c r="Q993" s="156"/>
      <c r="R993" s="156"/>
      <c r="S993" s="156"/>
      <c r="T993" s="576"/>
      <c r="U993" s="423"/>
      <c r="V993" s="424"/>
      <c r="W993" s="21" t="s">
        <v>2297</v>
      </c>
      <c r="X993" s="458"/>
      <c r="Y993" s="458"/>
      <c r="Z993" s="458"/>
      <c r="AA993" s="458"/>
      <c r="AB993" s="458"/>
      <c r="AC993" s="458"/>
      <c r="AD993" s="168" t="s">
        <v>2292</v>
      </c>
      <c r="AE993" s="192">
        <v>30</v>
      </c>
    </row>
    <row r="994" spans="1:44" ht="41.25" customHeight="1" x14ac:dyDescent="0.2">
      <c r="A994" s="29">
        <v>95310</v>
      </c>
      <c r="B994" s="29" t="s">
        <v>38</v>
      </c>
      <c r="C994" s="67"/>
      <c r="D994" s="168">
        <v>2</v>
      </c>
      <c r="E994" s="67"/>
      <c r="F994" s="67" t="s">
        <v>2301</v>
      </c>
      <c r="G994" s="425"/>
      <c r="H994" s="425"/>
      <c r="I994" s="425"/>
      <c r="J994" s="425"/>
      <c r="K994" s="426">
        <v>600</v>
      </c>
      <c r="L994" s="100">
        <f t="shared" si="46"/>
        <v>600</v>
      </c>
      <c r="M994" s="522" t="e">
        <f t="shared" si="47"/>
        <v>#DIV/0!</v>
      </c>
      <c r="N994" s="426"/>
      <c r="O994" s="426"/>
      <c r="P994" s="426"/>
      <c r="Q994" s="426"/>
      <c r="R994" s="426"/>
      <c r="S994" s="426"/>
      <c r="T994" s="569"/>
      <c r="U994" s="426"/>
      <c r="V994" s="426"/>
      <c r="W994" s="6" t="s">
        <v>2302</v>
      </c>
      <c r="X994" s="426"/>
      <c r="Y994" s="426"/>
      <c r="Z994" s="426"/>
      <c r="AA994" s="426"/>
      <c r="AB994" s="426"/>
      <c r="AC994" s="426"/>
      <c r="AD994" s="168" t="s">
        <v>2292</v>
      </c>
      <c r="AE994" s="192">
        <v>30</v>
      </c>
    </row>
    <row r="995" spans="1:44" ht="20.25" customHeight="1" x14ac:dyDescent="0.2">
      <c r="A995" s="70">
        <v>95315</v>
      </c>
      <c r="B995" s="236" t="s">
        <v>41</v>
      </c>
      <c r="C995" s="163"/>
      <c r="D995" s="168">
        <v>2</v>
      </c>
      <c r="E995" s="163"/>
      <c r="F995" s="163" t="s">
        <v>2367</v>
      </c>
      <c r="G995" s="75"/>
      <c r="H995" s="75"/>
      <c r="I995" s="75"/>
      <c r="J995" s="75"/>
      <c r="K995" s="130">
        <v>500</v>
      </c>
      <c r="L995" s="100">
        <f t="shared" si="46"/>
        <v>500</v>
      </c>
      <c r="M995" s="522" t="e">
        <f t="shared" si="47"/>
        <v>#DIV/0!</v>
      </c>
      <c r="N995" s="130"/>
      <c r="O995" s="130"/>
      <c r="P995" s="130"/>
      <c r="Q995" s="130"/>
      <c r="R995" s="130"/>
      <c r="S995" s="130"/>
      <c r="T995" s="405"/>
      <c r="U995" s="133" t="s">
        <v>2210</v>
      </c>
      <c r="V995" s="133" t="s">
        <v>2368</v>
      </c>
      <c r="W995" s="11" t="s">
        <v>2369</v>
      </c>
      <c r="X995" s="134"/>
      <c r="Y995" s="134"/>
      <c r="Z995" s="134"/>
      <c r="AA995" s="134"/>
      <c r="AB995" s="134"/>
      <c r="AC995" s="134"/>
      <c r="AD995" s="70" t="s">
        <v>2292</v>
      </c>
      <c r="AE995" s="70">
        <v>40</v>
      </c>
    </row>
    <row r="996" spans="1:44" s="300" customFormat="1" ht="38.25" x14ac:dyDescent="0.2">
      <c r="A996" s="49">
        <v>95330</v>
      </c>
      <c r="B996" s="29" t="s">
        <v>76</v>
      </c>
      <c r="C996" s="67"/>
      <c r="D996" s="168">
        <v>2</v>
      </c>
      <c r="E996" s="67"/>
      <c r="F996" s="67" t="s">
        <v>2232</v>
      </c>
      <c r="G996" s="75"/>
      <c r="H996" s="75"/>
      <c r="I996" s="75"/>
      <c r="J996" s="75"/>
      <c r="K996" s="130">
        <v>1000</v>
      </c>
      <c r="L996" s="100">
        <f t="shared" si="46"/>
        <v>1000</v>
      </c>
      <c r="M996" s="522" t="e">
        <f t="shared" si="47"/>
        <v>#DIV/0!</v>
      </c>
      <c r="N996" s="130"/>
      <c r="O996" s="130"/>
      <c r="P996" s="130"/>
      <c r="Q996" s="130"/>
      <c r="R996" s="130"/>
      <c r="S996" s="130"/>
      <c r="T996" s="405"/>
      <c r="U996" s="130"/>
      <c r="V996" s="133" t="s">
        <v>2233</v>
      </c>
      <c r="W996" s="36" t="s">
        <v>2234</v>
      </c>
      <c r="X996" s="134"/>
      <c r="Y996" s="134"/>
      <c r="Z996" s="134"/>
      <c r="AA996" s="134"/>
      <c r="AB996" s="134"/>
      <c r="AC996" s="134"/>
      <c r="AD996" s="70" t="s">
        <v>2292</v>
      </c>
      <c r="AE996" s="70">
        <v>40</v>
      </c>
      <c r="AF996" s="632"/>
      <c r="AG996" s="299"/>
      <c r="AH996" s="299"/>
      <c r="AI996" s="299"/>
      <c r="AJ996" s="299"/>
      <c r="AK996" s="299"/>
      <c r="AL996" s="299"/>
      <c r="AM996" s="299"/>
      <c r="AN996" s="299"/>
      <c r="AO996" s="299"/>
      <c r="AP996" s="299"/>
      <c r="AQ996" s="299"/>
      <c r="AR996" s="299"/>
    </row>
    <row r="997" spans="1:44" s="626" customFormat="1" ht="38.25" x14ac:dyDescent="0.2">
      <c r="A997" s="70">
        <v>95720</v>
      </c>
      <c r="B997" s="236" t="s">
        <v>316</v>
      </c>
      <c r="C997" s="163"/>
      <c r="D997" s="168">
        <v>1</v>
      </c>
      <c r="E997" s="163"/>
      <c r="F997" s="67" t="s">
        <v>2240</v>
      </c>
      <c r="G997" s="75"/>
      <c r="H997" s="75"/>
      <c r="I997" s="75"/>
      <c r="J997" s="75"/>
      <c r="K997" s="130">
        <v>1000</v>
      </c>
      <c r="L997" s="100">
        <f t="shared" si="46"/>
        <v>1000</v>
      </c>
      <c r="M997" s="522" t="e">
        <f t="shared" si="47"/>
        <v>#DIV/0!</v>
      </c>
      <c r="N997" s="130"/>
      <c r="O997" s="130"/>
      <c r="P997" s="130"/>
      <c r="Q997" s="130"/>
      <c r="R997" s="130"/>
      <c r="S997" s="130"/>
      <c r="T997" s="540" t="s">
        <v>2626</v>
      </c>
      <c r="U997" s="133"/>
      <c r="V997" s="124" t="s">
        <v>2363</v>
      </c>
      <c r="W997" s="53" t="s">
        <v>2370</v>
      </c>
      <c r="X997" s="130"/>
      <c r="Y997" s="130"/>
      <c r="Z997" s="130"/>
      <c r="AA997" s="130"/>
      <c r="AB997" s="130"/>
      <c r="AC997" s="130"/>
      <c r="AD997" s="70" t="s">
        <v>2292</v>
      </c>
      <c r="AE997" s="70">
        <v>40</v>
      </c>
      <c r="AF997" s="633"/>
    </row>
    <row r="998" spans="1:44" x14ac:dyDescent="0.2">
      <c r="N998" s="642">
        <f t="shared" ref="N998:S998" si="48">SUM(N2:N997)</f>
        <v>4629950</v>
      </c>
      <c r="O998" s="642">
        <f t="shared" si="48"/>
        <v>2856011</v>
      </c>
      <c r="P998" s="642">
        <f t="shared" si="48"/>
        <v>418419</v>
      </c>
      <c r="Q998" s="642">
        <f t="shared" si="48"/>
        <v>305626</v>
      </c>
      <c r="R998" s="642">
        <f t="shared" si="48"/>
        <v>361631</v>
      </c>
      <c r="S998" s="642">
        <f t="shared" si="48"/>
        <v>339318</v>
      </c>
    </row>
    <row r="1000" spans="1:44" x14ac:dyDescent="0.2">
      <c r="O1000" s="644">
        <v>2806055</v>
      </c>
      <c r="P1000" s="644">
        <v>425919</v>
      </c>
      <c r="Q1000" s="644">
        <v>305626</v>
      </c>
      <c r="R1000" s="644">
        <v>477613</v>
      </c>
      <c r="S1000" s="185">
        <v>339318</v>
      </c>
    </row>
    <row r="1001" spans="1:44" x14ac:dyDescent="0.2">
      <c r="O1001" s="643">
        <f>+O1000-O998</f>
        <v>-49956</v>
      </c>
    </row>
    <row r="1002" spans="1:44" x14ac:dyDescent="0.2">
      <c r="N1002" s="185" t="s">
        <v>2949</v>
      </c>
      <c r="O1002" s="605">
        <v>34956</v>
      </c>
      <c r="R1002" s="643">
        <f>+R1000-R998</f>
        <v>115982</v>
      </c>
    </row>
    <row r="1003" spans="1:44" x14ac:dyDescent="0.2">
      <c r="N1003" s="185" t="s">
        <v>2950</v>
      </c>
      <c r="O1003" s="605">
        <v>15000</v>
      </c>
    </row>
    <row r="1004" spans="1:44" x14ac:dyDescent="0.2">
      <c r="O1004" s="643">
        <f>+O1003+O1002+O1001</f>
        <v>0</v>
      </c>
    </row>
  </sheetData>
  <protectedRanges>
    <protectedRange sqref="W2 B2:J2 B435:E436 G435:J436 W437:W440 B437:J440 B441:E441 G441:J441 W442:W444 B442:J445 B446:E446 G446:J446 W447 B447:J447 G448:J457 B448:E457 B458:J458 B459:E460 G459:J460 W461 B461:J461 B462 F462 W463:W466 B463:J466 B467 W468:W471 B468:J471 B472:E474 G472:J474 W475:W480 B475:J480 B489:E490 G489:J490 B491:J496 W491:W496 B497:E497 G497:J497 W498 B498:J498 G499:J501 B499:E503 F502:J502 F503 B504:J504 W502:W504 B505:E505 G505:J505 W506:W507 B506:J507 W523:W524 B523:J524 B525:E525 G525:J525 W526 B526:J527 B528:E528 G528:J528 W529:W531 B529:J531 B532:E532 G532:J532 W533:W538 B533:J538 B539:E540 G539:J540 W541:W543 B541:J543 W546 B546:J546 B547:E547 B548:F548 W548:W550 B549:J550 B551:E553 G551:J553 W554:W557 B554:J557 B558:E559 G558:J559 W560:W563 B560:J563 B567:E568 G567:J568 B569:J570 B618:J627 B628:E629 G628:J629 W630:W635 B630:J635 B636:E636 G636:J636 W637:W642 B637:J642 B643:E643 G643:J643 W644:W649 B644:J649 F651:F652 G650:J652 F654 B650:E654 F653:J653 W651:W659 W661 B655:J661 B662:E663 G662:J663 W664:W668 B664:J668 B669:E669 G669:J669 B670:J670 B671:F671 W670:W677 B672:J677 F679 B678:E679 G678:J679 B680:J684 B685:E686 W680:W684 G685:J686 W687:W688 B687:J699 W691:W699 B700:E701 G700:J701 W702 B702:J702 G703:J705 B703:E706 B707:J708 B731:E732 G731:J732 W733 B733:J733 B771:J771 F773:F774 B772:E774 G772:J774 W773 B775:J786 B787:E787 G787:J787 W788:W790 B788:J791 B792:E792 G792:J792 B793:J793 W793 B794:E794 G794:J794 W795:W798 B795:J798 F799 W800 B800:J800 B801:E803 G801:J803 W804:W811 B804:J811 F827 W839:W841 B839:J841 B842:E846 G842:J845 W847 B847:J847 W851:W854 B851:J854 B856:E856 G856:J856 B858:E858 G858:J858 B861:J864 W866:W867 B866:J868 B869:E869 G869:J869 B870:J875 B876:E876 G876:J876 B877:J877 B878:K878 W875:W890 B879:J890 B891:E891 G891:J891 W892:W895 B892:J895 W897 B897:J897 B898:E898 G898:J898 B899:J900 B904:E904 G904:J904 B544:E545 G544:J545 B972:E973 G972:J973 G907:J908 W974 W911 B911:E912 G911:J912 W913 B913:J913 W915 B915:E916 G915:J916 W919 B917:J919 B920:E921 G920:J921 B922:J925 B926:E926 G926:J926 B927:J928 W928 F973 B907:E908 X940:X942 W943 B940:J943 F945:F946 B944:E946 G944:J946 W981:W988 W945:W956 B947:J957 B958:E958 G958:J958 B959:J959 B960:F960 W960:W962 B963:E963 G963:J963 B964:J966 B961:J962 X989 B974:J989 N878:S878 B990:E990 G990:J990 W776:W786 W863:W864" name="Data Entry Area_1_1_2"/>
    <protectedRange sqref="B3:E3 G3:J3 W358:W362 B358:J362 B363:E363 G363:K363 B364:K364 B365:J369 K368:K369 K366 W364:W370 B370:K370 B371:J371 B372:E372 G372:J372 W373:W376 W378:W381 B373:J381 W386 B386:J386 B387:E387 G387:J387 W388:W392 B388:J392 B407:J407 W407 B408:E408 G408:J408 W409:W412 B409:J412 W432 B431:J432 G481:J482 B481:C482 B483 B484:E488 G484:J488 W508:W509 B508:J509 G510:J511 B510:E511 B512:J512 F513:J513 D517:F518 G515:J518 F514:F515 B513:C518 D513:E515 B519:J520 D521:F521 G521:J522 B521:C522 W513:W515 B575:C575 B576:E583 G575:J583 G585:J590 B585:E590 W593 B591:J593 B594:E605 F605:J605 G594:J604 W608:W614 B608:J614 W679 F706:J706 W706 B735:E735 G735:J735 B738:E738 G738:J738 B736:B737 W739:W740 B739:J740 W791 W821 B821:J821 B822:E822 G822:J822 W823 B823:J823 F826 B848:E848 G848:J848 W856 W871 B901:E902 G901:J901 W903 B903:J903 B910:E910 G910:J910 W914 B914:J914 W929:W931 B929:J931 B932:E932 G932:J932 B933:J939 W957 W968 W934:W939 N363:S364 N366:S366 N368:S370 W517 W519:W520 W78" name="Data Entry Area_1_1_2_1"/>
    <protectedRange sqref="F3" name="Data Entry Area_1_1_1_3"/>
    <protectedRange sqref="W3" name="Data Entry Area_1_1_1_1_1"/>
    <protectedRange sqref="W4 B4:J4" name="Data Entry Area_1_1_2_2"/>
    <protectedRange sqref="W5:W6 B5:J6" name="Data Entry Area_1_1_2_3"/>
    <protectedRange sqref="W7:W8 B7:J8" name="Data Entry Area_1_1_2_4"/>
    <protectedRange sqref="W9 B9:J9" name="Data Entry Area_1_1_2_5"/>
    <protectedRange sqref="W10 B10:J10 B11:E11 G11:J11" name="Data Entry Area_1_1_2_1_1"/>
    <protectedRange sqref="F11" name="Data Entry Area_1_1_2_1_6"/>
    <protectedRange sqref="W11" name="Data Entry Area_1_1_2_1_6_1"/>
    <protectedRange sqref="B12:E12 G12:J12" name="Data Entry Area_1_1_2_1_1_1"/>
    <protectedRange sqref="F12" name="Data Entry Area_1_1_1_2_1_2"/>
    <protectedRange sqref="W12" name="Data Entry Area_1_1_1_1_1_2"/>
    <protectedRange sqref="G13:J13 B13:C13" name="Data Entry Area_1_1_2_1_1_2"/>
    <protectedRange sqref="D13:F13" name="Data Entry Area_1_1_2_1_1_1_1"/>
    <protectedRange sqref="W13" name="Data Entry Area_1_1_2_1_2"/>
    <protectedRange sqref="B14:C14 G14:J14" name="Data Entry Area_1_1_2_1_1_3"/>
    <protectedRange sqref="F14" name="Data Entry Area_1_1_1_1"/>
    <protectedRange sqref="B15:C15 G15:J15" name="Data Entry Area_1_1_2_1_1_4"/>
    <protectedRange sqref="D15:F15" name="Data Entry Area_1_1_2_1_3"/>
    <protectedRange sqref="W15" name="Data Entry Area_1_1_2_1_4"/>
    <protectedRange sqref="B16:J16" name="Data Entry Area_1_1_2_1_1_5"/>
    <protectedRange sqref="B17:J19 W16:W19" name="Data Entry Area_1_1_2_1_1_6"/>
    <protectedRange sqref="W20:W21 B20:J21 G22:J23 B22:E23" name="Data Entry Area_1_1_2_1_1_7"/>
    <protectedRange sqref="F22" name="Data Entry Area_1_1_3"/>
    <protectedRange sqref="W22" name="Data Entry Area_1_1_5"/>
    <protectedRange sqref="F23" name="Data Entry Area_1_1_6"/>
    <protectedRange sqref="W23" name="Data Entry Area_1_1_7"/>
    <protectedRange sqref="G24:J26 B24:E26" name="Data Entry Area_1_1_2_1_1_8"/>
    <protectedRange sqref="F24:F25" name="Data Entry Area_1_1"/>
    <protectedRange sqref="W24:W25" name="Data Entry Area_1_1_1"/>
    <protectedRange sqref="F26" name="Data Entry Area_1_1_12"/>
    <protectedRange sqref="W26" name="Data Entry Area_1_1_13"/>
    <protectedRange sqref="B29:C29 B27:J28 W27:W28 B30:E30 G29:J30" name="Data Entry Area_1_1_2_1_1_9"/>
    <protectedRange sqref="D29:F29" name="Data Entry Area_1_1_2_1_17"/>
    <protectedRange sqref="W29" name="Data Entry Area_1_1_2_1_17_1"/>
    <protectedRange sqref="F30" name="Data Entry Area_1_1_8"/>
    <protectedRange sqref="W30" name="Data Entry Area_1_1_10"/>
    <protectedRange sqref="B31:E31 G31:J31" name="Data Entry Area_1_1_2_2_1"/>
    <protectedRange sqref="F31" name="Data Entry Area_1_1_1_1_3_1"/>
    <protectedRange sqref="W31" name="Data Entry Area_1_1_11_1_1_1_2_1"/>
    <protectedRange sqref="G32:J34 W34 B32:E34" name="Data Entry Area_1_1_2_2_2"/>
    <protectedRange sqref="F34" name="Data Entry Area_1_1_1_2_1_2_1"/>
    <protectedRange sqref="F32" name="Data Entry Area_1_1_3_1_2"/>
    <protectedRange sqref="W32" name="Data Entry Area_1_1_5_1_2"/>
    <protectedRange sqref="F33" name="Data Entry Area_1_1_7_1_1"/>
    <protectedRange sqref="W33" name="Data Entry Area_1_1_9_1_1"/>
    <protectedRange sqref="G35:J35 B35:E35" name="Data Entry Area_1_1_2_2_3"/>
    <protectedRange sqref="W35" name="Data Entry Area_1_1_3_1_1_1"/>
    <protectedRange sqref="B36:E36 G36:J36" name="Data Entry Area_1_1_2_2_4"/>
    <protectedRange sqref="W36" name="Data Entry Area_1_1_2_1_1_1_2"/>
    <protectedRange sqref="F36" name="Data Entry Area_1_1_5_1_1_1"/>
    <protectedRange sqref="B37:E37 G37:J37" name="Data Entry Area_1_1_2_2_5"/>
    <protectedRange sqref="F37" name="Data Entry Area_1_1_3_1"/>
    <protectedRange sqref="W37" name="Data Entry Area_1_1_1_1_2"/>
    <protectedRange sqref="B38:E38 G38:J38" name="Data Entry Area_1_1_2_2_6"/>
    <protectedRange sqref="F38" name="Data Entry Area_1_1_3_2"/>
    <protectedRange sqref="W38" name="Data Entry Area_1_1_1_1_3"/>
    <protectedRange sqref="W39:W41 B39:J41" name="Data Entry Area_1_1_2_2_7"/>
    <protectedRange sqref="B45:J46 B44:E44 G44:J44 W45:W46 W42:W43 B42:J43" name="Data Entry Area_1_1_2_2_8"/>
    <protectedRange sqref="F44" name="Data Entry Area_1_1_4_1"/>
    <protectedRange sqref="W44" name="Data Entry Area_1_1_5_2"/>
    <protectedRange sqref="B47:E47 G47:J47" name="Data Entry Area_1_1_2_1_5"/>
    <protectedRange sqref="W47" name="Data Entry Area_1_1_1_1_1_1"/>
    <protectedRange sqref="F47" name="Data Entry Area_1_1_1_2_1"/>
    <protectedRange sqref="B48:E48 G48:J48" name="Data Entry Area_1_1_2_6"/>
    <protectedRange sqref="W48" name="Data Entry Area_1_1_1_1_1_3"/>
    <protectedRange sqref="F48" name="Data Entry Area_1_1_1_2_1_1"/>
    <protectedRange sqref="B49:E50 G49:J50" name="Data Entry Area_1_1_2_2_1_1"/>
    <protectedRange sqref="X49:X50" name="Data Entry Area_1_1_1_1_1_1_1"/>
    <protectedRange sqref="F49:F50" name="Data Entry Area_1_1_1_2_1_1_1"/>
    <protectedRange sqref="B51:E51 G51:J51" name="Data Entry Area_1_1_2_2_1_2"/>
    <protectedRange sqref="X51" name="Data Entry Area_1_1_1_1_1_1_2"/>
    <protectedRange sqref="F51" name="Data Entry Area_1_1_1_2_1_1_2"/>
    <protectedRange sqref="X52 B52:J52" name="Data Entry Area_1_1_2_2_1_3"/>
    <protectedRange sqref="F53" name="Data Entry Area_1_1_1_1_2_1"/>
    <protectedRange sqref="F54 X54:X55 F55:J55 B54:E55" name="Data Entry Area_1_1_2_2_1_4"/>
    <protectedRange sqref="X56 B56:J56" name="Data Entry Area_1_1_2_2_1_5"/>
    <protectedRange sqref="D62:G62 B63:J63 B57:J60 D61:F61 B61:C62 X57:X63" name="Data Entry Area_1_1_2_2_1_6"/>
    <protectedRange sqref="G61:J61" name="Data Entry Area_1_1_2_2_1_7"/>
    <protectedRange sqref="X67 B67:J67 G64:J64" name="Data Entry Area_1_1_2_2_1_8"/>
    <protectedRange sqref="X68:X71 B68:J71" name="Data Entry Area_1_1_2_2_1_9"/>
    <protectedRange sqref="B72:J72" name="Data Entry Area_1_1_2_2_9"/>
    <protectedRange sqref="W72" name="Data Entry Area_1_1_2_1_2_1"/>
    <protectedRange sqref="B73:E73 G73:J73" name="Data Entry Area_1_1_2_2_11"/>
    <protectedRange sqref="F73" name="Data Entry Area_1_1_1_2_1_2_3"/>
    <protectedRange sqref="B74:E74 G74:J74" name="Data Entry Area_1_1_2_2_12"/>
    <protectedRange sqref="F74" name="Data Entry Area_1_1_1_3_2"/>
    <protectedRange sqref="W74" name="Data Entry Area_1_1_1_1_1_5_1"/>
    <protectedRange sqref="B75:J75" name="Data Entry Area_1_1_2_2_13"/>
    <protectedRange sqref="W75" name="Data Entry Area_1_1_2_8_1"/>
    <protectedRange sqref="B76:J79" name="Data Entry Area_1_1_2_2_14"/>
    <protectedRange sqref="W76:W77 W79" name="Data Entry Area_1_1_2_8_1_1"/>
    <protectedRange sqref="B80:J83" name="Data Entry Area_1_1_2_2_15"/>
    <protectedRange sqref="W80:W81" name="Data Entry Area_1_1_2_11_1"/>
    <protectedRange sqref="W82" name="Data Entry Area_1_1_2_13_1"/>
    <protectedRange sqref="W83" name="Data Entry Area_1_1_2_14_1"/>
    <protectedRange sqref="G84:J86 B84:E86" name="Data Entry Area_1_1_2_4_1"/>
    <protectedRange sqref="F86" name="Data Entry Area_1_1_1_3_4"/>
    <protectedRange sqref="W84:W86" name="Data Entry Area_1_1_1_1_1_4"/>
    <protectedRange sqref="F84:F85" name="Data Entry Area_1_1_1_2_1_4"/>
    <protectedRange sqref="W87:W93 B87:J93" name="Data Entry Area_1_1_2_4_2"/>
    <protectedRange sqref="B94:E94 G94:J94" name="Data Entry Area_1_1_2_4_3"/>
    <protectedRange sqref="B95:J95" name="Data Entry Area_1_1_2_4_4"/>
    <protectedRange sqref="F94" name="Data Entry Area_1_1_2_4_5"/>
    <protectedRange sqref="W94" name="Data Entry Area_1_1_2_4_6"/>
    <protectedRange sqref="W95" name="Data Entry Area_1_1_2_4_7"/>
    <protectedRange sqref="B96:E96 G96:J96" name="Data Entry Area_1_1_2_7"/>
    <protectedRange sqref="F96" name="Data Entry Area_1_1_1_3_1"/>
    <protectedRange sqref="W96" name="Data Entry Area_1_1_1_1_1_5"/>
    <protectedRange sqref="W97 B97:J97" name="Data Entry Area_1_1_2_8"/>
    <protectedRange sqref="B98:J99" name="Data Entry Area_1"/>
    <protectedRange sqref="W98" name="Data Entry Area_1_1_4"/>
    <protectedRange sqref="W99" name="Data Entry Area_1_2"/>
    <protectedRange sqref="W100 B100:J100" name="Data Entry Area_1_3"/>
    <protectedRange sqref="W102 B102:J102 B101:E101 G101:J101" name="Data Entry Area_1_4"/>
    <protectedRange sqref="W103:W105 B103:J105" name="Data Entry Area_1_5"/>
    <protectedRange sqref="B106:E106 G106:J106" name="Data Entry Area_1_6"/>
    <protectedRange sqref="F106" name="Data Entry Area_1_1_9"/>
    <protectedRange sqref="W106" name="Data Entry Area_1_1_1_2"/>
    <protectedRange sqref="B107:J107" name="Data Entry Area_1_7"/>
    <protectedRange sqref="B109:J109" name="Data Entry Area_1_8"/>
    <protectedRange sqref="W109" name="Data Entry Area_1_5_1"/>
    <protectedRange sqref="B110:J111" name="Data Entry Area_1_9"/>
    <protectedRange sqref="W110:W111" name="Data Entry Area_1_4_1"/>
    <protectedRange sqref="B112:J112" name="Data Entry Area_1_10"/>
    <protectedRange sqref="W112" name="Data Entry Area_1_4_2"/>
    <protectedRange sqref="B113:J113" name="Data Entry Area_1_1_11"/>
    <protectedRange sqref="W114:W115 B114:J115" name="Data Entry Area_1_1_14"/>
    <protectedRange sqref="W116:W117 B116:J117" name="Data Entry Area_1_1_15"/>
    <protectedRange sqref="W118:W119 B118:J119" name="Data Entry Area_1_1_16"/>
    <protectedRange sqref="W120:W122 B120:J122" name="Data Entry Area_1_1_17"/>
    <protectedRange sqref="B123:E123 G123:J123" name="Data Entry Area_1_1_2_9"/>
    <protectedRange sqref="F123" name="Data Entry Area_1_1_1_3_3"/>
    <protectedRange sqref="W123" name="Data Entry Area_1_1_1_1_1_6"/>
    <protectedRange sqref="W124:W127 B124:J127" name="Data Entry Area_1_1_2_10"/>
    <protectedRange sqref="W128 B128:J128" name="Data Entry Area_1_1_2_11"/>
    <protectedRange sqref="B129:E129 G129:K129 N129:S129" name="Data Entry Area_1_1_2_12"/>
    <protectedRange sqref="B130:E130 G130:J130" name="Data Entry Area_1_1_2_16"/>
    <protectedRange sqref="W130" name="Data Entry Area_1_1_1_1_1_9"/>
    <protectedRange sqref="F130" name="Data Entry Area_1_1_1_2_1_7"/>
    <protectedRange sqref="B131:E131 G131:J131" name="Data Entry Area_1_1_2_17"/>
    <protectedRange sqref="F131" name="Data Entry Area_1_1_1_2_1_8"/>
    <protectedRange sqref="B132:E132 G132:J132" name="Data Entry Area_1_1_2_18"/>
    <protectedRange sqref="W132" name="Data Entry Area_1_1_1_1_1_10"/>
    <protectedRange sqref="F132" name="Data Entry Area_1_1_1_2_1_9"/>
    <protectedRange sqref="B133:E133 G133:J133" name="Data Entry Area_1_1_2_19"/>
    <protectedRange sqref="W133" name="Data Entry Area_1_1_6_1"/>
    <protectedRange sqref="G134:J134 B134:E134" name="Data Entry Area_1_1_2_20"/>
    <protectedRange sqref="F134" name="Data Entry Area_1_1_1_3_5"/>
    <protectedRange sqref="W134" name="Data Entry Area_1_1_1_1_1_11"/>
    <protectedRange sqref="G135:J135 B135:E135" name="Data Entry Area_1_1_2_21"/>
    <protectedRange sqref="F135" name="Data Entry Area_1_1_1_3_6"/>
    <protectedRange sqref="W135" name="Data Entry Area_1_1_6_2"/>
    <protectedRange sqref="W136 B136:J136" name="Data Entry Area_1_1_2_22"/>
    <protectedRange sqref="W137 B137:J137" name="Data Entry Area_1_1_2_23"/>
    <protectedRange sqref="G138:J138 W138 B138:E138" name="Data Entry Area_1_1_2_24"/>
    <protectedRange sqref="B139:J139" name="Data Entry Area_1_1_2_25"/>
    <protectedRange sqref="W140 B140:K140 N140:S140" name="Data Entry Area_1_1_2_26"/>
    <protectedRange sqref="W141 B141:J141" name="Data Entry Area_1_1_2_27"/>
    <protectedRange sqref="W142 B142:J142" name="Data Entry Area_1_1_2_28"/>
    <protectedRange sqref="W143 B143:J143" name="Data Entry Area_1_1_2_29"/>
    <protectedRange sqref="W144 B144:J144" name="Data Entry Area_1_1_2_30"/>
    <protectedRange sqref="G145:J145 B145:E145 W145" name="Data Entry Area_1_1_2_31"/>
    <protectedRange sqref="F145" name="Data Entry Area_1_1_14_1"/>
    <protectedRange sqref="G146:J146 B146:E146 W146" name="Data Entry Area_1_1_2_32"/>
    <protectedRange sqref="F146" name="Data Entry Area_1_1_14_2"/>
    <protectedRange sqref="G147:J147 B147:E147 W147" name="Data Entry Area_1_1_2_33"/>
    <protectedRange sqref="W148 B148:J148" name="Data Entry Area_1_1_2_34"/>
    <protectedRange sqref="W149 B149:J149" name="Data Entry Area_1_1_2_35"/>
    <protectedRange sqref="W150 B150:J150" name="Data Entry Area_1_1_2_36"/>
    <protectedRange sqref="B151:J151" name="Data Entry Area_1_1_2_1_7"/>
    <protectedRange sqref="W151" name="Data Entry Area_1_1_2_2_10"/>
    <protectedRange sqref="B152:E152 G152:J152" name="Data Entry Area_1_1_2_1_8"/>
    <protectedRange sqref="F152" name="Data Entry Area_1_1_1_2_1_1_3"/>
    <protectedRange sqref="W152" name="Data Entry Area_1_1_1_1_1_1_1_1"/>
    <protectedRange sqref="B153:E153 G153:J153" name="Data Entry Area_1_1_2_1_9"/>
    <protectedRange sqref="F153" name="Data Entry Area_1_1_1_2_1_1_4"/>
    <protectedRange sqref="W153" name="Data Entry Area_1_1_1_1_1_3_1"/>
    <protectedRange sqref="C154:E154 G154:J154" name="Data Entry Area_1_1_2_1_10"/>
    <protectedRange sqref="B154" name="Data Entry Area_1_1_18"/>
    <protectedRange sqref="F154" name="Data Entry Area_1_1_1_4"/>
    <protectedRange sqref="W154" name="Data Entry Area_1_1_2_37"/>
    <protectedRange sqref="B155:J155" name="Data Entry Area_1_1_2_1_11"/>
    <protectedRange sqref="W155" name="Data Entry Area_1_1_2_1_1_10"/>
    <protectedRange sqref="B156:J156 W156" name="Data Entry Area_1_1_2_1_12"/>
    <protectedRange sqref="B157:J157" name="Data Entry Area_1_1_2_1_13"/>
    <protectedRange sqref="W157" name="Data Entry Area_1_1_2_4_8"/>
    <protectedRange sqref="B158:J158" name="Data Entry Area_1_1_2_1_14"/>
    <protectedRange sqref="W158" name="Data Entry Area_1_1_2_5_1"/>
    <protectedRange sqref="B159:J160" name="Data Entry Area_1_1_2_1_15"/>
    <protectedRange sqref="W159" name="Data Entry Area_1_1_2_8_2"/>
    <protectedRange sqref="W160" name="Data Entry Area_1_1_2_9_1"/>
    <protectedRange sqref="B161:J162" name="Data Entry Area_1_1_2_1_16"/>
    <protectedRange sqref="W161:W162" name="Data Entry Area_1_1_2_10_1"/>
    <protectedRange sqref="B163:J164" name="Data Entry Area_1_1_2_1_18"/>
    <protectedRange sqref="W163" name="Data Entry Area_1_1_2_11_2"/>
    <protectedRange sqref="W164" name="Data Entry Area_1_1_2_1_3_1"/>
    <protectedRange sqref="B165:J165" name="Data Entry Area_1_1_2_1_19"/>
    <protectedRange sqref="W165" name="Data Entry Area_1_1_2_1_3_2"/>
    <protectedRange sqref="W166 G166:J166 B166:E166" name="Data Entry Area_1_1_2_1_20"/>
    <protectedRange sqref="F166" name="Data Entry Area_1_1_1_2_1_1_5"/>
    <protectedRange sqref="G167:J167 B167:E167" name="Data Entry Area_1_1_2_1_21"/>
    <protectedRange sqref="W167" name="Data Entry Area_1_1_1_1_1_1_3"/>
    <protectedRange sqref="F167" name="Data Entry Area_1_1_1_2_1_1_6"/>
    <protectedRange sqref="G168:J168 B168:E168" name="Data Entry Area_1_1_2_1_22"/>
    <protectedRange sqref="F168" name="Data Entry Area_1_1_1_2_1_1_7"/>
    <protectedRange sqref="B169:E169 G169:J169" name="Data Entry Area_1_1_2_1_23"/>
    <protectedRange sqref="F169" name="Data Entry Area_1_1_1_2_1_1_8"/>
    <protectedRange sqref="W170 B170:J170" name="Data Entry Area_1_1_2_1_24"/>
    <protectedRange sqref="W171 B171:J172" name="Data Entry Area_1_1_2_1_25"/>
    <protectedRange sqref="W173 B173:J173" name="Data Entry Area_1_1_2_1_26"/>
    <protectedRange sqref="B174:E177 G174:J177" name="Data Entry Area_1_1_2_1_27"/>
    <protectedRange sqref="F177" name="Data Entry Area_1_1_1_3_1_1"/>
    <protectedRange sqref="W174:W177" name="Data Entry Area_1_1_1_1_1_1_5"/>
    <protectedRange sqref="F174:F176" name="Data Entry Area_1_1_1_2_1_1_9"/>
    <protectedRange sqref="W178:W179 B178:J179" name="Data Entry Area_1_1_2_1_28"/>
    <protectedRange sqref="W180:W182 B180:J182" name="Data Entry Area_1_1_2_1_29"/>
    <protectedRange sqref="W183 B183:J183" name="Data Entry Area_1_1_2_1_30"/>
    <protectedRange sqref="B184:J184 W184" name="Data Entry Area_1_1_2_1_31"/>
    <protectedRange sqref="F187 W187 G185:J187 B185:E187" name="Data Entry Area_1_1_2_1_32"/>
    <protectedRange sqref="F186" name="Data Entry Area_1_1_1_3_1_2"/>
    <protectedRange sqref="W185:W186" name="Data Entry Area_1_1_1_1_1_1_6"/>
    <protectedRange sqref="F185" name="Data Entry Area_1_1_1_2_1_1_10"/>
    <protectedRange sqref="W188 B188:J188" name="Data Entry Area_1_1_2_1_33"/>
    <protectedRange sqref="W189:W190 B189:J190" name="Data Entry Area_1_1_2_1_34"/>
    <protectedRange sqref="W191 B191:J191" name="Data Entry Area_1_1_2_1_35"/>
    <protectedRange sqref="G192:K192 B192:E192 N192:S192" name="Data Entry Area_1_1_2_1_36"/>
    <protectedRange sqref="F192" name="Data Entry Area_1_1_1_2_1_1_11"/>
    <protectedRange sqref="G193:J193 B193:E193" name="Data Entry Area_1_1_2_1_37"/>
    <protectedRange sqref="G194:J196 B194:E196 F195:F196" name="Data Entry Area_1_1_2_1_38"/>
    <protectedRange sqref="F194" name="Data Entry Area_1_1_1_3_1_3"/>
    <protectedRange sqref="B197:J197" name="Data Entry Area_1_1_2_1_40"/>
    <protectedRange sqref="B198:F198" name="Data Entry Area_1_1_2_1_41"/>
    <protectedRange sqref="B199:J199" name="Data Entry Area_1_1_2_1_42"/>
    <protectedRange sqref="B200:J200" name="Data Entry Area_1_1_2_1_43"/>
    <protectedRange sqref="B201:J201" name="Data Entry Area_1_1_2_1_45"/>
    <protectedRange sqref="B202:J202" name="Data Entry Area_1_1_2_1_46"/>
    <protectedRange sqref="B203:J203" name="Data Entry Area_1_1_2_1_47"/>
    <protectedRange sqref="B204:E204 G204:J204" name="Data Entry Area_1_1_2_1_48"/>
    <protectedRange sqref="B205:J205" name="Data Entry Area_1_1_2_1_49"/>
    <protectedRange sqref="W205" name="Data Entry Area_1_1_1_5"/>
    <protectedRange sqref="B206:J206" name="Data Entry Area_1_1_2_1_50"/>
    <protectedRange sqref="W206" name="Data Entry Area_1_1_1_6"/>
    <protectedRange sqref="W207 G207:J207 B207:E207" name="Data Entry Area_1_1_2_1_51"/>
    <protectedRange sqref="F207" name="Data Entry Area_1_1_1_2_1_1_12"/>
    <protectedRange sqref="W208 B208:J208" name="Data Entry Area_1_1_2_1_52"/>
    <protectedRange sqref="B209:J209" name="Data Entry Area_1_1_2_1_53"/>
    <protectedRange sqref="W209" name="Data Entry Area_1_1_2_8_3_1"/>
    <protectedRange sqref="B210:J212" name="Data Entry Area_1_1_2_1_54"/>
    <protectedRange sqref="W210" name="Data Entry Area_1_1_2_8_3"/>
    <protectedRange sqref="W211" name="Data Entry Area_1_1_2_8_1_2"/>
    <protectedRange sqref="W212" name="Data Entry Area_1_1_2_8_2_1"/>
    <protectedRange sqref="W213 B213:J213" name="Data Entry Area_1_1_2_1_55"/>
    <protectedRange sqref="G214:J214 B214:E214" name="Data Entry Area_1_1_2_1_56"/>
    <protectedRange sqref="F214" name="Data Entry Area_1_1_1_2_1_1_13"/>
    <protectedRange sqref="W214" name="Data Entry Area_1_1_2_2_16"/>
    <protectedRange sqref="B215:J215" name="Data Entry Area_1_1_2_1_57"/>
    <protectedRange sqref="W215" name="Data Entry Area_1_1_2_6_1"/>
    <protectedRange sqref="B216:J216" name="Data Entry Area_1_1_2_1_58"/>
    <protectedRange sqref="W216" name="Data Entry Area_1_1_2_8_3_1_1"/>
    <protectedRange sqref="B217:J219" name="Data Entry Area_1_1_2_1_59"/>
    <protectedRange sqref="W217:W219" name="Data Entry Area_1_1_2_8_4"/>
    <protectedRange sqref="G220:J220 B220:E220" name="Data Entry Area_1_1_2_1_60"/>
    <protectedRange sqref="W220" name="Data Entry Area_1_1_2_1_1_11"/>
    <protectedRange sqref="F220" name="Data Entry Area_1_1_2_3_1"/>
    <protectedRange sqref="B221:J221 W221" name="Data Entry Area_1_1_2_1_61"/>
    <protectedRange sqref="F224 W224 G222:J224 B222:E224" name="Data Entry Area_1_1_2_1_62"/>
    <protectedRange sqref="W222:W223" name="Data Entry Area_1_1_1_1_1_1_7"/>
    <protectedRange sqref="F222:F223" name="Data Entry Area_1_1_1_2_1_1_14"/>
    <protectedRange sqref="G225:J225 B225:E225 W225" name="Data Entry Area_1_1_2_1_63"/>
    <protectedRange sqref="B226:J227 W226:W227" name="Data Entry Area_1_1_2_1_64"/>
    <protectedRange sqref="B228:J231 W228:W231" name="Data Entry Area_1_1_2_1_65"/>
    <protectedRange sqref="B232:J233 W232:W233" name="Data Entry Area_1_1_2_1_66"/>
    <protectedRange sqref="B234:J240 W234:W240" name="Data Entry Area_1_1_2_1_67"/>
    <protectedRange sqref="W241 B241:J241" name="Data Entry Area_1_1_2_1_70"/>
    <protectedRange sqref="B242:E242 G242:J242 W242" name="Data Entry Area_1_1_2_1_71"/>
    <protectedRange sqref="F242" name="Data Entry Area_1_1_2_1_1_12"/>
    <protectedRange sqref="G243:J243 B243:E243" name="Data Entry Area_1_1_2_1_72"/>
    <protectedRange sqref="W243" name="Data Entry Area_1_1_1_1_1_1_9"/>
    <protectedRange sqref="F243" name="Data Entry Area_1_1_1_2_1_1_1_2"/>
    <protectedRange sqref="B244:E245 G244:J245 W244:W245" name="Data Entry Area_1_1_2_1_73"/>
    <protectedRange sqref="F244:F245" name="Data Entry Area_1_1_2_1_1_13"/>
    <protectedRange sqref="B246:E246 G246:J246 W246" name="Data Entry Area_1_1_2_1_74"/>
    <protectedRange sqref="F246" name="Data Entry Area_1_1_2_1_1_14"/>
    <protectedRange sqref="B247:J247" name="Data Entry Area_1_1_2_1_75"/>
    <protectedRange sqref="W247" name="Data Entry Area_1_1_2_4_9"/>
    <protectedRange sqref="G248:J248 B248:E248" name="Data Entry Area_1_1_2_4_10"/>
    <protectedRange sqref="W248" name="Data Entry Area_1_1_1_1_1_1_10"/>
    <protectedRange sqref="F248" name="Data Entry Area_1_1_1_2_1_1_1_3"/>
    <protectedRange sqref="B249:J249 W249" name="Data Entry Area_1_1_2_4_11"/>
    <protectedRange sqref="B250:E250 G250:J250" name="Data Entry Area_1_1_2_4_12"/>
    <protectedRange sqref="F250" name="Data Entry Area_1_1_2_1_1_15"/>
    <protectedRange sqref="W250" name="Data Entry Area_1_1_2_1_4_1"/>
    <protectedRange sqref="B251:E252 G251:J252 W251:W252" name="Data Entry Area_1_1_2_4_13"/>
    <protectedRange sqref="F251:F252" name="Data Entry Area_1_1_2_1_1_16"/>
    <protectedRange sqref="B253:E253 G253:J253 W253" name="Data Entry Area_1_1_2_4_14"/>
    <protectedRange sqref="F253" name="Data Entry Area_1_1_2_1_1_17"/>
    <protectedRange sqref="G254:J254 E254 B254:C254 W254" name="Data Entry Area_1_1_2_4_15"/>
    <protectedRange sqref="F254" name="Data Entry Area_1_1_2_1_76"/>
    <protectedRange sqref="D254" name="Data Entry Area_1_1_2_1_3_3"/>
    <protectedRange sqref="B255:J255 W255" name="Data Entry Area_1_1_2_1_77"/>
    <protectedRange sqref="W256 B256:J256 B257:E259 G257:J259" name="Data Entry Area_1_1_2_1_78"/>
    <protectedRange sqref="F259" name="Data Entry Area_1_1_1_3_1_4"/>
    <protectedRange sqref="W258:W259" name="Data Entry Area_1_1_1_1_1_1_11"/>
    <protectedRange sqref="F257:F258" name="Data Entry Area_1_1_1_2_1_1_15"/>
    <protectedRange sqref="W257" name="Data Entry Area_1_1_2_1_3_4"/>
    <protectedRange sqref="F261 F260:J260 B260:E263 F262:J263 W260:W262" name="Data Entry Area_1_1_2_1_79"/>
    <protectedRange sqref="W263" name="Data Entry Area_1_1_2_1_5_1"/>
    <protectedRange sqref="F264:J264 G265:J265 B264:E265 W264" name="Data Entry Area_1_1_2_1_80"/>
    <protectedRange sqref="F265" name="Data Entry Area_1_1_1_3_1_5"/>
    <protectedRange sqref="W265" name="Data Entry Area_1_1_1_1_1_1_12"/>
    <protectedRange sqref="B266:J268 W266:W268" name="Data Entry Area_1_1_2_1_81"/>
    <protectedRange sqref="B269:J269 W269" name="Data Entry Area_1_1_2_1_82"/>
    <protectedRange sqref="W271:W274 B270:J274" name="Data Entry Area_1_1_2_1_83"/>
    <protectedRange sqref="W270" name="Data Entry Area_1_1_1_1_1_1_13"/>
    <protectedRange sqref="B275:J275 W275" name="Data Entry Area_1_1_2_1_84"/>
    <protectedRange sqref="W280:W282 F280:F282 G276:J282 B276:E282" name="Data Entry Area_1_1_2_1_85"/>
    <protectedRange sqref="W276:W279" name="Data Entry Area_1_1_1_1_1_1_14"/>
    <protectedRange sqref="F276:F279" name="Data Entry Area_1_1_1_2_1_1_16"/>
    <protectedRange sqref="F289 B288:E289 G288:J289 B283:J287 W283:W287" name="Data Entry Area_1_1_2_1_86"/>
    <protectedRange sqref="F288" name="Data Entry Area_1_1_1_3_1_6"/>
    <protectedRange sqref="W288" name="Data Entry Area_1_1_1_1_1_1_15"/>
    <protectedRange sqref="B290:J291" name="Data Entry Area_1_1_2_1_87"/>
    <protectedRange sqref="B292:J292" name="Data Entry Area_1_1_2_38"/>
    <protectedRange sqref="W293 B293:J293" name="Data Entry Area_1_1_2_39"/>
    <protectedRange sqref="B294:J294" name="Data Entry Area_1_1_2_40"/>
    <protectedRange sqref="W294" name="Data Entry Area_1_1_2_1_88"/>
    <protectedRange sqref="B295:E295 G295:J295" name="Data Entry Area_1_1_2_41"/>
    <protectedRange sqref="W295" name="Data Entry Area_1_1_1_1_1_12"/>
    <protectedRange sqref="F295" name="Data Entry Area_1_1_1_2_1_10"/>
    <protectedRange sqref="B296:E296 G296:J296" name="Data Entry Area_1_1_2_42"/>
    <protectedRange sqref="F296" name="Data Entry Area_1_1_1_3_7"/>
    <protectedRange sqref="W296" name="Data Entry Area_1_1_1_1_1_13"/>
    <protectedRange sqref="W297 B297:F297" name="Data Entry Area_1_1_2_43"/>
    <protectedRange sqref="W298 B298:J298" name="Data Entry Area_1_1_2_44"/>
    <protectedRange sqref="W299 B299:J299" name="Data Entry Area_1_1_2_45"/>
    <protectedRange sqref="W300 B300:J300" name="Data Entry Area_1_1_2_46"/>
    <protectedRange sqref="B301:E301 G301:J301" name="Data Entry Area_1_1_2_47"/>
    <protectedRange sqref="W301" name="Data Entry Area_1_1_1_1_1_14"/>
    <protectedRange sqref="F301" name="Data Entry Area_1_1_1_2_1_11"/>
    <protectedRange sqref="B302:E302 G302:J302" name="Data Entry Area_1_1_2_48"/>
    <protectedRange sqref="F302" name="Data Entry Area_1_1_1_3_8"/>
    <protectedRange sqref="W302" name="Data Entry Area_1_1_1_1_1_15"/>
    <protectedRange sqref="B303:J303 W303" name="Data Entry Area_1_1_2_49"/>
    <protectedRange sqref="B304:E304 G304:J304" name="Data Entry Area_1_1_2_1_89"/>
    <protectedRange sqref="W304" name="Data Entry Area_1_1_1_1_1_16"/>
    <protectedRange sqref="F304" name="Data Entry Area_1_1_1_2_1_12"/>
    <protectedRange sqref="B305:E305 G305:J305" name="Data Entry Area_1_1_2_1_90"/>
    <protectedRange sqref="F305" name="Data Entry Area_1_1_1_3_9"/>
    <protectedRange sqref="W305" name="Data Entry Area_1_1_1_1_1_17"/>
    <protectedRange sqref="B306:J307 W306:W307" name="Data Entry Area_1_1_2_1_91"/>
    <protectedRange sqref="W308 B308:J308" name="Data Entry Area_1_1_2_1_92"/>
    <protectedRange sqref="W309 B309:J309" name="Data Entry Area_1_1_2_50"/>
    <protectedRange sqref="B310:E310 G310:J310" name="Data Entry Area_1_1_2_52"/>
    <protectedRange sqref="W310" name="Data Entry Area_1_1_1_1_1_19"/>
    <protectedRange sqref="F310" name="Data Entry Area_1_1_1_2_1_14"/>
    <protectedRange sqref="B311:E311 G311:J311" name="Data Entry Area_1_1_2_53"/>
    <protectedRange sqref="F311" name="Data Entry Area_1_1_1_3_10"/>
    <protectedRange sqref="W311" name="Data Entry Area_1_1_1_1_1_20"/>
    <protectedRange sqref="W312 B312:J312" name="Data Entry Area_1_11"/>
    <protectedRange sqref="W313 B313:J313" name="Data Entry Area_1_12"/>
    <protectedRange sqref="W314 B314:J314" name="Data Entry Area_1_13"/>
    <protectedRange sqref="W315 B315:J315" name="Data Entry Area_1_1_1_7"/>
    <protectedRange sqref="B316:J316" name="Data Entry Area_1_1_1_8"/>
    <protectedRange sqref="B317:J317" name="Data Entry Area_1_1_1_9"/>
    <protectedRange sqref="B318:J318" name="Data Entry Area_1_1_19"/>
    <protectedRange sqref="W318" name="Data Entry Area_1_2_1"/>
    <protectedRange sqref="B319:J319 W319" name="Data Entry Area_1_1_21"/>
    <protectedRange sqref="E320:J322 B320:B322 W320:W322" name="Data Entry Area_1_1_22"/>
    <protectedRange sqref="W323 B323:J323" name="Data Entry Area_1_1_2_14"/>
    <protectedRange sqref="W324:W325 E325 B324:B325 C324:E324 F324:J325" name="Data Entry Area_1_1_2_15"/>
    <protectedRange sqref="W326 B326:J326" name="Data Entry Area_1_1_2_51"/>
    <protectedRange sqref="B327 W327 E327:J327" name="Data Entry Area_1_1_2_54"/>
    <protectedRange sqref="E328:F328 W328" name="Data Entry Area_1_1_2_55"/>
    <protectedRange sqref="B328" name="Data Entry Area_1_1_1_1_4"/>
    <protectedRange sqref="W329 B329 E329:J329" name="Data Entry Area_1_1_2_56"/>
    <protectedRange sqref="W330 B330 E330:J330" name="Data Entry Area_1_1_2_57"/>
    <protectedRange sqref="W331 B331:J331" name="Data Entry Area_1_1_2_58"/>
    <protectedRange sqref="W332 B332:J332" name="Data Entry Area_1_1_2_59"/>
    <protectedRange sqref="B333:J335 W334:W335" name="Data Entry Area_1_1_2_60"/>
    <protectedRange sqref="W333" name="Data Entry Area_1_1_2_1_39"/>
    <protectedRange sqref="B336:J337 W336" name="Data Entry Area_1_1_2_61"/>
    <protectedRange sqref="B338:E339 G338:J339" name="Data Entry Area_1_14"/>
    <protectedRange sqref="F338" name="Data Entry Area_1_1_23"/>
    <protectedRange sqref="F339" name="Data Entry Area_1_2_2"/>
    <protectedRange sqref="W338:W339" name="Data Entry Area_1_3_1"/>
    <protectedRange sqref="W341 B340:E341 G340:J341" name="Data Entry Area_1_15"/>
    <protectedRange sqref="F340:F341" name="Data Entry Area_1_4_3"/>
    <protectedRange sqref="W340" name="Data Entry Area_1_5_2"/>
    <protectedRange sqref="W342 B342:J342" name="Data Entry Area_1_16"/>
    <protectedRange sqref="W343 C343:J343" name="Data Entry Area_1_17"/>
    <protectedRange sqref="B343" name="Data Entry Area_1_1_1_1_5"/>
    <protectedRange sqref="B344:E344 G344:J344" name="Data Entry Area_1_1_2_62"/>
    <protectedRange sqref="F344" name="Data Entry Area_1_1_1_3_11"/>
    <protectedRange sqref="W345 B345:J345" name="Data Entry Area_1_1_2_63"/>
    <protectedRange sqref="W346 B346:J346" name="Data Entry Area_1_1_2_64"/>
    <protectedRange sqref="B347:J347" name="Data Entry Area_1_1_2_1_44"/>
    <protectedRange sqref="W347" name="Data Entry Area_1_1_2_1_1_18"/>
    <protectedRange sqref="G348:J348 B348:E348" name="Data Entry Area_1_1_2_1_68"/>
    <protectedRange sqref="W348" name="Data Entry Area_1_1_2_1_1_19"/>
    <protectedRange sqref="F348" name="Data Entry Area_1_1_2_2_17"/>
    <protectedRange sqref="T348" name="Data Entry Area_1_1_2_1_1_20"/>
    <protectedRange sqref="B349:E349 G349:J349" name="Data Entry Area_1_1_2_1_69"/>
    <protectedRange sqref="W349" name="Data Entry Area_1_1_1_1_1_2_1"/>
    <protectedRange sqref="F349" name="Data Entry Area_1_1_1_3_1_7"/>
    <protectedRange sqref="W350 B350:E350 G350:J350" name="Data Entry Area_1_1_2_1_93"/>
    <protectedRange sqref="F350" name="Data Entry Area_1_1_2_3_2"/>
    <protectedRange sqref="B351:J351" name="Data Entry Area_1_1_2_1_94"/>
    <protectedRange sqref="W351" name="Data Entry Area_1_1_2_4_16"/>
    <protectedRange sqref="W352 B352:J352" name="Data Entry Area_1_1_2_1_95"/>
    <protectedRange sqref="W353 B353:J353" name="Data Entry Area_1_1_2_1_96"/>
    <protectedRange sqref="F355 W355 B354:E355 G354:J355" name="Data Entry Area_1_1_2_1_97"/>
    <protectedRange sqref="F354" name="Data Entry Area_1_1_1_3_1_8"/>
    <protectedRange sqref="W354" name="Data Entry Area_1_1_1_1_1_1_8"/>
    <protectedRange sqref="W356 B356:J356" name="Data Entry Area_1_1_2_1_98"/>
    <protectedRange sqref="W357 B357:J357" name="Data Entry Area_1_1_2_1_99"/>
    <protectedRange sqref="F363" name="Data Entry Area_1_1_1_3_1_9"/>
    <protectedRange sqref="W363" name="Data Entry Area_1_1_1_1_1_1_16"/>
    <protectedRange sqref="W371" name="Data Entry Area_1_1_2_1_1_21"/>
    <protectedRange sqref="F372" name="Data Entry Area_1_1_1_3_1_10"/>
    <protectedRange sqref="W372" name="Data Entry Area_1_1_1_1_1_1_17"/>
    <protectedRange sqref="W377" name="Data Entry Area_1_1_1_1_1_1_18"/>
    <protectedRange sqref="W382 B382:J382" name="Data Entry Area_1_1_2_65"/>
    <protectedRange sqref="B383:E383 G383:J383" name="Data Entry Area_1_1_2_66"/>
    <protectedRange sqref="F383" name="Data Entry Area_1_1_1_3_12"/>
    <protectedRange sqref="W383" name="Data Entry Area_1_1_1_1_1_8"/>
    <protectedRange sqref="W384:W385 B384:J385" name="Data Entry Area_1_1_2_67"/>
    <protectedRange sqref="F387" name="Data Entry Area_1_1_1_3_1_11"/>
    <protectedRange sqref="W387" name="Data Entry Area_1_1_1_1_1_1_19"/>
    <protectedRange sqref="W393 B393:J393" name="Data Entry Area_1_1_2_68"/>
    <protectedRange sqref="B394:E394 G394:J394" name="Data Entry Area_1_1_2_69"/>
    <protectedRange sqref="F394" name="Data Entry Area_1_1_1_3_13"/>
    <protectedRange sqref="W394" name="Data Entry Area_1_1_1_1_1_18"/>
    <protectedRange sqref="W395 B395:J395" name="Data Entry Area_1_1_2_70"/>
    <protectedRange sqref="W396:W397 B396:J397" name="Data Entry Area_1_1_2_71"/>
    <protectedRange sqref="W398:W399 B398:J399" name="Data Entry Area_1_1_2_72"/>
    <protectedRange sqref="W400 B400:J400" name="Data Entry Area_1_1_2_73"/>
    <protectedRange sqref="W401 B401:J401" name="Data Entry Area_1_1_2_77"/>
    <protectedRange sqref="B402:E402 G402:J402" name="Data Entry Area_1_1_2_78"/>
    <protectedRange sqref="F402" name="Data Entry Area_1_1_1_3_15"/>
    <protectedRange sqref="W402" name="Data Entry Area_1_1_1_1_1_22"/>
    <protectedRange sqref="W403 B403:J403" name="Data Entry Area_1_1_2_79"/>
    <protectedRange sqref="W404 B404:J404" name="Data Entry Area_1_1_2_80"/>
    <protectedRange sqref="W405 B405:J405" name="Data Entry Area_1_1_2_81"/>
    <protectedRange sqref="W406 B406:J406" name="Data Entry Area_1_1_2_82"/>
    <protectedRange sqref="F408" name="Data Entry Area_1_1_1_2_1_1_17"/>
    <protectedRange sqref="W413 B413:J413" name="Data Entry Area_1_1_2_83"/>
    <protectedRange sqref="B414:E414 G414:J414 W414" name="Data Entry Area_1_1_2_84"/>
    <protectedRange sqref="F414" name="Data Entry Area_1_1_1_3_16"/>
    <protectedRange sqref="W415:W417 B415:J419 K418:K419 K416 N418:S419 N416:S416 W419" name="Data Entry Area_1_1_2_85"/>
    <protectedRange sqref="W420 B420:K420 N420:S420" name="Data Entry Area_1_1_2_86"/>
    <protectedRange sqref="W421 B421:J421" name="Data Entry Area_1_1_2_87"/>
    <protectedRange sqref="B422:E422 G422:J422" name="Data Entry Area_1_1_2_88"/>
    <protectedRange sqref="F422" name="Data Entry Area_1_1_1_3_17"/>
    <protectedRange sqref="W422" name="Data Entry Area_1_1_1_1_1_23"/>
    <protectedRange sqref="W423 B423:J423" name="Data Entry Area_1_1_2_89"/>
    <protectedRange sqref="W424 B424:J424" name="Data Entry Area_1_1_2_90"/>
    <protectedRange sqref="B425:E425 G425:J425" name="Data Entry Area_1_1_2_91"/>
    <protectedRange sqref="W425" name="Data Entry Area_1_1_1_1_1_24"/>
    <protectedRange sqref="F425" name="Data Entry Area_1_1_1_2_1_3"/>
    <protectedRange sqref="W426 B426:J426" name="Data Entry Area_1_1_2_92"/>
    <protectedRange sqref="B427:E427 G427:J427" name="Data Entry Area_1_1_2_93"/>
    <protectedRange sqref="W427" name="Data Entry Area_1_1_1_1_1_25"/>
    <protectedRange sqref="F427" name="Data Entry Area_1_1_1_2_1_5"/>
    <protectedRange sqref="W428 B428:J428" name="Data Entry Area_1_1_2_94"/>
    <protectedRange sqref="W429 B429:J429" name="Data Entry Area_1_1_2_95"/>
    <protectedRange sqref="B430:J430" name="Data Entry Area_1_1_2_96"/>
    <protectedRange sqref="W433 B433:J433" name="Data Entry Area_1_1_2_98"/>
    <protectedRange sqref="B434:E434 G434:J434" name="Data Entry Area_1_1_2_99"/>
    <protectedRange sqref="W434" name="Data Entry Area_1_1_1_1_1_27"/>
    <protectedRange sqref="F434" name="Data Entry Area_1_1_1_2_1_13"/>
    <protectedRange sqref="W435" name="Data Entry Area_1_1_1_1_1_28"/>
    <protectedRange sqref="F435" name="Data Entry Area_1_1_1_2_1_15"/>
    <protectedRange sqref="F436" name="Data Entry Area_1_1_1_3_18"/>
    <protectedRange sqref="W436" name="Data Entry Area_1_1_1_1_1_29"/>
    <protectedRange sqref="W441" name="Data Entry Area_1_1_1_1_1_30"/>
    <protectedRange sqref="F441" name="Data Entry Area_1_1_1_2_1_16"/>
    <protectedRange sqref="W445" name="Data Entry Area_1_2_3"/>
    <protectedRange sqref="W446" name="Data Entry Area_1_1_1_1_1_31"/>
    <protectedRange sqref="F446" name="Data Entry Area_1_1_1_2_1_1_18"/>
    <protectedRange sqref="F448" name="Data Entry Area_1_17_1"/>
    <protectedRange sqref="F449" name="Data Entry Area_1_1_1_2_2"/>
    <protectedRange sqref="W449" name="Data Entry Area_1_1_3_3"/>
    <protectedRange sqref="F450" name="Data Entry Area_1_1_4_2"/>
    <protectedRange sqref="W450" name="Data Entry Area_1_1_5_1"/>
    <protectedRange sqref="F451" name="Data Entry Area_1_1_7_1"/>
    <protectedRange sqref="W451" name="Data Entry Area_1_1_8_1"/>
    <protectedRange sqref="F452" name="Data Entry Area_1_1_10_1"/>
    <protectedRange sqref="W452" name="Data Entry Area_1_1_11_1"/>
    <protectedRange sqref="F453" name="Data Entry Area_1_1_13_1"/>
    <protectedRange sqref="W453" name="Data Entry Area_1_1_15_1"/>
    <protectedRange sqref="F454" name="Data Entry Area_1_20_1"/>
    <protectedRange sqref="W454" name="Data Entry Area_1_22"/>
    <protectedRange sqref="F455" name="Data Entry Area_1_20_2"/>
    <protectedRange sqref="W455" name="Data Entry Area_1_22_1"/>
    <protectedRange sqref="F456:F457" name="Data Entry Area_1_20_3"/>
    <protectedRange sqref="W456:W457" name="Data Entry Area_1_22_2"/>
    <protectedRange sqref="W459" name="Data Entry Area_1_1_1_1_1_32"/>
    <protectedRange sqref="F459" name="Data Entry Area_1_1_1_2_1_17"/>
    <protectedRange sqref="F460" name="Data Entry Area_1_1_1_3_19"/>
    <protectedRange sqref="W460" name="Data Entry Area_1_1_1_1_1_33"/>
    <protectedRange sqref="W472:W473" name="Data Entry Area_1_1_1_1_1_34"/>
    <protectedRange sqref="F472:F473" name="Data Entry Area_1_1_1_2_1_18"/>
    <protectedRange sqref="F474" name="Data Entry Area_1_1_1_3_20"/>
    <protectedRange sqref="W474" name="Data Entry Area_1_1_1_1_1_35"/>
    <protectedRange sqref="D481:E482" name="Data Entry Area_1_1_2_2_18"/>
    <protectedRange sqref="F481:F482" name="Data Entry Area_1_1_1_2_1_1_19"/>
    <protectedRange sqref="W481:W482" name="Data Entry Area_1_1_1_1_1_1_1_2"/>
    <protectedRange sqref="W483 C483:D483 F483:I483" name="Data Entry Area_1_1_2_3_3"/>
    <protectedRange sqref="F484" name="Data Entry Area_1_1_2_4_17"/>
    <protectedRange sqref="W484" name="Data Entry Area_1_1_2_5_2"/>
    <protectedRange sqref="F485" name="Data Entry Area_1_1_2_4_18"/>
    <protectedRange sqref="W485" name="Data Entry Area_1_1_2_5_3"/>
    <protectedRange sqref="F486" name="Data Entry Area_1_1_2_4_19"/>
    <protectedRange sqref="W486" name="Data Entry Area_1_1_2_5_4"/>
    <protectedRange sqref="F487" name="Data Entry Area_1_1_2_6_2"/>
    <protectedRange sqref="W487" name="Data Entry Area_1_1_2_8_5"/>
    <protectedRange sqref="F488" name="Data Entry Area_1_1_2_7_1"/>
    <protectedRange sqref="W488" name="Data Entry Area_1_1_2_8_6"/>
    <protectedRange sqref="W489:W490" name="Data Entry Area_1_1_1_1_1_36"/>
    <protectedRange sqref="F489:F490" name="Data Entry Area_1_1_1_2_1_19"/>
    <protectedRange sqref="W497" name="Data Entry Area_1_1_1_1_1_37"/>
    <protectedRange sqref="F497" name="Data Entry Area_1_1_1_2_1_20"/>
    <protectedRange sqref="W499:W500" name="Data Entry Area_1_1_1_1_1_38"/>
    <protectedRange sqref="F499:F500" name="Data Entry Area_1_1_1_2_1_21"/>
    <protectedRange sqref="F501" name="Data Entry Area_1_1_1_3_21"/>
    <protectedRange sqref="W501" name="Data Entry Area_1_1_1_1_1_39"/>
    <protectedRange sqref="W505" name="Data Entry Area_1_1_1_1_1_40"/>
    <protectedRange sqref="F505" name="Data Entry Area_1_1_1_2_1_22"/>
    <protectedRange sqref="F510" name="Data Entry Area_1_1_1_2_1_1_20"/>
    <protectedRange sqref="F511" name="Data Entry Area_1_1_1_3_1_12"/>
    <protectedRange sqref="W511" name="Data Entry Area_1_1_1_1_1_1_21"/>
    <protectedRange sqref="W525" name="Data Entry Area_1_1_1_1_1_41"/>
    <protectedRange sqref="F525" name="Data Entry Area_1_1_1_2_1_23"/>
    <protectedRange sqref="W528" name="Data Entry Area_1_1_1_1_1_42"/>
    <protectedRange sqref="F528" name="Data Entry Area_1_1_1_2_1_24"/>
    <protectedRange sqref="W532" name="Data Entry Area_1_1_1_1_1_43"/>
    <protectedRange sqref="F532" name="Data Entry Area_1_1_1_2_1_25"/>
    <protectedRange sqref="F539" name="Data Entry Area_1_1_1_3_22"/>
    <protectedRange sqref="W539" name="Data Entry Area_1_1_1_1_1_44"/>
    <protectedRange sqref="F540" name="Data Entry Area_1_1_1_3_23"/>
    <protectedRange sqref="W540" name="Data Entry Area_1_1_1_1_1_45"/>
    <protectedRange sqref="F547" name="Data Entry Area_1_1_1_3_25"/>
    <protectedRange sqref="W547" name="Data Entry Area_1_1_1_1_1_47"/>
    <protectedRange sqref="W551:W552" name="Data Entry Area_1_1_1_1_1_48"/>
    <protectedRange sqref="F551:F552" name="Data Entry Area_1_1_1_2_1_26"/>
    <protectedRange sqref="F553" name="Data Entry Area_1_1_1_3_26"/>
    <protectedRange sqref="W553" name="Data Entry Area_1_1_1_1_1_49"/>
    <protectedRange sqref="W558" name="Data Entry Area_1_1_1_1_1_50"/>
    <protectedRange sqref="F558" name="Data Entry Area_1_1_1_2_1_27"/>
    <protectedRange sqref="F559" name="Data Entry Area_1_1_1_3_27"/>
    <protectedRange sqref="W559" name="Data Entry Area_1_1_1_1_1_51"/>
    <protectedRange sqref="W567" name="Data Entry Area_1_1_1_1_1_52"/>
    <protectedRange sqref="F567" name="Data Entry Area_1_1_1_2_1_28"/>
    <protectedRange sqref="F568" name="Data Entry Area_1_1_1_3_28"/>
    <protectedRange sqref="B571:E572 G571:J572" name="Data Entry Area_1_1_2_1_1_22"/>
    <protectedRange sqref="W572" name="Data Entry Area_1_1_1_1_1_1_1_3"/>
    <protectedRange sqref="F571:F572" name="Data Entry Area_1_1_1_2_1_1_1_1"/>
    <protectedRange sqref="B573:E573 G573:J573" name="Data Entry Area_1_1_2_1_1_23"/>
    <protectedRange sqref="F573" name="Data Entry Area_1_1_1_3_1_1_1"/>
    <protectedRange sqref="W573" name="Data Entry Area_1_1_1_1_1_1_1_4"/>
    <protectedRange sqref="B574:E574 G574:J574" name="Data Entry Area_1_1_2_13"/>
    <protectedRange sqref="F574" name="Data Entry Area_1_1_1_3_14"/>
    <protectedRange sqref="W575" name="Data Entry Area_1_1_2_74"/>
    <protectedRange sqref="D575:F575" name="Data Entry Area_1_1_2_1_1_24"/>
    <protectedRange sqref="W577" name="Data Entry Area_1_1_1_11"/>
    <protectedRange sqref="F577" name="Data Entry Area_1_1_6_3"/>
    <protectedRange sqref="F576" name="Data Entry Area_1_1_1_5_1"/>
    <protectedRange sqref="W578" name="Data Entry Area_1_1_25_1"/>
    <protectedRange sqref="F578" name="Data Entry Area_1_1_2_1_2_2"/>
    <protectedRange sqref="F579" name="Data Entry Area_1_1_5_3"/>
    <protectedRange sqref="W579" name="Data Entry Area_1_1_2_2_19"/>
    <protectedRange sqref="F580" name="Data Entry Area_1_1_5_1_1"/>
    <protectedRange sqref="W580" name="Data Entry Area_1_1_2_3_4"/>
    <protectedRange sqref="F581" name="Data Entry Area_1_1_30"/>
    <protectedRange sqref="W581" name="Data Entry Area_1_1_39"/>
    <protectedRange sqref="W582" name="Data Entry Area_1_1_3_4"/>
    <protectedRange sqref="F582" name="Data Entry Area_1_1_4_3"/>
    <protectedRange sqref="W583" name="Data Entry Area_1_1_1_8_1"/>
    <protectedRange sqref="F583" name="Data Entry Area_1_1_1_7_1"/>
    <protectedRange sqref="W584:Z584 B584 F584" name="Data Entry Area_1_1_18_1"/>
    <protectedRange sqref="W585" name="Data Entry Area_1_1_10_2"/>
    <protectedRange sqref="W586" name="Data Entry Area_1_1_10_1_1"/>
    <protectedRange sqref="F586" name="Data Entry Area_1_1_17_1"/>
    <protectedRange sqref="F585" name="Data Entry Area_1_1_16_1"/>
    <protectedRange sqref="F587" name="Data Entry Area_1_1_20"/>
    <protectedRange sqref="W587" name="Data Entry Area_1_1_7_2"/>
    <protectedRange sqref="W588" name="Data Entry Area_1_1_8_2"/>
    <protectedRange sqref="F588" name="Data Entry Area_1_1_9_1"/>
    <protectedRange sqref="W589" name="Data Entry Area_1_1_11_2"/>
    <protectedRange sqref="F589" name="Data Entry Area_1_1_12_1"/>
    <protectedRange sqref="W590" name="Data Entry Area_1_1_14_3"/>
    <protectedRange sqref="F590" name="Data Entry Area_1_1_15_2"/>
    <protectedRange sqref="W591" name="Data Entry Area_1_1_10_2_1"/>
    <protectedRange sqref="W592" name="Data Entry Area_1_1_13_2"/>
    <protectedRange sqref="F594" name="Data Entry Area_1_1_3_1_1"/>
    <protectedRange sqref="W594" name="Data Entry Area_1_1_5_1_3"/>
    <protectedRange sqref="W595" name="Data Entry Area_1_1_11_3"/>
    <protectedRange sqref="F595" name="Data Entry Area_1_1_10_3"/>
    <protectedRange sqref="W596" name="Data Entry Area_1_1_16_1_1"/>
    <protectedRange sqref="W597" name="Data Entry Area_1_1_21_1"/>
    <protectedRange sqref="F596" name="Data Entry Area_1_1_13_1_1"/>
    <protectedRange sqref="F597" name="Data Entry Area_1_1_18_1_1"/>
    <protectedRange sqref="W598" name="Data Entry Area_1_1_25"/>
    <protectedRange sqref="F598" name="Data Entry Area_1_1_23_1"/>
    <protectedRange sqref="W600" name="Data Entry Area_1_1_39_1"/>
    <protectedRange sqref="W599" name="Data Entry Area_1_1_2_1_1_25"/>
    <protectedRange sqref="F599" name="Data Entry Area_1_1_2_2_20"/>
    <protectedRange sqref="F600" name="Data Entry Area_1_1_30_1"/>
    <protectedRange sqref="F601" name="Data Entry Area_1_1_41"/>
    <protectedRange sqref="F602" name="Data Entry Area_1_1_47_1"/>
    <protectedRange sqref="W602" name="Data Entry Area_1_1_48_1"/>
    <protectedRange sqref="F603" name="Data Entry Area_1_1_47_3"/>
    <protectedRange sqref="W603" name="Data Entry Area_1_1_48_2"/>
    <protectedRange sqref="F604" name="Data Entry Area_1_1_50"/>
    <protectedRange sqref="W604" name="Data Entry Area_1_1_51"/>
    <protectedRange sqref="W605" name="Data Entry Area_1_1_52"/>
    <protectedRange sqref="B615:J615" name="Data Entry Area_1_1_2_75"/>
    <protectedRange sqref="W615" name="Data Entry Area_1_1_2_1_2_3"/>
    <protectedRange sqref="B616:E616 G616:J616" name="Data Entry Area_1_1_2_76"/>
    <protectedRange sqref="F616" name="Data Entry Area_1_1_1_2_1_6"/>
    <protectedRange sqref="W616" name="Data Entry Area_1_1_1_1_1_1_1_5"/>
    <protectedRange sqref="B617:E617 G617:J617" name="Data Entry Area_1_1_2_97"/>
    <protectedRange sqref="F617" name="Data Entry Area_1_1_1_3_29"/>
    <protectedRange sqref="W617" name="Data Entry Area_1_1_1_1_1_1_1_6"/>
    <protectedRange sqref="W618" name="Data Entry Area_1_1_1_1_1_1_1_7"/>
    <protectedRange sqref="W619:W620" name="Data Entry Area_1_1_2_3_1_1"/>
    <protectedRange sqref="W621:W622" name="Data Entry Area_1_1_2_3_1_2"/>
    <protectedRange sqref="W623:W624" name="Data Entry Area_1_1_2_3_1_3"/>
    <protectedRange sqref="W625" name="Data Entry Area_1_1_2_3_1_4"/>
    <protectedRange sqref="W626" name="Data Entry Area_1_1_2_3_1_5"/>
    <protectedRange sqref="W627" name="Data Entry Area_1_1_2_3_1_6"/>
    <protectedRange sqref="W628" name="Data Entry Area_1_1_1_1_1_21"/>
    <protectedRange sqref="F628" name="Data Entry Area_1_1_1_2_1_29"/>
    <protectedRange sqref="F629" name="Data Entry Area_1_1_1_3_30"/>
    <protectedRange sqref="W629" name="Data Entry Area_1_1_1_1_1_26"/>
    <protectedRange sqref="W636" name="Data Entry Area_1_1_1_1_1_54"/>
    <protectedRange sqref="F636" name="Data Entry Area_1_1_1_2_1_30"/>
    <protectedRange sqref="F643" name="Data Entry Area_1_1_1_3_31"/>
    <protectedRange sqref="W643" name="Data Entry Area_1_1_1_1_1_55"/>
    <protectedRange sqref="F650" name="Data Entry Area_1_1_1_3_32"/>
    <protectedRange sqref="W650" name="Data Entry Area_1_1_1_1_1_56"/>
    <protectedRange sqref="W660" name="Data Entry Area_1_1_2_2_21"/>
    <protectedRange sqref="F662" name="Data Entry Area_1_1_1_2_1_31"/>
    <protectedRange sqref="F663" name="Data Entry Area_1_1_1_3_33"/>
    <protectedRange sqref="W663" name="Data Entry Area_1_1_1_1_1_58"/>
    <protectedRange sqref="F669" name="Data Entry Area_1_1_1_3_34"/>
    <protectedRange sqref="W669" name="Data Entry Area_1_1_1_1_1_59"/>
    <protectedRange sqref="F678" name="Data Entry Area_1_1_1_3_35"/>
    <protectedRange sqref="W678" name="Data Entry Area_1_1_1_1_1_1_22"/>
    <protectedRange sqref="F685:F686" name="Data Entry Area_1_1_24"/>
    <protectedRange sqref="W685" name="Data Entry Area_1_1_3_5"/>
    <protectedRange sqref="W686" name="Data Entry Area_1_1_4_4"/>
    <protectedRange sqref="W689" name="Data Entry Area_1_1_2_5_5"/>
    <protectedRange sqref="W690" name="Data Entry Area_1_1_2_7_2"/>
    <protectedRange sqref="F700" name="Data Entry Area_1_1_1_2_1_32"/>
    <protectedRange sqref="W701" name="Data Entry Area_1_1_1_1_1_1_23"/>
    <protectedRange sqref="F703" name="Data Entry Area_1_1_1_2_1_2_1_1"/>
    <protectedRange sqref="W703" name="Data Entry Area_1_1_1_1_2_2"/>
    <protectedRange sqref="F704" name="Data Entry Area_1_1_1_2_1_1_21"/>
    <protectedRange sqref="W704" name="Data Entry Area_1_1_1_1_7"/>
    <protectedRange sqref="F705" name="Data Entry Area_1_1_1_3_36"/>
    <protectedRange sqref="W705" name="Data Entry Area_1_1_1_1_1_2_2"/>
    <protectedRange sqref="W707" name="Data Entry Area_1_1_2_3_5"/>
    <protectedRange sqref="W708" name="Data Entry Area_1_1_2_4_20"/>
    <protectedRange sqref="B709:E709" name="Data Entry Area_1_1_1_12"/>
    <protectedRange sqref="F709" name="Data Entry Area_1_1_1_1_8"/>
    <protectedRange sqref="W709" name="Data Entry Area_1_1_1_2_3"/>
    <protectedRange sqref="B710:E710 G710:J710" name="Data Entry Area_1_1_1_13"/>
    <protectedRange sqref="F710" name="Data Entry Area_1_1_1_3_37"/>
    <protectedRange sqref="W710" name="Data Entry Area_1_1_1_4_1"/>
    <protectedRange sqref="B711:E711 G711:J711" name="Data Entry Area_1_1_1_14"/>
    <protectedRange sqref="K711 N711:S711" name="Data Entry Area_1_1_1_6_1"/>
    <protectedRange sqref="F711" name="Data Entry Area_1_1_1_7_2"/>
    <protectedRange sqref="W711" name="Data Entry Area_1_1_1_8_2"/>
    <protectedRange sqref="W712 B712:J712" name="Data Entry Area_1_1_1_15"/>
    <protectedRange sqref="W713 B713:J713" name="Data Entry Area_1_1_1_16"/>
    <protectedRange sqref="W714 B714:J714" name="Data Entry Area_1_1_1_17"/>
    <protectedRange sqref="B715:J715" name="Data Entry Area_1_1_1_18"/>
    <protectedRange sqref="W715" name="Data Entry Area_1_1_9_2"/>
    <protectedRange sqref="G709:J709" name="Data Entry Area_1_1_1_19"/>
    <protectedRange sqref="W716 B716:J716" name="Data Entry Area_1_1_1_20"/>
    <protectedRange sqref="W717 B717:J717" name="Data Entry Area_1_1_1_21"/>
    <protectedRange sqref="W718 B718:J718" name="Data Entry Area_1_1_1_22"/>
    <protectedRange sqref="W719 B719:J719" name="Data Entry Area_1_1_1_23"/>
    <protectedRange sqref="W720 B720:F720" name="Data Entry Area_1_1_1_24"/>
    <protectedRange sqref="B721:J721" name="Data Entry Area_1_1_1_25"/>
    <protectedRange sqref="W722 B722:J722" name="Data Entry Area_1_1_1_26"/>
    <protectedRange sqref="W723:W727 B723:J727" name="Data Entry Area_1_1_1_27"/>
    <protectedRange sqref="W729 B729:J729" name="Data Entry Area_1_1_1_28"/>
    <protectedRange sqref="W731" name="Data Entry Area_1_1_1_1_1_61"/>
    <protectedRange sqref="F731" name="Data Entry Area_1_1_1_2_1_33"/>
    <protectedRange sqref="F732" name="Data Entry Area_1_1_1_3_38"/>
    <protectedRange sqref="W732" name="Data Entry Area_1_1_1_1_1_62"/>
    <protectedRange sqref="W734 B734:E734 G734:J734" name="Data Entry Area_1_1_1_29"/>
    <protectedRange sqref="F734" name="Data Entry Area_1_1_1_2_4"/>
    <protectedRange sqref="G736:J736 C736:E736" name="Data Entry Area_1_1_2_1_1_26"/>
    <protectedRange sqref="W736" name="Data Entry Area_1_1_1_1_1_1_24"/>
    <protectedRange sqref="F736" name="Data Entry Area_1_1_1_2_1_1_22"/>
    <protectedRange sqref="C737:E737 G737:J737" name="Data Entry Area_1_1_2_1_2_4"/>
    <protectedRange sqref="W737" name="Data Entry Area_1_1_1_1_1_1_1_8"/>
    <protectedRange sqref="F737" name="Data Entry Area_1_1_1_2_1_1_1_4"/>
    <protectedRange sqref="W741:W742 B741:E742 G741:J742" name="Data Entry Area_1_1_1_1_9"/>
    <protectedRange sqref="W743 B743:J743" name="Data Entry Area_1_1_1_30"/>
    <protectedRange sqref="B744:J744" name="Data Entry Area_1_1_1_31"/>
    <protectedRange sqref="W745 B745:J745" name="Data Entry Area_1_1_1_32"/>
    <protectedRange sqref="B746:J746" name="Data Entry Area_1_19"/>
    <protectedRange sqref="W746" name="Data Entry Area_1_1_26"/>
    <protectedRange sqref="B747:F747" name="Data Entry Area_1_20"/>
    <protectedRange sqref="W747" name="Data Entry Area_1_4_2_1"/>
    <protectedRange sqref="G747:J747" name="Data Entry Area_1_4_4"/>
    <protectedRange sqref="B748:J748" name="Data Entry Area_1_21"/>
    <protectedRange sqref="W748" name="Data Entry Area_1_5_2_1"/>
    <protectedRange sqref="B749:E749 G749" name="Data Entry Area_1_23"/>
    <protectedRange sqref="F749" name="Data Entry Area_1_2_4"/>
    <protectedRange sqref="H749:J749" name="Data Entry Area_1_3_2"/>
    <protectedRange sqref="W749" name="Data Entry Area_1_6_2"/>
    <protectedRange sqref="B750:E750" name="Data Entry Area_1_24"/>
    <protectedRange sqref="F750:J750" name="Data Entry Area_1_5_3"/>
    <protectedRange sqref="W750" name="Data Entry Area_1_3_1_1"/>
    <protectedRange sqref="B751:J751" name="Data Entry Area_1_25"/>
    <protectedRange sqref="B752:E752" name="Data Entry Area_1_26"/>
    <protectedRange sqref="F752:J752" name="Data Entry Area_1_7_1"/>
    <protectedRange sqref="B753:E753" name="Data Entry Area_1_27"/>
    <protectedRange sqref="F753:J753" name="Data Entry Area_1_6_1"/>
    <protectedRange sqref="B754:J754" name="Data Entry Area_1_6_3"/>
    <protectedRange sqref="W754" name="Data Entry Area_1_4_2_1_2"/>
    <protectedRange sqref="B755:J755" name="Data Entry Area_1_6_4"/>
    <protectedRange sqref="W755" name="Data Entry Area_1_5_2_1_1"/>
    <protectedRange sqref="B756:E757" name="Data Entry Area_1_6_5"/>
    <protectedRange sqref="W756:W757 F756:J757" name="Data Entry Area_1_6_2_1"/>
    <protectedRange sqref="B758:B759 W759 C759:J759 C758:E758" name="Data Entry Area_1_6_6"/>
    <protectedRange sqref="F758:J758" name="Data Entry Area_1_6_2_2"/>
    <protectedRange sqref="W758" name="Data Entry Area_1_7_2_1"/>
    <protectedRange sqref="B760:J760" name="Data Entry Area_1_6_7"/>
    <protectedRange sqref="W760" name="Data Entry Area_1_3_2_1"/>
    <protectedRange sqref="W761 B761:J761" name="Data Entry Area_1_1_27"/>
    <protectedRange sqref="W762 B762:J762" name="Data Entry Area_1_1_28"/>
    <protectedRange sqref="W763 B763:J763" name="Data Entry Area_1_1_29"/>
    <protectedRange sqref="B764:J764" name="Data Entry Area_1_1_31"/>
    <protectedRange sqref="W764" name="Data Entry Area_1_1_3_6"/>
    <protectedRange sqref="B765:J765" name="Data Entry Area_1_1_32"/>
    <protectedRange sqref="W765" name="Data Entry Area_1_1_4_5"/>
    <protectedRange sqref="B766:J766" name="Data Entry Area_1_1_33"/>
    <protectedRange sqref="W766" name="Data Entry Area_1_1_4_6"/>
    <protectedRange sqref="W767 B767:J767" name="Data Entry Area_1_1_1_33"/>
    <protectedRange sqref="B768:J768" name="Data Entry Area_1_1_1_34"/>
    <protectedRange sqref="B769:J769" name="Data Entry Area_1_1_34"/>
    <protectedRange sqref="W769" name="Data Entry Area_1_1_1_35"/>
    <protectedRange sqref="B770:J770" name="Data Entry Area_1_1_35"/>
    <protectedRange sqref="F772" name="Data Entry Area_1_1_1_3_39"/>
    <protectedRange sqref="W772" name="Data Entry Area_1_1_1_36"/>
    <protectedRange sqref="F787" name="Data Entry Area_1_1_1_3_40"/>
    <protectedRange sqref="W787" name="Data Entry Area_1_1_1_1_1_63"/>
    <protectedRange sqref="F792" name="Data Entry Area_1_1_1_2_1_34"/>
    <protectedRange sqref="W792" name="Data Entry Area_1_1_1_1_1_1_25"/>
    <protectedRange sqref="F794" name="Data Entry Area_1_1_1_3_41"/>
    <protectedRange sqref="W794" name="Data Entry Area_1_1_1_1_1_64"/>
    <protectedRange sqref="B799:E799 G799:J799" name="Data Entry Area_1_1_36"/>
    <protectedRange sqref="F801" name="Data Entry Area_1_1_1_2_1_35"/>
    <protectedRange sqref="F802" name="Data Entry Area_1_1_1_2_1_36"/>
    <protectedRange sqref="F803" name="Data Entry Area_1_1_1_3_42"/>
    <protectedRange sqref="W803" name="Data Entry Area_1_1_1_1_1_68"/>
    <protectedRange sqref="B812:E812 G812:J812" name="Data Entry Area_1_1_1_37"/>
    <protectedRange sqref="W812" name="Data Entry Area_1_1_1_1_1_1_26"/>
    <protectedRange sqref="F812" name="Data Entry Area_1_1_1_2_1_1_23"/>
    <protectedRange sqref="W813 B813:J813" name="Data Entry Area_1_1_1_38"/>
    <protectedRange sqref="W814 B814:J814" name="Data Entry Area_1_1_1_39"/>
    <protectedRange sqref="W815 B815:J815" name="Data Entry Area_1_1_1_40"/>
    <protectedRange sqref="B816:E817 G816:J817" name="Data Entry Area_1_1_1_41"/>
    <protectedRange sqref="W816:W817" name="Data Entry Area_1_1_1_1_1_1_27"/>
    <protectedRange sqref="F816:F817" name="Data Entry Area_1_1_1_2_1_37"/>
    <protectedRange sqref="W818 B818:J818" name="Data Entry Area_1_1_1_42"/>
    <protectedRange sqref="W819 B819:J819" name="Data Entry Area_1_1_1_43"/>
    <protectedRange sqref="W820 B820:J820" name="Data Entry Area_1_1_1_44"/>
    <protectedRange sqref="F822" name="Data Entry Area_1_1_1_1_10"/>
    <protectedRange sqref="W822" name="Data Entry Area_1_1_37"/>
    <protectedRange sqref="B824:E824 G824:J824" name="Data Entry Area_1_1_2_2_22"/>
    <protectedRange sqref="F824" name="Data Entry Area_1_1_1_45"/>
    <protectedRange sqref="W824" name="Data Entry Area_1_1_3_7"/>
    <protectedRange sqref="B825:E825 G825:J825" name="Data Entry Area_1_1_2_2_23"/>
    <protectedRange sqref="F825" name="Data Entry Area_1_1_1_1_11"/>
    <protectedRange sqref="W825" name="Data Entry Area_1_1_3_2_1"/>
    <protectedRange sqref="W826 B826:E827 G826:J827" name="Data Entry Area_1_1_2_2_24"/>
    <protectedRange sqref="W827" name="Data Entry Area_1_1_6_1_1"/>
    <protectedRange sqref="B828:E829 G828:J829" name="Data Entry Area_1_1_2_2_25"/>
    <protectedRange sqref="F828" name="Data Entry Area_1_1_4_7"/>
    <protectedRange sqref="F829" name="Data Entry Area_1_1_7_3"/>
    <protectedRange sqref="W828" name="Data Entry Area_1_1_6_2_1"/>
    <protectedRange sqref="W829" name="Data Entry Area_1_1_6_3_1"/>
    <protectedRange sqref="B830:E831 G830:J831" name="Data Entry Area_1_1_2_2_26"/>
    <protectedRange sqref="F831" name="Data Entry Area_1_1_6_4"/>
    <protectedRange sqref="W831" name="Data Entry Area_1_1_6_5"/>
    <protectedRange sqref="B832:E833 G832:J833 W833" name="Data Entry Area_1_1_2_2_27"/>
    <protectedRange sqref="F832" name="Data Entry Area_1_1_9_3"/>
    <protectedRange sqref="F833" name="Data Entry Area_1_1_9_2_1"/>
    <protectedRange sqref="W832" name="Data Entry Area_1_1_6_8"/>
    <protectedRange sqref="B834:E835 G834:J835 F834 W835" name="Data Entry Area_1_1_2_2_28"/>
    <protectedRange sqref="W834" name="Data Entry Area_1_1_6_7"/>
    <protectedRange sqref="W836:W838 B836:J838" name="Data Entry Area_1_1_2_2_29"/>
    <protectedRange sqref="W842" name="Data Entry Area_1_1_1_1_1_1_28"/>
    <protectedRange sqref="F842" name="Data Entry Area_1_1_1_3_1_1_2"/>
    <protectedRange sqref="F843" name="Data Entry Area_1_1_2_2_30"/>
    <protectedRange sqref="F844" name="Data Entry Area_1_1_2_1_1_27"/>
    <protectedRange sqref="W843" name="Data Entry Area_1_1_2_4_21"/>
    <protectedRange sqref="W844" name="Data Entry Area_1_1_2_2_1_10"/>
    <protectedRange sqref="F845" name="Data Entry Area_1_1_1_3_2_1"/>
    <protectedRange sqref="W845" name="Data Entry Area_1_1_1_1_1_2_1_1"/>
    <protectedRange sqref="G846:J846" name="Data Entry Area_1_1_2_4_22"/>
    <protectedRange sqref="F846" name="Data Entry Area_1_1_1_3_2_1_1"/>
    <protectedRange sqref="W846" name="Data Entry Area_1_1_1_1_1_2_2_1"/>
    <protectedRange sqref="F848" name="Data Entry Area_1_1_2_2_31"/>
    <protectedRange sqref="W848" name="Data Entry Area_1_1_2_1_1_28"/>
    <protectedRange sqref="B849:E849 G849:J849" name="Data Entry Area_1_1_2_4_23"/>
    <protectedRange sqref="F849" name="Data Entry Area_1_1_1_3_1_13"/>
    <protectedRange sqref="W849" name="Data Entry Area_1_1_1_1_1_2_3"/>
    <protectedRange sqref="W850 B850:J850" name="Data Entry Area_1_1_2_3_6"/>
    <protectedRange sqref="B855:J855" name="Data Entry Area_1_1_2_5_6"/>
    <protectedRange sqref="F856" name="Data Entry Area_1_1_2_2_32"/>
    <protectedRange sqref="F858" name="Data Entry Area_1_1_1_3_43"/>
    <protectedRange sqref="B859:E860 G859:J860" name="Data Entry Area_1_1_2_4_24"/>
    <protectedRange sqref="F859:F860" name="Data Entry Area_1_1_1_3_2_2"/>
    <protectedRange sqref="W858" name="Data Entry Area_1_1_1_1_1_2_4"/>
    <protectedRange sqref="B857:E857 G857:J857" name="Data Entry Area_1_1_2_5_7"/>
    <protectedRange sqref="W857" name="Data Entry Area_1_1_1_1_1_3_2"/>
    <protectedRange sqref="F857" name="Data Entry Area_1_1_1_2_1_1_24"/>
    <protectedRange sqref="B865:J865 W865" name="Data Entry Area_1_1_2_3_7"/>
    <protectedRange sqref="F869" name="Data Entry Area_1_1_1_3_44"/>
    <protectedRange sqref="W869" name="Data Entry Area_1_1_1_1_1_2_5"/>
    <protectedRange sqref="W870" name="Data Entry Area_1_1_2_2_33"/>
    <protectedRange sqref="W872" name="Data Entry Area_1_1_2_3_8"/>
    <protectedRange sqref="W873" name="Data Entry Area_1_1_2_5_8"/>
    <protectedRange sqref="W874" name="Data Entry Area_1_1_2_6_3"/>
    <protectedRange sqref="F876" name="Data Entry Area_1_1_1_3_45"/>
    <protectedRange sqref="W891" name="Data Entry Area_1_1_1_1_1_69"/>
    <protectedRange sqref="F891" name="Data Entry Area_1_1_1_2_1_38"/>
    <protectedRange sqref="F898" name="Data Entry Area_1_1_1_3_46"/>
    <protectedRange sqref="W898" name="Data Entry Area_1_1_6_3_2"/>
    <protectedRange sqref="W899" name="Data Entry Area_1_1_2_2_34"/>
    <protectedRange sqref="W900" name="Data Entry Area_1_1_8_1_1"/>
    <protectedRange sqref="F901" name="Data Entry Area_1_1_1_3_2_3"/>
    <protectedRange sqref="W901" name="Data Entry Area_1_1_1_1_1_2_1_2"/>
    <protectedRange sqref="G902:J902" name="Data Entry Area_1_1_2_4_25"/>
    <protectedRange sqref="F902" name="Data Entry Area_1_1_1_3_2_1_2"/>
    <protectedRange sqref="W902" name="Data Entry Area_1_1_1_1_1_2_2_2"/>
    <protectedRange sqref="F544" name="Data Entry Area_1_1_1_3_3_1"/>
    <protectedRange sqref="W544" name="Data Entry Area_1_1_1_1_1_2_1_3"/>
    <protectedRange sqref="W904" name="Data Entry Area_1_1_1_1_1_70"/>
    <protectedRange sqref="F904" name="Data Entry Area_1_1_1_2_1_39"/>
    <protectedRange sqref="B905:E906 G905:J906" name="Data Entry Area_1_1_2_4_1_1"/>
    <protectedRange sqref="F905:F906" name="Data Entry Area_1_1_1_3_2_1_3"/>
    <protectedRange sqref="W905:W906" name="Data Entry Area_1_1_1_1_1_2_1_4"/>
    <protectedRange sqref="W545" name="Data Entry Area_1_1_2_8_7"/>
    <protectedRange sqref="F545" name="Data Entry Area_1_1_2_9_2"/>
    <protectedRange sqref="F907" name="Data Entry Area_1_1_2_6_4"/>
    <protectedRange sqref="W907" name="Data Entry Area_1_1_2_7_3"/>
    <protectedRange sqref="F908" name="Data Entry Area_1_1_2_10_2"/>
    <protectedRange sqref="W908" name="Data Entry Area_1_1_2_11_3"/>
    <protectedRange sqref="B909:J909 W909" name="Data Entry Area_1_1_2_13_2"/>
    <protectedRange sqref="F910" name="Data Entry Area_1_1_2_2_35"/>
    <protectedRange sqref="W910" name="Data Entry Area_1_1_2_1_1_29"/>
    <protectedRange sqref="F911" name="Data Entry Area_1_1_2_2_36"/>
    <protectedRange sqref="W912" name="Data Entry Area_1_1_1_1_1_71"/>
    <protectedRange sqref="F912" name="Data Entry Area_1_1_1_3_1_14"/>
    <protectedRange sqref="F915" name="Data Entry Area_1_1_2_5_9"/>
    <protectedRange sqref="F916" name="Data Entry Area_1_1_1_3_47"/>
    <protectedRange sqref="F920" name="Data Entry Area_1_1_1_2_1_40"/>
    <protectedRange sqref="F921" name="Data Entry Area_1_1_1_3_48"/>
    <protectedRange sqref="F932" name="Data Entry Area_1_1_1_3_1_15"/>
    <protectedRange sqref="W932" name="Data Entry Area_1_1_1_1_1_1_29"/>
    <protectedRange sqref="F944" name="Data Entry Area_1_1_1_3_49"/>
    <protectedRange sqref="W944" name="Data Entry Area_1_1_1_1_1_72"/>
    <protectedRange sqref="F958 F990" name="Data Entry Area_1_1_1_2_1_41"/>
    <protectedRange sqref="W958" name="Data Entry Area_1_1_1_1_1_2_6"/>
    <protectedRange sqref="W959" name="Data Entry Area_1_1_1_1_1_3_3"/>
    <protectedRange sqref="F963" name="Data Entry Area_1_1_1_3_52"/>
    <protectedRange sqref="W963" name="Data Entry Area_1_1_1_1_1_2_8"/>
    <protectedRange sqref="W964" name="Data Entry Area_1_1_2_2_37"/>
    <protectedRange sqref="W965" name="Data Entry Area_1_1_2_4_1_2"/>
    <protectedRange sqref="W966" name="Data Entry Area_1_1_2_4_2_1"/>
    <protectedRange sqref="B967:I967" name="Data Entry Area"/>
    <protectedRange sqref="W967" name="Data Entry Area_1_1_1_1_1_2_9"/>
    <protectedRange sqref="B968:F968" name="Data Entry Area_2"/>
    <protectedRange sqref="B969:I969 W969" name="Data Entry Area_3"/>
    <protectedRange sqref="B970:I970" name="Data Entry Area_4"/>
    <protectedRange sqref="W970" name="Data Entry Area_1_1_2_2_38"/>
    <protectedRange sqref="B971:I971" name="Data Entry Area_5"/>
    <protectedRange sqref="W971" name="Data Entry Area_1_1_2_3_9"/>
    <protectedRange sqref="F972" name="Data Entry Area_1_1_1_3_53"/>
    <protectedRange sqref="W973" name="Data Entry Area_1_1_2_4_26"/>
    <protectedRange sqref="W972" name="Data Entry Area_1_1_1_1_1_1_30"/>
    <protectedRange sqref="W975" name="Data Entry Area_1_1_2_2_39"/>
    <protectedRange sqref="W976:W978" name="Data Entry Area_1_1_2_3_10"/>
    <protectedRange sqref="W979" name="Data Entry Area_1_1_2_5_10"/>
    <protectedRange sqref="W980" name="Data Entry Area_1_1_2_6_5"/>
    <protectedRange sqref="W991 B991:J991" name="Data Entry Area_1_1_2_1_24_1"/>
    <protectedRange sqref="W992 B992:J992" name="Data Entry Area_1_1_2_1_25_1"/>
    <protectedRange sqref="W172" name="Data Entry Area_1_1_2_1_65_1"/>
    <protectedRange sqref="W292" name="Data Entry Area_1_1_2_1_67_1"/>
    <protectedRange sqref="W291" name="Data Entry Area_1_1_2_1_65_3"/>
    <protectedRange sqref="W522" name="Data Entry Area_1_1_2_1_67_3"/>
    <protectedRange sqref="W576" name="Data Entry Area_1_1_2_1_67_2_1"/>
    <protectedRange sqref="W601" name="Data Entry Area_1_1_2_1_70_1"/>
    <protectedRange sqref="W728" name="Data Entry Area_1_1_2_1_71_1"/>
    <protectedRange sqref="W775" name="Data Entry Area_1_1_2_1_73_1"/>
    <protectedRange sqref="W753" name="Data Entry Area_1_1_1_1_1_1_9_1"/>
    <protectedRange sqref="W862" name="Data Entry Area_1_1_2_43_1"/>
    <protectedRange sqref="W169" name="Data Entry Area_1_1_2_6_1_1_1"/>
    <protectedRange sqref="W168" name="Data Entry Area_1_1_2_1_2_1_1_1"/>
    <protectedRange sqref="W861" name="Data Entry Area_1_1_2_6_1_1_1_1"/>
    <protectedRange sqref="W418" name="Data Entry Area_1_1_2_6_5_1"/>
    <protectedRange sqref="W448" name="Data Entry Area_1_1_2_14_3"/>
    <protectedRange sqref="W568" name="Data Entry Area_1_1_9_2_1_1"/>
    <protectedRange sqref="W571" name="Data Entry Area_1_1_1_24_1"/>
    <protectedRange sqref="W700" name="Data Entry Area_1_1_2_16_3"/>
    <protectedRange sqref="W721" name="Data Entry Area_1_1_2_16_4"/>
    <protectedRange sqref="W799" name="Data Entry Area_1_1_37_1"/>
    <protectedRange sqref="W771" name="Data Entry Area_1_1_2_21_1"/>
    <protectedRange sqref="W770" name="Data Entry Area_1_1_2_21_2"/>
    <protectedRange sqref="W768" name="Data Entry Area_1_1_2_21_3"/>
    <protectedRange sqref="W752" name="Data Entry Area_1_1_2_20_1"/>
    <protectedRange sqref="W751" name="Data Entry Area_1_1_2_20_2"/>
    <protectedRange sqref="W801" name="Data Entry Area_1_1_6_5_1"/>
    <protectedRange sqref="W802" name="Data Entry Area_1_1_6_7_1"/>
    <protectedRange sqref="W855" name="Data Entry Area_1_1_2_2_29_2"/>
    <protectedRange sqref="W859" name="Data Entry Area_1_1_2_2_29_3"/>
    <protectedRange sqref="W860" name="Data Entry Area_1_1_2_22_1"/>
    <protectedRange sqref="W50" name="Data Entry Area_1_1_1_1_1_1_28_1"/>
    <protectedRange sqref="W54" name="Data Entry Area_1_1_2_4_21_1"/>
    <protectedRange sqref="W510" name="Data Entry Area_1_1_2_2_1_10_1"/>
    <protectedRange sqref="W512" name="Data Entry Area_1_1_1_1_1_2_1_1_1"/>
    <protectedRange sqref="W516" name="Data Entry Area_1_1_2_3_6_1"/>
    <protectedRange sqref="W518" name="Data Entry Area_1_1_2_5_6_1"/>
    <protectedRange sqref="G996:J996" name="Data Entry Area_1_1_2_27_1"/>
    <protectedRange sqref="G997:J997" name="Data Entry Area_1_1_2_28_1"/>
    <protectedRange sqref="F997 B996:E997" name="Data Entry Area_1_1_2_7_4"/>
    <protectedRange sqref="W996:W997" name="Data Entry Area_1_1_2_9_3"/>
    <protectedRange sqref="W73" name="Data Entry Area_1_1_2_1_55_1"/>
    <protectedRange sqref="W289" name="Data Entry Area_1_1_2_2_16_1"/>
    <protectedRange sqref="W430" name="Data Entry Area_1_1_2_8_4_1"/>
    <protectedRange sqref="W67" name="Data Entry Area_1_1_1_1_1_16_1"/>
    <protectedRange sqref="W574" name="Data Entry Area_1_1_1_1_1_1_8_1"/>
    <protectedRange sqref="W458" name="Data Entry Area_1_1_2_1_4_2"/>
    <protectedRange sqref="W521" name="Data Entry Area_1_1_2_1_1_30"/>
    <protectedRange sqref="W527" name="Data Entry Area_1_22_1_1"/>
    <protectedRange sqref="W606" name="Data Entry Area_1_22_2_1"/>
    <protectedRange sqref="W344" name="Data Entry Area_1_1_2_67_2"/>
    <protectedRange sqref="W662" name="Data Entry Area_1_1_1_1_1_32_1"/>
    <protectedRange sqref="W868" name="Data Entry Area_1_1_2_8_6_1"/>
  </protectedRanges>
  <autoFilter ref="A1:AE998">
    <sortState ref="A2:AE998">
      <sortCondition ref="AD1:AD998"/>
    </sortState>
  </autoFilter>
  <sortState ref="A2:AE993">
    <sortCondition ref="P2:P993"/>
    <sortCondition ref="Q2:Q993"/>
  </sortState>
  <conditionalFormatting sqref="W316:X316">
    <cfRule type="containsText" dxfId="1" priority="2" operator="containsText" text="In the past, the Speaker's Bureau has been exclusively the province of the English Department.  I would like to expand this to include all areas of Division A.  As an example, Bryan Tellalian needed money for a speaker during Constitution Week.  As such, ">
      <formula>NOT(ISERROR(SEARCH("In the past, the Speaker's Bureau has been exclusively the province of the English Department.  I would like to expand this to include all areas of Division A.  As an example, Bryan Tellalian needed money for a speaker during Constitution Week.  As such, ",W316)))</formula>
    </cfRule>
  </conditionalFormatting>
  <conditionalFormatting sqref="W774">
    <cfRule type="containsText" dxfId="0" priority="1" operator="containsText" text="In the past, the Speaker's Bureau has been exclusively the province of the English Department.  I would like to expand this to include all areas of Division A.  As an example, Bryan Tellalian needed money for a speaker during Constitution Week.  As such, ">
      <formula>NOT(ISERROR(SEARCH("In the past, the Speaker's Bureau has been exclusively the province of the English Department.  I would like to expand this to include all areas of Division A.  As an example, Bryan Tellalian needed money for a speaker during Constitution Week.  As such, ",W774)))</formula>
    </cfRule>
  </conditionalFormatting>
  <hyperlinks>
    <hyperlink ref="U82" r:id="rId1" display="#2@2"/>
    <hyperlink ref="T395" r:id="rId2" display="http://scccd.blackboard.com/webapps/portal/frameset.jsp?tab_tab_group_id=_4_1&amp;url=%2Fwebapps%2Fblackboard%2Fexecute%2Flauncher%3Ftype%3DCourse%26id%3D_10368_1%26url%3D"/>
    <hyperlink ref="T396" r:id="rId3" display="http://scccd.blackboard.com/webapps/portal/frameset.jsp?tab_tab_group_id=_4_1&amp;url=%2Fwebapps%2Fblackboard%2Fexecute%2Flauncher%3Ftype%3DCourse%26id%3D_10368_1%26url%3D"/>
    <hyperlink ref="T398" r:id="rId4" display="http://scccd.blackboard.com/webapps/portal/frameset.jsp?tab_tab_group_id=_4_1&amp;url=%2Fwebapps%2Fblackboard%2Fexecute%2Flauncher%3Ftype%3DCourse%26id%3D_10368_1%26url%3D"/>
    <hyperlink ref="T390" r:id="rId5" display="http://scccd.blackboard.com/webapps/portal/frameset.jsp?tab_tab_group_id=_4_1&amp;url=%2Fwebapps%2Fblackboard%2Fexecute%2Flauncher%3Ftype%3DCourse%26id%3D_10368_1%26url%3D"/>
    <hyperlink ref="T399" r:id="rId6" display="Blackboard Learn"/>
    <hyperlink ref="T389" r:id="rId7" display="http://scccd.blackboard.com/webapps/portal/frameset.jsp?tab_tab_group_id=_4_1&amp;url=%2Fwebapps%2Fblackboard%2Fexecute%2Flauncher%3Ftype%3DCourse%26id%3D_10368_1%26url%3D"/>
    <hyperlink ref="T402" r:id="rId8" display="http://scccd.blackboard.com/webapps/portal/frameset.jsp?tab_tab_group_id=_4_1&amp;url=%2Fwebapps%2Fblackboard%2Fexecute%2Flauncher%3Ftype%3DCourse%26id%3D_10368_1%26url%3D"/>
    <hyperlink ref="T529" r:id="rId9" display="http://scccd.blackboard.com/webapps/portal/frameset.jsp?tab_tab_group_id=_4_1&amp;url=%2Fwebapps%2Fblackboard%2Fexecute%2Flauncher%3Ftype%3DCourse%26id%3D_10368_1%26url%3D"/>
  </hyperlinks>
  <pageMargins left="0.7" right="0.7" top="0.75" bottom="0.75" header="0.3" footer="0.3"/>
  <pageSetup orientation="portrait" r:id="rId10"/>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unit</vt:lpstr>
      <vt:lpstr>object</vt:lpstr>
      <vt:lpstr>Sheet1</vt:lpstr>
    </vt:vector>
  </TitlesOfParts>
  <Company>SCCCD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Amanda Taintor</cp:lastModifiedBy>
  <cp:lastPrinted>2016-05-02T23:24:28Z</cp:lastPrinted>
  <dcterms:created xsi:type="dcterms:W3CDTF">2015-11-27T22:50:55Z</dcterms:created>
  <dcterms:modified xsi:type="dcterms:W3CDTF">2017-10-20T12:47:51Z</dcterms:modified>
</cp:coreProperties>
</file>