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ccreditation\Accreditation 2019\Follow-Up Report Due 10.1.2019\"/>
    </mc:Choice>
  </mc:AlternateContent>
  <bookViews>
    <workbookView xWindow="0" yWindow="0" windowWidth="21570" windowHeight="11595" firstSheet="3" activeTab="3"/>
  </bookViews>
  <sheets>
    <sheet name="INSTRUCTIONS" sheetId="8" state="hidden" r:id="rId1"/>
    <sheet name="ALL EVALS" sheetId="3" state="hidden" r:id="rId2"/>
    <sheet name="COLLEAGUE" sheetId="10" state="hidden" r:id="rId3"/>
    <sheet name="REPORT" sheetId="4" r:id="rId4"/>
    <sheet name="Evaluation Data" sheetId="2" r:id="rId5"/>
    <sheet name="VALIDATION" sheetId="9" state="hidden" r:id="rId6"/>
  </sheets>
  <definedNames>
    <definedName name="_xlnm._FilterDatabase" localSheetId="1" hidden="1">'ALL EVALS'!$A$1:$K$1072</definedName>
    <definedName name="_xlnm._FilterDatabase" localSheetId="2" hidden="1">COLLEAGUE!$A$1:$S$684</definedName>
    <definedName name="_xlnm._FilterDatabase" localSheetId="4" hidden="1">'Evaluation Data'!$A$1:$J$662</definedName>
    <definedName name="_xlnm._FilterDatabase" localSheetId="5" hidden="1">VALIDATION!$I$1:$J$683</definedName>
  </definedNames>
  <calcPr calcId="162913"/>
</workbook>
</file>

<file path=xl/calcChain.xml><?xml version="1.0" encoding="utf-8"?>
<calcChain xmlns="http://schemas.openxmlformats.org/spreadsheetml/2006/main">
  <c r="H576" i="2" l="1"/>
  <c r="F576" i="2"/>
  <c r="F7" i="2" l="1"/>
  <c r="G7" i="2"/>
  <c r="H7" i="2"/>
  <c r="F224" i="2"/>
  <c r="G224" i="2"/>
  <c r="I155" i="2"/>
  <c r="I24" i="2"/>
  <c r="B643" i="2"/>
  <c r="G2" i="2"/>
  <c r="G3" i="2"/>
  <c r="G4" i="2"/>
  <c r="G5" i="2"/>
  <c r="G6"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H46" i="2"/>
  <c r="H71" i="2"/>
  <c r="H92" i="2"/>
  <c r="H103" i="2"/>
  <c r="H116" i="2"/>
  <c r="H117" i="2"/>
  <c r="H122" i="2"/>
  <c r="H125" i="2"/>
  <c r="H136" i="2"/>
  <c r="H148" i="2"/>
  <c r="H151" i="2"/>
  <c r="H162" i="2"/>
  <c r="H163" i="2"/>
  <c r="H166" i="2"/>
  <c r="H168" i="2"/>
  <c r="H174" i="2"/>
  <c r="H176" i="2"/>
  <c r="B182" i="2" l="1"/>
  <c r="C182" i="2"/>
  <c r="D182" i="2"/>
  <c r="J182" i="2"/>
  <c r="I182" i="2"/>
  <c r="F79" i="2"/>
  <c r="F187" i="2"/>
  <c r="B23" i="2"/>
  <c r="C23" i="2"/>
  <c r="D23" i="2"/>
  <c r="J23" i="2"/>
  <c r="I23" i="2"/>
  <c r="I187" i="2"/>
  <c r="B187" i="2"/>
  <c r="C187" i="2"/>
  <c r="J187" i="2"/>
  <c r="H187" i="2"/>
  <c r="B79" i="2"/>
  <c r="C79" i="2"/>
  <c r="D79" i="2"/>
  <c r="J79" i="2"/>
  <c r="H79" i="2"/>
  <c r="I79" i="2"/>
  <c r="F72" i="2"/>
  <c r="F363" i="2"/>
  <c r="F603" i="2"/>
  <c r="F540" i="2"/>
  <c r="B540" i="2"/>
  <c r="C540" i="2"/>
  <c r="D540" i="2"/>
  <c r="J540" i="2"/>
  <c r="H540" i="2"/>
  <c r="I540" i="2"/>
  <c r="B603" i="2"/>
  <c r="C603" i="2"/>
  <c r="D603" i="2"/>
  <c r="J603" i="2"/>
  <c r="H603" i="2"/>
  <c r="I603" i="2"/>
  <c r="B363" i="2"/>
  <c r="C363" i="2"/>
  <c r="D363" i="2"/>
  <c r="J363" i="2"/>
  <c r="H363" i="2"/>
  <c r="I363" i="2"/>
  <c r="H338" i="2"/>
  <c r="H72" i="2"/>
  <c r="B72" i="2"/>
  <c r="C72" i="2"/>
  <c r="D72" i="2"/>
  <c r="J72" i="2"/>
  <c r="I72" i="2"/>
  <c r="C404" i="2"/>
  <c r="B404" i="2"/>
  <c r="B287" i="2"/>
  <c r="B20" i="2"/>
  <c r="B89" i="2"/>
  <c r="B403" i="2"/>
  <c r="B338" i="2"/>
  <c r="D404" i="2"/>
  <c r="J404" i="2"/>
  <c r="I404" i="2"/>
  <c r="F89" i="2"/>
  <c r="F403" i="2"/>
  <c r="F338" i="2"/>
  <c r="J89" i="2"/>
  <c r="J403" i="2"/>
  <c r="J338" i="2"/>
  <c r="I89" i="2"/>
  <c r="I403" i="2"/>
  <c r="I338" i="2"/>
  <c r="H89" i="2"/>
  <c r="H403" i="2"/>
  <c r="D338" i="2"/>
  <c r="C287" i="2"/>
  <c r="C20" i="2"/>
  <c r="C89" i="2"/>
  <c r="C403" i="2"/>
  <c r="C338" i="2"/>
  <c r="D287" i="2"/>
  <c r="J287" i="2"/>
  <c r="I287" i="2"/>
  <c r="D20" i="2"/>
  <c r="F20" i="2"/>
  <c r="J20" i="2"/>
  <c r="H20" i="2"/>
  <c r="I20" i="2"/>
  <c r="D89" i="2"/>
  <c r="D403" i="2"/>
  <c r="D345" i="2"/>
  <c r="D354" i="2"/>
  <c r="H345" i="2"/>
  <c r="J361" i="2"/>
  <c r="B361" i="2"/>
  <c r="C361" i="2"/>
  <c r="D361" i="2"/>
  <c r="E361" i="2"/>
  <c r="F361" i="2"/>
  <c r="H361" i="2"/>
  <c r="I361" i="2"/>
  <c r="B61" i="2" l="1"/>
  <c r="C61" i="2"/>
  <c r="D61" i="2"/>
  <c r="E61" i="2"/>
  <c r="F61" i="2"/>
  <c r="J61" i="2"/>
  <c r="H61" i="2"/>
  <c r="I61" i="2"/>
  <c r="B226" i="2"/>
  <c r="C226" i="2"/>
  <c r="D226" i="2"/>
  <c r="E226" i="2"/>
  <c r="F226" i="2"/>
  <c r="J226" i="2"/>
  <c r="H226" i="2"/>
  <c r="I226" i="2"/>
  <c r="B134" i="2"/>
  <c r="C134" i="2"/>
  <c r="D134" i="2"/>
  <c r="E134" i="2"/>
  <c r="F134" i="2"/>
  <c r="J134" i="2"/>
  <c r="H134" i="2"/>
  <c r="I134" i="2"/>
  <c r="B502" i="2"/>
  <c r="C502" i="2"/>
  <c r="D502" i="2"/>
  <c r="E502" i="2"/>
  <c r="J502" i="2"/>
  <c r="H502" i="2"/>
  <c r="I502" i="2"/>
  <c r="B62" i="2"/>
  <c r="C62" i="2"/>
  <c r="D62" i="2"/>
  <c r="E62" i="2"/>
  <c r="F62" i="2"/>
  <c r="J62" i="2"/>
  <c r="H62" i="2"/>
  <c r="I62" i="2"/>
  <c r="B227" i="2"/>
  <c r="C227" i="2"/>
  <c r="D227" i="2"/>
  <c r="E227" i="2"/>
  <c r="F227" i="2"/>
  <c r="J227" i="2"/>
  <c r="H227" i="2"/>
  <c r="I227" i="2"/>
  <c r="B571" i="2"/>
  <c r="C571" i="2"/>
  <c r="D571" i="2"/>
  <c r="E571" i="2"/>
  <c r="F571" i="2"/>
  <c r="J571" i="2"/>
  <c r="H571" i="2"/>
  <c r="I571" i="2"/>
  <c r="B124" i="2"/>
  <c r="C124" i="2"/>
  <c r="D124" i="2"/>
  <c r="E124" i="2"/>
  <c r="F124" i="2"/>
  <c r="J124" i="2"/>
  <c r="H124" i="2"/>
  <c r="I124" i="2"/>
  <c r="B163" i="2"/>
  <c r="C163" i="2"/>
  <c r="D163" i="2"/>
  <c r="E163" i="2"/>
  <c r="J163" i="2"/>
  <c r="I163" i="2"/>
  <c r="B228" i="2"/>
  <c r="C228" i="2"/>
  <c r="D228" i="2"/>
  <c r="E228" i="2"/>
  <c r="F228" i="2"/>
  <c r="J228" i="2"/>
  <c r="H228" i="2"/>
  <c r="I228" i="2"/>
  <c r="B320" i="2"/>
  <c r="C320" i="2"/>
  <c r="D320" i="2"/>
  <c r="E320" i="2"/>
  <c r="F320" i="2"/>
  <c r="J320" i="2"/>
  <c r="H320" i="2"/>
  <c r="I320" i="2"/>
  <c r="B380" i="2"/>
  <c r="C380" i="2"/>
  <c r="D380" i="2"/>
  <c r="E380" i="2"/>
  <c r="F380" i="2"/>
  <c r="J380" i="2"/>
  <c r="H380" i="2"/>
  <c r="I380" i="2"/>
  <c r="B635" i="2"/>
  <c r="C635" i="2"/>
  <c r="D635" i="2"/>
  <c r="E635" i="2"/>
  <c r="J635" i="2"/>
  <c r="H635" i="2"/>
  <c r="I635" i="2"/>
  <c r="B371" i="2"/>
  <c r="C371" i="2"/>
  <c r="D371" i="2"/>
  <c r="E371" i="2"/>
  <c r="J371" i="2"/>
  <c r="H371" i="2"/>
  <c r="I371" i="2"/>
  <c r="B13" i="2"/>
  <c r="C13" i="2"/>
  <c r="D13" i="2"/>
  <c r="E13" i="2"/>
  <c r="F13" i="2"/>
  <c r="J13" i="2"/>
  <c r="H13" i="2"/>
  <c r="I13" i="2"/>
  <c r="B85" i="2"/>
  <c r="C85" i="2"/>
  <c r="D85" i="2"/>
  <c r="E85" i="2"/>
  <c r="F85" i="2"/>
  <c r="J85" i="2"/>
  <c r="H85" i="2"/>
  <c r="I85" i="2"/>
  <c r="B348" i="2"/>
  <c r="C348" i="2"/>
  <c r="D348" i="2"/>
  <c r="E348" i="2"/>
  <c r="J348" i="2"/>
  <c r="H348" i="2"/>
  <c r="I348" i="2"/>
  <c r="B627" i="2"/>
  <c r="C627" i="2"/>
  <c r="D627" i="2"/>
  <c r="E627" i="2"/>
  <c r="F627" i="2"/>
  <c r="J627" i="2"/>
  <c r="H627" i="2"/>
  <c r="I627" i="2"/>
  <c r="B545" i="2"/>
  <c r="C545" i="2"/>
  <c r="D545" i="2"/>
  <c r="E545" i="2"/>
  <c r="F545" i="2"/>
  <c r="J545" i="2"/>
  <c r="H545" i="2"/>
  <c r="I545" i="2"/>
  <c r="B32" i="2"/>
  <c r="C32" i="2"/>
  <c r="D32" i="2"/>
  <c r="E32" i="2"/>
  <c r="F32" i="2"/>
  <c r="J32" i="2"/>
  <c r="H32" i="2"/>
  <c r="I32" i="2"/>
  <c r="B244" i="2"/>
  <c r="C244" i="2"/>
  <c r="D244" i="2"/>
  <c r="E244" i="2"/>
  <c r="F244" i="2"/>
  <c r="J244" i="2"/>
  <c r="H244" i="2"/>
  <c r="I244" i="2"/>
  <c r="B63" i="2"/>
  <c r="C63" i="2"/>
  <c r="D63" i="2"/>
  <c r="E63" i="2"/>
  <c r="F63" i="2"/>
  <c r="J63" i="2"/>
  <c r="H63" i="2"/>
  <c r="I63" i="2"/>
  <c r="B282" i="2"/>
  <c r="C282" i="2"/>
  <c r="D282" i="2"/>
  <c r="E282" i="2"/>
  <c r="F282" i="2"/>
  <c r="J282" i="2"/>
  <c r="H282" i="2"/>
  <c r="I282" i="2"/>
  <c r="B229" i="2"/>
  <c r="C229" i="2"/>
  <c r="D229" i="2"/>
  <c r="E229" i="2"/>
  <c r="F229" i="2"/>
  <c r="J229" i="2"/>
  <c r="H229" i="2"/>
  <c r="I229" i="2"/>
  <c r="B42" i="2"/>
  <c r="C42" i="2"/>
  <c r="D42" i="2"/>
  <c r="E42" i="2"/>
  <c r="F42" i="2"/>
  <c r="J42" i="2"/>
  <c r="H42" i="2"/>
  <c r="I42" i="2"/>
  <c r="B649" i="2"/>
  <c r="C649" i="2"/>
  <c r="D649" i="2"/>
  <c r="E649" i="2"/>
  <c r="F649" i="2"/>
  <c r="J649" i="2"/>
  <c r="H649" i="2"/>
  <c r="I649" i="2"/>
  <c r="B312" i="2"/>
  <c r="C312" i="2"/>
  <c r="D312" i="2"/>
  <c r="E312" i="2"/>
  <c r="F312" i="2"/>
  <c r="J312" i="2"/>
  <c r="H312" i="2"/>
  <c r="I312" i="2"/>
  <c r="B313" i="2"/>
  <c r="C313" i="2"/>
  <c r="D313" i="2"/>
  <c r="E313" i="2"/>
  <c r="F313" i="2"/>
  <c r="J313" i="2"/>
  <c r="H313" i="2"/>
  <c r="I313" i="2"/>
  <c r="B411" i="2"/>
  <c r="C411" i="2"/>
  <c r="D411" i="2"/>
  <c r="E411" i="2"/>
  <c r="F411" i="2"/>
  <c r="J411" i="2"/>
  <c r="H411" i="2"/>
  <c r="I411" i="2"/>
  <c r="B201" i="2"/>
  <c r="C201" i="2"/>
  <c r="D201" i="2"/>
  <c r="E201" i="2"/>
  <c r="F201" i="2"/>
  <c r="J201" i="2"/>
  <c r="H201" i="2"/>
  <c r="I201" i="2"/>
  <c r="B359" i="2"/>
  <c r="C359" i="2"/>
  <c r="D359" i="2"/>
  <c r="E359" i="2"/>
  <c r="F359" i="2"/>
  <c r="J359" i="2"/>
  <c r="H359" i="2"/>
  <c r="I359" i="2"/>
  <c r="B230" i="2"/>
  <c r="C230" i="2"/>
  <c r="D230" i="2"/>
  <c r="E230" i="2"/>
  <c r="F230" i="2"/>
  <c r="J230" i="2"/>
  <c r="H230" i="2"/>
  <c r="I230" i="2"/>
  <c r="B534" i="2"/>
  <c r="C534" i="2"/>
  <c r="D534" i="2"/>
  <c r="E534" i="2"/>
  <c r="F534" i="2"/>
  <c r="J534" i="2"/>
  <c r="H534" i="2"/>
  <c r="I534" i="2"/>
  <c r="B604" i="2"/>
  <c r="C604" i="2"/>
  <c r="D604" i="2"/>
  <c r="E604" i="2"/>
  <c r="J604" i="2"/>
  <c r="H604" i="2"/>
  <c r="I604" i="2"/>
  <c r="B423" i="2"/>
  <c r="C423" i="2"/>
  <c r="D423" i="2"/>
  <c r="E423" i="2"/>
  <c r="F423" i="2"/>
  <c r="J423" i="2"/>
  <c r="H423" i="2"/>
  <c r="I423" i="2"/>
  <c r="B431" i="2"/>
  <c r="C431" i="2"/>
  <c r="D431" i="2"/>
  <c r="E431" i="2"/>
  <c r="F431" i="2"/>
  <c r="J431" i="2"/>
  <c r="H431" i="2"/>
  <c r="I431" i="2"/>
  <c r="B321" i="2"/>
  <c r="C321" i="2"/>
  <c r="D321" i="2"/>
  <c r="E321" i="2"/>
  <c r="F321" i="2"/>
  <c r="J321" i="2"/>
  <c r="H321" i="2"/>
  <c r="I321" i="2"/>
  <c r="B292" i="2"/>
  <c r="C292" i="2"/>
  <c r="D292" i="2"/>
  <c r="E292" i="2"/>
  <c r="F292" i="2"/>
  <c r="J292" i="2"/>
  <c r="H292" i="2"/>
  <c r="I292" i="2"/>
  <c r="B211" i="2"/>
  <c r="C211" i="2"/>
  <c r="D211" i="2"/>
  <c r="E211" i="2"/>
  <c r="F211" i="2"/>
  <c r="J211" i="2"/>
  <c r="H211" i="2"/>
  <c r="I211" i="2"/>
  <c r="B626" i="2"/>
  <c r="C626" i="2"/>
  <c r="D626" i="2"/>
  <c r="E626" i="2"/>
  <c r="F626" i="2"/>
  <c r="J626" i="2"/>
  <c r="H626" i="2"/>
  <c r="I626" i="2"/>
  <c r="B558" i="2"/>
  <c r="C558" i="2"/>
  <c r="D558" i="2"/>
  <c r="E558" i="2"/>
  <c r="F558" i="2"/>
  <c r="J558" i="2"/>
  <c r="H558" i="2"/>
  <c r="I558" i="2"/>
  <c r="B266" i="2"/>
  <c r="C266" i="2"/>
  <c r="D266" i="2"/>
  <c r="E266" i="2"/>
  <c r="F266" i="2"/>
  <c r="J266" i="2"/>
  <c r="H266" i="2"/>
  <c r="I266" i="2"/>
  <c r="B605" i="2"/>
  <c r="C605" i="2"/>
  <c r="D605" i="2"/>
  <c r="E605" i="2"/>
  <c r="F605" i="2"/>
  <c r="J605" i="2"/>
  <c r="H605" i="2"/>
  <c r="I605" i="2"/>
  <c r="B349" i="2"/>
  <c r="C349" i="2"/>
  <c r="D349" i="2"/>
  <c r="E349" i="2"/>
  <c r="F349" i="2"/>
  <c r="J349" i="2"/>
  <c r="H349" i="2"/>
  <c r="I349" i="2"/>
  <c r="B43" i="2"/>
  <c r="C43" i="2"/>
  <c r="D43" i="2"/>
  <c r="E43" i="2"/>
  <c r="F43" i="2"/>
  <c r="J43" i="2"/>
  <c r="H43" i="2"/>
  <c r="I43" i="2"/>
  <c r="B446" i="2"/>
  <c r="C446" i="2"/>
  <c r="D446" i="2"/>
  <c r="E446" i="2"/>
  <c r="F446" i="2"/>
  <c r="J446" i="2"/>
  <c r="H446" i="2"/>
  <c r="I446" i="2"/>
  <c r="B606" i="2"/>
  <c r="C606" i="2"/>
  <c r="D606" i="2"/>
  <c r="E606" i="2"/>
  <c r="J606" i="2"/>
  <c r="H606" i="2"/>
  <c r="I606" i="2"/>
  <c r="B212" i="2"/>
  <c r="C212" i="2"/>
  <c r="D212" i="2"/>
  <c r="E212" i="2"/>
  <c r="F212" i="2"/>
  <c r="J212" i="2"/>
  <c r="H212" i="2"/>
  <c r="I212" i="2"/>
  <c r="B572" i="2"/>
  <c r="C572" i="2"/>
  <c r="D572" i="2"/>
  <c r="E572" i="2"/>
  <c r="F572" i="2"/>
  <c r="J572" i="2"/>
  <c r="H572" i="2"/>
  <c r="I572" i="2"/>
  <c r="B64" i="2"/>
  <c r="C64" i="2"/>
  <c r="D64" i="2"/>
  <c r="E64" i="2"/>
  <c r="F64" i="2"/>
  <c r="J64" i="2"/>
  <c r="H64" i="2"/>
  <c r="I64" i="2"/>
  <c r="B482" i="2"/>
  <c r="C482" i="2"/>
  <c r="D482" i="2"/>
  <c r="E482" i="2"/>
  <c r="F482" i="2"/>
  <c r="J482" i="2"/>
  <c r="H482" i="2"/>
  <c r="I482" i="2"/>
  <c r="B432" i="2"/>
  <c r="C432" i="2"/>
  <c r="D432" i="2"/>
  <c r="E432" i="2"/>
  <c r="J432" i="2"/>
  <c r="H432" i="2"/>
  <c r="I432" i="2"/>
  <c r="B407" i="2"/>
  <c r="C407" i="2"/>
  <c r="D407" i="2"/>
  <c r="E407" i="2"/>
  <c r="F407" i="2"/>
  <c r="J407" i="2"/>
  <c r="H407" i="2"/>
  <c r="I407" i="2"/>
  <c r="B373" i="2"/>
  <c r="C373" i="2"/>
  <c r="D373" i="2"/>
  <c r="E373" i="2"/>
  <c r="F373" i="2"/>
  <c r="J373" i="2"/>
  <c r="H373" i="2"/>
  <c r="I373" i="2"/>
  <c r="B514" i="2"/>
  <c r="C514" i="2"/>
  <c r="D514" i="2"/>
  <c r="E514" i="2"/>
  <c r="J514" i="2"/>
  <c r="H514" i="2"/>
  <c r="I514" i="2"/>
  <c r="B139" i="2"/>
  <c r="C139" i="2"/>
  <c r="D139" i="2"/>
  <c r="E139" i="2"/>
  <c r="F139" i="2"/>
  <c r="J139" i="2"/>
  <c r="H139" i="2"/>
  <c r="I139" i="2"/>
  <c r="B105" i="2"/>
  <c r="C105" i="2"/>
  <c r="D105" i="2"/>
  <c r="E105" i="2"/>
  <c r="F105" i="2"/>
  <c r="J105" i="2"/>
  <c r="H105" i="2"/>
  <c r="I105" i="2"/>
  <c r="B44" i="2"/>
  <c r="C44" i="2"/>
  <c r="D44" i="2"/>
  <c r="E44" i="2"/>
  <c r="F44" i="2"/>
  <c r="J44" i="2"/>
  <c r="H44" i="2"/>
  <c r="I44" i="2"/>
  <c r="B106" i="2"/>
  <c r="C106" i="2"/>
  <c r="D106" i="2"/>
  <c r="E106" i="2"/>
  <c r="F106" i="2"/>
  <c r="J106" i="2"/>
  <c r="H106" i="2"/>
  <c r="I106" i="2"/>
  <c r="B360" i="2"/>
  <c r="C360" i="2"/>
  <c r="D360" i="2"/>
  <c r="E360" i="2"/>
  <c r="J360" i="2"/>
  <c r="H360" i="2"/>
  <c r="I360" i="2"/>
  <c r="B650" i="2"/>
  <c r="C650" i="2"/>
  <c r="D650" i="2"/>
  <c r="E650" i="2"/>
  <c r="F650" i="2"/>
  <c r="J650" i="2"/>
  <c r="H650" i="2"/>
  <c r="I650" i="2"/>
  <c r="C464" i="2"/>
  <c r="D464" i="2"/>
  <c r="E464" i="2"/>
  <c r="F464" i="2"/>
  <c r="J464" i="2"/>
  <c r="H464" i="2"/>
  <c r="I464" i="2"/>
  <c r="B86" i="2"/>
  <c r="C86" i="2"/>
  <c r="D86" i="2"/>
  <c r="E86" i="2"/>
  <c r="F86" i="2"/>
  <c r="J86" i="2"/>
  <c r="H86" i="2"/>
  <c r="I86" i="2"/>
  <c r="B245" i="2"/>
  <c r="C245" i="2"/>
  <c r="D245" i="2"/>
  <c r="E245" i="2"/>
  <c r="F245" i="2"/>
  <c r="J245" i="2"/>
  <c r="H245" i="2"/>
  <c r="I245" i="2"/>
  <c r="B33" i="2"/>
  <c r="C33" i="2"/>
  <c r="D33" i="2"/>
  <c r="E33" i="2"/>
  <c r="F33" i="2"/>
  <c r="J33" i="2"/>
  <c r="H33" i="2"/>
  <c r="I33" i="2"/>
  <c r="B592" i="2"/>
  <c r="C592" i="2"/>
  <c r="D592" i="2"/>
  <c r="E592" i="2"/>
  <c r="F592" i="2"/>
  <c r="J592" i="2"/>
  <c r="H592" i="2"/>
  <c r="I592" i="2"/>
  <c r="B65" i="2"/>
  <c r="C65" i="2"/>
  <c r="D65" i="2"/>
  <c r="E65" i="2"/>
  <c r="F65" i="2"/>
  <c r="J65" i="2"/>
  <c r="H65" i="2"/>
  <c r="I65" i="2"/>
  <c r="B322" i="2"/>
  <c r="C322" i="2"/>
  <c r="D322" i="2"/>
  <c r="E322" i="2"/>
  <c r="F322" i="2"/>
  <c r="J322" i="2"/>
  <c r="H322" i="2"/>
  <c r="I322" i="2"/>
  <c r="B14" i="2"/>
  <c r="C14" i="2"/>
  <c r="D14" i="2"/>
  <c r="E14" i="2"/>
  <c r="F14" i="2"/>
  <c r="J14" i="2"/>
  <c r="H14" i="2"/>
  <c r="I14" i="2"/>
  <c r="B323" i="2"/>
  <c r="C323" i="2"/>
  <c r="D323" i="2"/>
  <c r="E323" i="2"/>
  <c r="F323" i="2"/>
  <c r="J323" i="2"/>
  <c r="H323" i="2"/>
  <c r="I323" i="2"/>
  <c r="B169" i="2"/>
  <c r="C169" i="2"/>
  <c r="D169" i="2"/>
  <c r="E169" i="2"/>
  <c r="F169" i="2"/>
  <c r="J169" i="2"/>
  <c r="H169" i="2"/>
  <c r="I169" i="2"/>
  <c r="B448" i="2"/>
  <c r="C448" i="2"/>
  <c r="D448" i="2"/>
  <c r="E448" i="2"/>
  <c r="F448" i="2"/>
  <c r="J448" i="2"/>
  <c r="H448" i="2"/>
  <c r="I448" i="2"/>
  <c r="B180" i="2"/>
  <c r="C180" i="2"/>
  <c r="D180" i="2"/>
  <c r="E180" i="2"/>
  <c r="F180" i="2"/>
  <c r="J180" i="2"/>
  <c r="H180" i="2"/>
  <c r="I180" i="2"/>
  <c r="B607" i="2"/>
  <c r="C607" i="2"/>
  <c r="D607" i="2"/>
  <c r="E607" i="2"/>
  <c r="F607" i="2"/>
  <c r="J607" i="2"/>
  <c r="H607" i="2"/>
  <c r="I607" i="2"/>
  <c r="B357" i="2"/>
  <c r="C357" i="2"/>
  <c r="D357" i="2"/>
  <c r="E357" i="2"/>
  <c r="F357" i="2"/>
  <c r="J357" i="2"/>
  <c r="H357" i="2"/>
  <c r="I357" i="2"/>
  <c r="B332" i="2"/>
  <c r="C332" i="2"/>
  <c r="D332" i="2"/>
  <c r="E332" i="2"/>
  <c r="F332" i="2"/>
  <c r="J332" i="2"/>
  <c r="H332" i="2"/>
  <c r="I332" i="2"/>
  <c r="B526" i="2"/>
  <c r="C526" i="2"/>
  <c r="D526" i="2"/>
  <c r="E526" i="2"/>
  <c r="F526" i="2"/>
  <c r="J526" i="2"/>
  <c r="H526" i="2"/>
  <c r="I526" i="2"/>
  <c r="B164" i="2"/>
  <c r="C164" i="2"/>
  <c r="D164" i="2"/>
  <c r="E164" i="2"/>
  <c r="F164" i="2"/>
  <c r="J164" i="2"/>
  <c r="H164" i="2"/>
  <c r="I164" i="2"/>
  <c r="B344" i="2"/>
  <c r="C344" i="2"/>
  <c r="D344" i="2"/>
  <c r="E344" i="2"/>
  <c r="F344" i="2"/>
  <c r="J344" i="2"/>
  <c r="H344" i="2"/>
  <c r="I344" i="2"/>
  <c r="B195" i="2"/>
  <c r="C195" i="2"/>
  <c r="D195" i="2"/>
  <c r="E195" i="2"/>
  <c r="F195" i="2"/>
  <c r="J195" i="2"/>
  <c r="H195" i="2"/>
  <c r="I195" i="2"/>
  <c r="B165" i="2"/>
  <c r="C165" i="2"/>
  <c r="D165" i="2"/>
  <c r="E165" i="2"/>
  <c r="F165" i="2"/>
  <c r="J165" i="2"/>
  <c r="H165" i="2"/>
  <c r="B396" i="2"/>
  <c r="C396" i="2"/>
  <c r="D396" i="2"/>
  <c r="E396" i="2"/>
  <c r="J396" i="2"/>
  <c r="H396" i="2"/>
  <c r="I396" i="2"/>
  <c r="B397" i="2"/>
  <c r="C397" i="2"/>
  <c r="D397" i="2"/>
  <c r="E397" i="2"/>
  <c r="J397" i="2"/>
  <c r="H397" i="2"/>
  <c r="I397" i="2"/>
  <c r="B15" i="2"/>
  <c r="C15" i="2"/>
  <c r="D15" i="2"/>
  <c r="E15" i="2"/>
  <c r="F15" i="2"/>
  <c r="J15" i="2"/>
  <c r="H15" i="2"/>
  <c r="I15" i="2"/>
  <c r="B16" i="2"/>
  <c r="C16" i="2"/>
  <c r="D16" i="2"/>
  <c r="E16" i="2"/>
  <c r="F16" i="2"/>
  <c r="J16" i="2"/>
  <c r="H16" i="2"/>
  <c r="I16" i="2"/>
  <c r="B91" i="2"/>
  <c r="C91" i="2"/>
  <c r="D91" i="2"/>
  <c r="E91" i="2"/>
  <c r="F91" i="2"/>
  <c r="J91" i="2"/>
  <c r="H91" i="2"/>
  <c r="I91" i="2"/>
  <c r="B324" i="2"/>
  <c r="C324" i="2"/>
  <c r="D324" i="2"/>
  <c r="E324" i="2"/>
  <c r="F324" i="2"/>
  <c r="J324" i="2"/>
  <c r="H324" i="2"/>
  <c r="I324" i="2"/>
  <c r="B192" i="2"/>
  <c r="C192" i="2"/>
  <c r="D192" i="2"/>
  <c r="E192" i="2"/>
  <c r="F192" i="2"/>
  <c r="J192" i="2"/>
  <c r="H192" i="2"/>
  <c r="I192" i="2"/>
  <c r="B475" i="2"/>
  <c r="C475" i="2"/>
  <c r="D475" i="2"/>
  <c r="E475" i="2"/>
  <c r="F475" i="2"/>
  <c r="J475" i="2"/>
  <c r="H475" i="2"/>
  <c r="I475" i="2"/>
  <c r="B333" i="2"/>
  <c r="C333" i="2"/>
  <c r="D333" i="2"/>
  <c r="E333" i="2"/>
  <c r="F333" i="2"/>
  <c r="J333" i="2"/>
  <c r="H333" i="2"/>
  <c r="I333" i="2"/>
  <c r="B646" i="2"/>
  <c r="C646" i="2"/>
  <c r="D646" i="2"/>
  <c r="E646" i="2"/>
  <c r="F646" i="2"/>
  <c r="J646" i="2"/>
  <c r="H646" i="2"/>
  <c r="I646" i="2"/>
  <c r="B246" i="2"/>
  <c r="C246" i="2"/>
  <c r="D246" i="2"/>
  <c r="E246" i="2"/>
  <c r="F246" i="2"/>
  <c r="J246" i="2"/>
  <c r="H246" i="2"/>
  <c r="I246" i="2"/>
  <c r="B433" i="2"/>
  <c r="C433" i="2"/>
  <c r="D433" i="2"/>
  <c r="E433" i="2"/>
  <c r="F433" i="2"/>
  <c r="J433" i="2"/>
  <c r="H433" i="2"/>
  <c r="I433" i="2"/>
  <c r="B434" i="2"/>
  <c r="C434" i="2"/>
  <c r="D434" i="2"/>
  <c r="E434" i="2"/>
  <c r="F434" i="2"/>
  <c r="J434" i="2"/>
  <c r="H434" i="2"/>
  <c r="I434" i="2"/>
  <c r="B202" i="2"/>
  <c r="C202" i="2"/>
  <c r="D202" i="2"/>
  <c r="E202" i="2"/>
  <c r="J202" i="2"/>
  <c r="H202" i="2"/>
  <c r="I202" i="2"/>
  <c r="B496" i="2"/>
  <c r="C496" i="2"/>
  <c r="D496" i="2"/>
  <c r="E496" i="2"/>
  <c r="F496" i="2"/>
  <c r="J496" i="2"/>
  <c r="H496" i="2"/>
  <c r="I496" i="2"/>
  <c r="B314" i="2"/>
  <c r="C314" i="2"/>
  <c r="D314" i="2"/>
  <c r="E314" i="2"/>
  <c r="J314" i="2"/>
  <c r="H314" i="2"/>
  <c r="I314" i="2"/>
  <c r="B241" i="2"/>
  <c r="C241" i="2"/>
  <c r="D241" i="2"/>
  <c r="E241" i="2"/>
  <c r="F241" i="2"/>
  <c r="J241" i="2"/>
  <c r="H241" i="2"/>
  <c r="I241" i="2"/>
  <c r="B71" i="2"/>
  <c r="C71" i="2"/>
  <c r="D71" i="2"/>
  <c r="E71" i="2"/>
  <c r="J71" i="2"/>
  <c r="I71" i="2"/>
  <c r="B17" i="2"/>
  <c r="C17" i="2"/>
  <c r="D17" i="2"/>
  <c r="E17" i="2"/>
  <c r="F17" i="2"/>
  <c r="J17" i="2"/>
  <c r="H17" i="2"/>
  <c r="I17" i="2"/>
  <c r="B107" i="2"/>
  <c r="C107" i="2"/>
  <c r="D107" i="2"/>
  <c r="E107" i="2"/>
  <c r="J107" i="2"/>
  <c r="I107" i="2"/>
  <c r="B24" i="2"/>
  <c r="C24" i="2"/>
  <c r="D24" i="2"/>
  <c r="E24" i="2"/>
  <c r="F24" i="2"/>
  <c r="J24" i="2"/>
  <c r="H24" i="2"/>
  <c r="B582" i="2"/>
  <c r="C582" i="2"/>
  <c r="D582" i="2"/>
  <c r="E582" i="2"/>
  <c r="F582" i="2"/>
  <c r="J582" i="2"/>
  <c r="H582" i="2"/>
  <c r="I582" i="2"/>
  <c r="B497" i="2"/>
  <c r="C497" i="2"/>
  <c r="D497" i="2"/>
  <c r="E497" i="2"/>
  <c r="F497" i="2"/>
  <c r="J497" i="2"/>
  <c r="H497" i="2"/>
  <c r="I497" i="2"/>
  <c r="B203" i="2"/>
  <c r="C203" i="2"/>
  <c r="D203" i="2"/>
  <c r="E203" i="2"/>
  <c r="J203" i="2"/>
  <c r="H203" i="2"/>
  <c r="I203" i="2"/>
  <c r="B18" i="2"/>
  <c r="C18" i="2"/>
  <c r="D18" i="2"/>
  <c r="E18" i="2"/>
  <c r="F18" i="2"/>
  <c r="J18" i="2"/>
  <c r="H18" i="2"/>
  <c r="I18" i="2"/>
  <c r="B334" i="2"/>
  <c r="C334" i="2"/>
  <c r="D334" i="2"/>
  <c r="E334" i="2"/>
  <c r="F334" i="2"/>
  <c r="J334" i="2"/>
  <c r="H334" i="2"/>
  <c r="I334" i="2"/>
  <c r="B108" i="2"/>
  <c r="C108" i="2"/>
  <c r="D108" i="2"/>
  <c r="E108" i="2"/>
  <c r="F108" i="2"/>
  <c r="J108" i="2"/>
  <c r="H108" i="2"/>
  <c r="I108" i="2"/>
  <c r="B350" i="2"/>
  <c r="C350" i="2"/>
  <c r="D350" i="2"/>
  <c r="E350" i="2"/>
  <c r="F350" i="2"/>
  <c r="J350" i="2"/>
  <c r="H350" i="2"/>
  <c r="I350" i="2"/>
  <c r="B36" i="2"/>
  <c r="C36" i="2"/>
  <c r="D36" i="2"/>
  <c r="E36" i="2"/>
  <c r="F36" i="2"/>
  <c r="J36" i="2"/>
  <c r="H36" i="2"/>
  <c r="I36" i="2"/>
  <c r="B302" i="2"/>
  <c r="C302" i="2"/>
  <c r="D302" i="2"/>
  <c r="E302" i="2"/>
  <c r="F302" i="2"/>
  <c r="J302" i="2"/>
  <c r="H302" i="2"/>
  <c r="I302" i="2"/>
  <c r="B3" i="2"/>
  <c r="C3" i="2"/>
  <c r="D3" i="2"/>
  <c r="E3" i="2"/>
  <c r="F3" i="2"/>
  <c r="J3" i="2"/>
  <c r="H3" i="2"/>
  <c r="I3" i="2"/>
  <c r="B315" i="2"/>
  <c r="C315" i="2"/>
  <c r="D315" i="2"/>
  <c r="E315" i="2"/>
  <c r="F315" i="2"/>
  <c r="J315" i="2"/>
  <c r="H315" i="2"/>
  <c r="I315" i="2"/>
  <c r="B196" i="2"/>
  <c r="C196" i="2"/>
  <c r="D196" i="2"/>
  <c r="E196" i="2"/>
  <c r="F196" i="2"/>
  <c r="J196" i="2"/>
  <c r="H196" i="2"/>
  <c r="I196" i="2"/>
  <c r="B166" i="2"/>
  <c r="C166" i="2"/>
  <c r="D166" i="2"/>
  <c r="E166" i="2"/>
  <c r="J166" i="2"/>
  <c r="I166" i="2"/>
  <c r="B608" i="2"/>
  <c r="C608" i="2"/>
  <c r="D608" i="2"/>
  <c r="E608" i="2"/>
  <c r="J608" i="2"/>
  <c r="H608" i="2"/>
  <c r="I608" i="2"/>
  <c r="B658" i="2"/>
  <c r="C658" i="2"/>
  <c r="D658" i="2"/>
  <c r="E658" i="2"/>
  <c r="F658" i="2"/>
  <c r="J658" i="2"/>
  <c r="H658" i="2"/>
  <c r="I658" i="2"/>
  <c r="B449" i="2"/>
  <c r="C449" i="2"/>
  <c r="D449" i="2"/>
  <c r="E449" i="2"/>
  <c r="F449" i="2"/>
  <c r="J449" i="2"/>
  <c r="H449" i="2"/>
  <c r="I449" i="2"/>
  <c r="B316" i="2"/>
  <c r="C316" i="2"/>
  <c r="D316" i="2"/>
  <c r="E316" i="2"/>
  <c r="J316" i="2"/>
  <c r="H316" i="2"/>
  <c r="I316" i="2"/>
  <c r="B583" i="2"/>
  <c r="C583" i="2"/>
  <c r="D583" i="2"/>
  <c r="E583" i="2"/>
  <c r="F583" i="2"/>
  <c r="J583" i="2"/>
  <c r="H583" i="2"/>
  <c r="I583" i="2"/>
  <c r="B584" i="2"/>
  <c r="C584" i="2"/>
  <c r="D584" i="2"/>
  <c r="E584" i="2"/>
  <c r="F584" i="2"/>
  <c r="J584" i="2"/>
  <c r="H584" i="2"/>
  <c r="I584" i="2"/>
  <c r="B609" i="2"/>
  <c r="C609" i="2"/>
  <c r="D609" i="2"/>
  <c r="E609" i="2"/>
  <c r="F609" i="2"/>
  <c r="J609" i="2"/>
  <c r="H609" i="2"/>
  <c r="I609" i="2"/>
  <c r="B372" i="2"/>
  <c r="C372" i="2"/>
  <c r="D372" i="2"/>
  <c r="E372" i="2"/>
  <c r="F372" i="2"/>
  <c r="J372" i="2"/>
  <c r="H372" i="2"/>
  <c r="I372" i="2"/>
  <c r="B508" i="2"/>
  <c r="C508" i="2"/>
  <c r="D508" i="2"/>
  <c r="E508" i="2"/>
  <c r="F508" i="2"/>
  <c r="J508" i="2"/>
  <c r="H508" i="2"/>
  <c r="I508" i="2"/>
  <c r="B596" i="2"/>
  <c r="C596" i="2"/>
  <c r="D596" i="2"/>
  <c r="E596" i="2"/>
  <c r="F596" i="2"/>
  <c r="J596" i="2"/>
  <c r="H596" i="2"/>
  <c r="I596" i="2"/>
  <c r="B398" i="2"/>
  <c r="C398" i="2"/>
  <c r="D398" i="2"/>
  <c r="E398" i="2"/>
  <c r="F398" i="2"/>
  <c r="J398" i="2"/>
  <c r="H398" i="2"/>
  <c r="I398" i="2"/>
  <c r="B114" i="2"/>
  <c r="C114" i="2"/>
  <c r="D114" i="2"/>
  <c r="E114" i="2"/>
  <c r="F114" i="2"/>
  <c r="J114" i="2"/>
  <c r="H114" i="2"/>
  <c r="I114" i="2"/>
  <c r="B476" i="2"/>
  <c r="C476" i="2"/>
  <c r="D476" i="2"/>
  <c r="E476" i="2"/>
  <c r="F476" i="2"/>
  <c r="J476" i="2"/>
  <c r="H476" i="2"/>
  <c r="I476" i="2"/>
  <c r="B204" i="2"/>
  <c r="C204" i="2"/>
  <c r="D204" i="2"/>
  <c r="E204" i="2"/>
  <c r="F204" i="2"/>
  <c r="J204" i="2"/>
  <c r="H204" i="2"/>
  <c r="I204" i="2"/>
  <c r="B303" i="2"/>
  <c r="C303" i="2"/>
  <c r="D303" i="2"/>
  <c r="E303" i="2"/>
  <c r="F303" i="2"/>
  <c r="J303" i="2"/>
  <c r="H303" i="2"/>
  <c r="I303" i="2"/>
  <c r="B610" i="2"/>
  <c r="C610" i="2"/>
  <c r="D610" i="2"/>
  <c r="E610" i="2"/>
  <c r="F610" i="2"/>
  <c r="J610" i="2"/>
  <c r="H610" i="2"/>
  <c r="I610" i="2"/>
  <c r="B611" i="2"/>
  <c r="C611" i="2"/>
  <c r="D611" i="2"/>
  <c r="E611" i="2"/>
  <c r="F611" i="2"/>
  <c r="J611" i="2"/>
  <c r="H611" i="2"/>
  <c r="I611" i="2"/>
  <c r="B87" i="2"/>
  <c r="C87" i="2"/>
  <c r="D87" i="2"/>
  <c r="E87" i="2"/>
  <c r="F87" i="2"/>
  <c r="J87" i="2"/>
  <c r="H87" i="2"/>
  <c r="I87" i="2"/>
  <c r="B651" i="2"/>
  <c r="C651" i="2"/>
  <c r="D651" i="2"/>
  <c r="E651" i="2"/>
  <c r="F651" i="2"/>
  <c r="J651" i="2"/>
  <c r="H651" i="2"/>
  <c r="I651" i="2"/>
  <c r="B267" i="2"/>
  <c r="C267" i="2"/>
  <c r="D267" i="2"/>
  <c r="E267" i="2"/>
  <c r="F267" i="2"/>
  <c r="J267" i="2"/>
  <c r="H267" i="2"/>
  <c r="I267" i="2"/>
  <c r="B19" i="2"/>
  <c r="C19" i="2"/>
  <c r="D19" i="2"/>
  <c r="E19" i="2"/>
  <c r="F19" i="2"/>
  <c r="J19" i="2"/>
  <c r="H19" i="2"/>
  <c r="I19" i="2"/>
  <c r="B612" i="2"/>
  <c r="C612" i="2"/>
  <c r="D612" i="2"/>
  <c r="E612" i="2"/>
  <c r="F612" i="2"/>
  <c r="J612" i="2"/>
  <c r="H612" i="2"/>
  <c r="I612" i="2"/>
  <c r="B109" i="2"/>
  <c r="C109" i="2"/>
  <c r="D109" i="2"/>
  <c r="E109" i="2"/>
  <c r="F109" i="2"/>
  <c r="J109" i="2"/>
  <c r="H109" i="2"/>
  <c r="I109" i="2"/>
  <c r="B613" i="2"/>
  <c r="C613" i="2"/>
  <c r="D613" i="2"/>
  <c r="E613" i="2"/>
  <c r="J613" i="2"/>
  <c r="H613" i="2"/>
  <c r="I613" i="2"/>
  <c r="B76" i="2"/>
  <c r="C76" i="2"/>
  <c r="D76" i="2"/>
  <c r="E76" i="2"/>
  <c r="F76" i="2"/>
  <c r="J76" i="2"/>
  <c r="H76" i="2"/>
  <c r="I76" i="2"/>
  <c r="B641" i="2"/>
  <c r="C641" i="2"/>
  <c r="D641" i="2"/>
  <c r="E641" i="2"/>
  <c r="J641" i="2"/>
  <c r="H641" i="2"/>
  <c r="I641" i="2"/>
  <c r="B335" i="2"/>
  <c r="C335" i="2"/>
  <c r="D335" i="2"/>
  <c r="E335" i="2"/>
  <c r="F335" i="2"/>
  <c r="J335" i="2"/>
  <c r="H335" i="2"/>
  <c r="I335" i="2"/>
  <c r="B593" i="2"/>
  <c r="C593" i="2"/>
  <c r="D593" i="2"/>
  <c r="E593" i="2"/>
  <c r="F593" i="2"/>
  <c r="J593" i="2"/>
  <c r="H593" i="2"/>
  <c r="I593" i="2"/>
  <c r="B185" i="2"/>
  <c r="C185" i="2"/>
  <c r="D185" i="2"/>
  <c r="E185" i="2"/>
  <c r="J185" i="2"/>
  <c r="H185" i="2"/>
  <c r="I185" i="2"/>
  <c r="B614" i="2"/>
  <c r="C614" i="2"/>
  <c r="D614" i="2"/>
  <c r="E614" i="2"/>
  <c r="F614" i="2"/>
  <c r="J614" i="2"/>
  <c r="H614" i="2"/>
  <c r="I614" i="2"/>
  <c r="B483" i="2"/>
  <c r="C483" i="2"/>
  <c r="D483" i="2"/>
  <c r="E483" i="2"/>
  <c r="F483" i="2"/>
  <c r="J483" i="2"/>
  <c r="H483" i="2"/>
  <c r="I483" i="2"/>
  <c r="B140" i="2"/>
  <c r="C140" i="2"/>
  <c r="D140" i="2"/>
  <c r="E140" i="2"/>
  <c r="F140" i="2"/>
  <c r="J140" i="2"/>
  <c r="H140" i="2"/>
  <c r="I140" i="2"/>
  <c r="B216" i="2"/>
  <c r="C216" i="2"/>
  <c r="D216" i="2"/>
  <c r="E216" i="2"/>
  <c r="F216" i="2"/>
  <c r="J216" i="2"/>
  <c r="H216" i="2"/>
  <c r="I216" i="2"/>
  <c r="B399" i="2"/>
  <c r="C399" i="2"/>
  <c r="D399" i="2"/>
  <c r="E399" i="2"/>
  <c r="F399" i="2"/>
  <c r="J399" i="2"/>
  <c r="H399" i="2"/>
  <c r="I399" i="2"/>
  <c r="B283" i="2"/>
  <c r="C283" i="2"/>
  <c r="D283" i="2"/>
  <c r="E283" i="2"/>
  <c r="J283" i="2"/>
  <c r="H283" i="2"/>
  <c r="I283" i="2"/>
  <c r="B110" i="2"/>
  <c r="C110" i="2"/>
  <c r="D110" i="2"/>
  <c r="E110" i="2"/>
  <c r="F110" i="2"/>
  <c r="J110" i="2"/>
  <c r="H110" i="2"/>
  <c r="I110" i="2"/>
  <c r="B503" i="2"/>
  <c r="C503" i="2"/>
  <c r="D503" i="2"/>
  <c r="E503" i="2"/>
  <c r="J503" i="2"/>
  <c r="H503" i="2"/>
  <c r="I503" i="2"/>
  <c r="B484" i="2"/>
  <c r="C484" i="2"/>
  <c r="D484" i="2"/>
  <c r="E484" i="2"/>
  <c r="J484" i="2"/>
  <c r="H484" i="2"/>
  <c r="I484" i="2"/>
  <c r="B477" i="2"/>
  <c r="C477" i="2"/>
  <c r="D477" i="2"/>
  <c r="E477" i="2"/>
  <c r="F477" i="2"/>
  <c r="J477" i="2"/>
  <c r="H477" i="2"/>
  <c r="I477" i="2"/>
  <c r="B34" i="2"/>
  <c r="C34" i="2"/>
  <c r="D34" i="2"/>
  <c r="E34" i="2"/>
  <c r="F34" i="2"/>
  <c r="J34" i="2"/>
  <c r="H34" i="2"/>
  <c r="I34" i="2"/>
  <c r="B268" i="2"/>
  <c r="C268" i="2"/>
  <c r="D268" i="2"/>
  <c r="E268" i="2"/>
  <c r="F268" i="2"/>
  <c r="J268" i="2"/>
  <c r="H268" i="2"/>
  <c r="I268" i="2"/>
  <c r="B498" i="2"/>
  <c r="C498" i="2"/>
  <c r="D498" i="2"/>
  <c r="E498" i="2"/>
  <c r="F498" i="2"/>
  <c r="J498" i="2"/>
  <c r="H498" i="2"/>
  <c r="I498" i="2"/>
  <c r="B478" i="2"/>
  <c r="C478" i="2"/>
  <c r="D478" i="2"/>
  <c r="E478" i="2"/>
  <c r="J478" i="2"/>
  <c r="H478" i="2"/>
  <c r="I478" i="2"/>
  <c r="B546" i="2"/>
  <c r="C546" i="2"/>
  <c r="D546" i="2"/>
  <c r="E546" i="2"/>
  <c r="F546" i="2"/>
  <c r="J546" i="2"/>
  <c r="H546" i="2"/>
  <c r="I546" i="2"/>
  <c r="B504" i="2"/>
  <c r="C504" i="2"/>
  <c r="D504" i="2"/>
  <c r="E504" i="2"/>
  <c r="F504" i="2"/>
  <c r="J504" i="2"/>
  <c r="H504" i="2"/>
  <c r="I504" i="2"/>
  <c r="B66" i="2"/>
  <c r="C66" i="2"/>
  <c r="D66" i="2"/>
  <c r="E66" i="2"/>
  <c r="J66" i="2"/>
  <c r="I66" i="2"/>
  <c r="B659" i="2"/>
  <c r="C659" i="2"/>
  <c r="D659" i="2"/>
  <c r="E659" i="2"/>
  <c r="F659" i="2"/>
  <c r="J659" i="2"/>
  <c r="H659" i="2"/>
  <c r="I659" i="2"/>
  <c r="B186" i="2"/>
  <c r="C186" i="2"/>
  <c r="D186" i="2"/>
  <c r="E186" i="2"/>
  <c r="F186" i="2"/>
  <c r="J186" i="2"/>
  <c r="H186" i="2"/>
  <c r="I186" i="2"/>
  <c r="B490" i="2"/>
  <c r="C490" i="2"/>
  <c r="D490" i="2"/>
  <c r="E490" i="2"/>
  <c r="J490" i="2"/>
  <c r="H490" i="2"/>
  <c r="I490" i="2"/>
  <c r="B435" i="2"/>
  <c r="C435" i="2"/>
  <c r="D435" i="2"/>
  <c r="E435" i="2"/>
  <c r="F435" i="2"/>
  <c r="J435" i="2"/>
  <c r="H435" i="2"/>
  <c r="I435" i="2"/>
  <c r="B304" i="2"/>
  <c r="C304" i="2"/>
  <c r="D304" i="2"/>
  <c r="E304" i="2"/>
  <c r="J304" i="2"/>
  <c r="I304" i="2"/>
  <c r="B505" i="2"/>
  <c r="C505" i="2"/>
  <c r="D505" i="2"/>
  <c r="E505" i="2"/>
  <c r="F505" i="2"/>
  <c r="J505" i="2"/>
  <c r="H505" i="2"/>
  <c r="I505" i="2"/>
  <c r="B400" i="2"/>
  <c r="C400" i="2"/>
  <c r="D400" i="2"/>
  <c r="E400" i="2"/>
  <c r="F400" i="2"/>
  <c r="J400" i="2"/>
  <c r="H400" i="2"/>
  <c r="I400" i="2"/>
  <c r="B358" i="2"/>
  <c r="C358" i="2"/>
  <c r="D358" i="2"/>
  <c r="E358" i="2"/>
  <c r="F358" i="2"/>
  <c r="J358" i="2"/>
  <c r="H358" i="2"/>
  <c r="I358" i="2"/>
  <c r="B45" i="2"/>
  <c r="C45" i="2"/>
  <c r="D45" i="2"/>
  <c r="E45" i="2"/>
  <c r="J45" i="2"/>
  <c r="I45" i="2"/>
  <c r="B660" i="2"/>
  <c r="C660" i="2"/>
  <c r="D660" i="2"/>
  <c r="E660" i="2"/>
  <c r="F660" i="2"/>
  <c r="J660" i="2"/>
  <c r="H660" i="2"/>
  <c r="I660" i="2"/>
  <c r="B515" i="2"/>
  <c r="C515" i="2"/>
  <c r="D515" i="2"/>
  <c r="E515" i="2"/>
  <c r="J515" i="2"/>
  <c r="H515" i="2"/>
  <c r="I515" i="2"/>
  <c r="B284" i="2"/>
  <c r="C284" i="2"/>
  <c r="D284" i="2"/>
  <c r="E284" i="2"/>
  <c r="F284" i="2"/>
  <c r="J284" i="2"/>
  <c r="H284" i="2"/>
  <c r="I284" i="2"/>
  <c r="B141" i="2"/>
  <c r="C141" i="2"/>
  <c r="D141" i="2"/>
  <c r="E141" i="2"/>
  <c r="F141" i="2"/>
  <c r="J141" i="2"/>
  <c r="H141" i="2"/>
  <c r="I141" i="2"/>
  <c r="B21" i="2"/>
  <c r="C21" i="2"/>
  <c r="D21" i="2"/>
  <c r="E21" i="2"/>
  <c r="F21" i="2"/>
  <c r="J21" i="2"/>
  <c r="H21" i="2"/>
  <c r="I21" i="2"/>
  <c r="B401" i="2"/>
  <c r="C401" i="2"/>
  <c r="D401" i="2"/>
  <c r="E401" i="2"/>
  <c r="F401" i="2"/>
  <c r="J401" i="2"/>
  <c r="H401" i="2"/>
  <c r="I401" i="2"/>
  <c r="B132" i="2"/>
  <c r="C132" i="2"/>
  <c r="D132" i="2"/>
  <c r="E132" i="2"/>
  <c r="F132" i="2"/>
  <c r="J132" i="2"/>
  <c r="H132" i="2"/>
  <c r="I132" i="2"/>
  <c r="B415" i="2"/>
  <c r="C415" i="2"/>
  <c r="D415" i="2"/>
  <c r="E415" i="2"/>
  <c r="F415" i="2"/>
  <c r="J415" i="2"/>
  <c r="H415" i="2"/>
  <c r="I415" i="2"/>
  <c r="B559" i="2"/>
  <c r="C559" i="2"/>
  <c r="D559" i="2"/>
  <c r="E559" i="2"/>
  <c r="F559" i="2"/>
  <c r="J559" i="2"/>
  <c r="H559" i="2"/>
  <c r="I559" i="2"/>
  <c r="B135" i="2"/>
  <c r="C135" i="2"/>
  <c r="D135" i="2"/>
  <c r="E135" i="2"/>
  <c r="F135" i="2"/>
  <c r="J135" i="2"/>
  <c r="H135" i="2"/>
  <c r="I135" i="2"/>
  <c r="B214" i="2"/>
  <c r="C214" i="2"/>
  <c r="D214" i="2"/>
  <c r="E214" i="2"/>
  <c r="F214" i="2"/>
  <c r="J214" i="2"/>
  <c r="H214" i="2"/>
  <c r="I214" i="2"/>
  <c r="B598" i="2"/>
  <c r="C598" i="2"/>
  <c r="D598" i="2"/>
  <c r="E598" i="2"/>
  <c r="F598" i="2"/>
  <c r="J598" i="2"/>
  <c r="H598" i="2"/>
  <c r="I598" i="2"/>
  <c r="B305" i="2"/>
  <c r="C305" i="2"/>
  <c r="D305" i="2"/>
  <c r="E305" i="2"/>
  <c r="F305" i="2"/>
  <c r="J305" i="2"/>
  <c r="H305" i="2"/>
  <c r="I305" i="2"/>
  <c r="B206" i="2"/>
  <c r="C206" i="2"/>
  <c r="D206" i="2"/>
  <c r="E206" i="2"/>
  <c r="F206" i="2"/>
  <c r="J206" i="2"/>
  <c r="H206" i="2"/>
  <c r="I206" i="2"/>
  <c r="B615" i="2"/>
  <c r="C615" i="2"/>
  <c r="D615" i="2"/>
  <c r="E615" i="2"/>
  <c r="J615" i="2"/>
  <c r="H615" i="2"/>
  <c r="I615" i="2"/>
  <c r="B336" i="2"/>
  <c r="C336" i="2"/>
  <c r="D336" i="2"/>
  <c r="E336" i="2"/>
  <c r="F336" i="2"/>
  <c r="J336" i="2"/>
  <c r="H336" i="2"/>
  <c r="I336" i="2"/>
  <c r="B541" i="2"/>
  <c r="C541" i="2"/>
  <c r="D541" i="2"/>
  <c r="E541" i="2"/>
  <c r="F541" i="2"/>
  <c r="J541" i="2"/>
  <c r="H541" i="2"/>
  <c r="I541" i="2"/>
  <c r="B269" i="2"/>
  <c r="C269" i="2"/>
  <c r="D269" i="2"/>
  <c r="E269" i="2"/>
  <c r="F269" i="2"/>
  <c r="J269" i="2"/>
  <c r="H269" i="2"/>
  <c r="I269" i="2"/>
  <c r="B270" i="2"/>
  <c r="C270" i="2"/>
  <c r="D270" i="2"/>
  <c r="E270" i="2"/>
  <c r="F270" i="2"/>
  <c r="J270" i="2"/>
  <c r="H270" i="2"/>
  <c r="I270" i="2"/>
  <c r="B352" i="2"/>
  <c r="C352" i="2"/>
  <c r="D352" i="2"/>
  <c r="E352" i="2"/>
  <c r="F352" i="2"/>
  <c r="J352" i="2"/>
  <c r="H352" i="2"/>
  <c r="I352" i="2"/>
  <c r="B577" i="2"/>
  <c r="C577" i="2"/>
  <c r="D577" i="2"/>
  <c r="E577" i="2"/>
  <c r="J577" i="2"/>
  <c r="H577" i="2"/>
  <c r="I577" i="2"/>
  <c r="B22" i="2"/>
  <c r="C22" i="2"/>
  <c r="D22" i="2"/>
  <c r="J22" i="2"/>
  <c r="I22" i="2"/>
  <c r="B353" i="2"/>
  <c r="C353" i="2"/>
  <c r="D353" i="2"/>
  <c r="E353" i="2"/>
  <c r="F353" i="2"/>
  <c r="J353" i="2"/>
  <c r="H353" i="2"/>
  <c r="I353" i="2"/>
  <c r="B616" i="2"/>
  <c r="C616" i="2"/>
  <c r="D616" i="2"/>
  <c r="E616" i="2"/>
  <c r="F616" i="2"/>
  <c r="J616" i="2"/>
  <c r="H616" i="2"/>
  <c r="I616" i="2"/>
  <c r="B293" i="2"/>
  <c r="C293" i="2"/>
  <c r="D293" i="2"/>
  <c r="E293" i="2"/>
  <c r="F293" i="2"/>
  <c r="J293" i="2"/>
  <c r="H293" i="2"/>
  <c r="I293" i="2"/>
  <c r="B617" i="2"/>
  <c r="C617" i="2"/>
  <c r="D617" i="2"/>
  <c r="E617" i="2"/>
  <c r="J617" i="2"/>
  <c r="H617" i="2"/>
  <c r="I617" i="2"/>
  <c r="B115" i="2"/>
  <c r="C115" i="2"/>
  <c r="D115" i="2"/>
  <c r="E115" i="2"/>
  <c r="F115" i="2"/>
  <c r="J115" i="2"/>
  <c r="H115" i="2"/>
  <c r="I115" i="2"/>
  <c r="B285" i="2"/>
  <c r="C285" i="2"/>
  <c r="D285" i="2"/>
  <c r="E285" i="2"/>
  <c r="F285" i="2"/>
  <c r="J285" i="2"/>
  <c r="H285" i="2"/>
  <c r="I285" i="2"/>
  <c r="B247" i="2"/>
  <c r="C247" i="2"/>
  <c r="D247" i="2"/>
  <c r="E247" i="2"/>
  <c r="F247" i="2"/>
  <c r="J247" i="2"/>
  <c r="H247" i="2"/>
  <c r="I247" i="2"/>
  <c r="B381" i="2"/>
  <c r="C381" i="2"/>
  <c r="D381" i="2"/>
  <c r="E381" i="2"/>
  <c r="F381" i="2"/>
  <c r="J381" i="2"/>
  <c r="H381" i="2"/>
  <c r="I381" i="2"/>
  <c r="B92" i="2"/>
  <c r="C92" i="2"/>
  <c r="D92" i="2"/>
  <c r="E92" i="2"/>
  <c r="J92" i="2"/>
  <c r="I92" i="2"/>
  <c r="B271" i="2"/>
  <c r="C271" i="2"/>
  <c r="D271" i="2"/>
  <c r="E271" i="2"/>
  <c r="F271" i="2"/>
  <c r="J271" i="2"/>
  <c r="H271" i="2"/>
  <c r="I271" i="2"/>
  <c r="B578" i="2"/>
  <c r="C578" i="2"/>
  <c r="D578" i="2"/>
  <c r="E578" i="2"/>
  <c r="F578" i="2"/>
  <c r="J578" i="2"/>
  <c r="H578" i="2"/>
  <c r="I578" i="2"/>
  <c r="B317" i="2"/>
  <c r="C317" i="2"/>
  <c r="D317" i="2"/>
  <c r="E317" i="2"/>
  <c r="J317" i="2"/>
  <c r="H317" i="2"/>
  <c r="I317" i="2"/>
  <c r="B618" i="2"/>
  <c r="C618" i="2"/>
  <c r="D618" i="2"/>
  <c r="E618" i="2"/>
  <c r="J618" i="2"/>
  <c r="H618" i="2"/>
  <c r="I618" i="2"/>
  <c r="B573" i="2"/>
  <c r="C573" i="2"/>
  <c r="D573" i="2"/>
  <c r="E573" i="2"/>
  <c r="F573" i="2"/>
  <c r="J573" i="2"/>
  <c r="H573" i="2"/>
  <c r="I573" i="2"/>
  <c r="B566" i="2"/>
  <c r="C566" i="2"/>
  <c r="D566" i="2"/>
  <c r="E566" i="2"/>
  <c r="J566" i="2"/>
  <c r="H566" i="2"/>
  <c r="I566" i="2"/>
  <c r="C465" i="2"/>
  <c r="D465" i="2"/>
  <c r="E465" i="2"/>
  <c r="F465" i="2"/>
  <c r="J465" i="2"/>
  <c r="H465" i="2"/>
  <c r="I465" i="2"/>
  <c r="B67" i="2"/>
  <c r="C67" i="2"/>
  <c r="D67" i="2"/>
  <c r="E67" i="2"/>
  <c r="F67" i="2"/>
  <c r="J67" i="2"/>
  <c r="H67" i="2"/>
  <c r="I67" i="2"/>
  <c r="B450" i="2"/>
  <c r="C450" i="2"/>
  <c r="D450" i="2"/>
  <c r="E450" i="2"/>
  <c r="F450" i="2"/>
  <c r="J450" i="2"/>
  <c r="H450" i="2"/>
  <c r="I450" i="2"/>
  <c r="B294" i="2"/>
  <c r="C294" i="2"/>
  <c r="D294" i="2"/>
  <c r="E294" i="2"/>
  <c r="F294" i="2"/>
  <c r="J294" i="2"/>
  <c r="H294" i="2"/>
  <c r="I294" i="2"/>
  <c r="B231" i="2"/>
  <c r="C231" i="2"/>
  <c r="D231" i="2"/>
  <c r="E231" i="2"/>
  <c r="F231" i="2"/>
  <c r="J231" i="2"/>
  <c r="H231" i="2"/>
  <c r="I231" i="2"/>
  <c r="B93" i="2"/>
  <c r="C93" i="2"/>
  <c r="D93" i="2"/>
  <c r="E93" i="2"/>
  <c r="F93" i="2"/>
  <c r="J93" i="2"/>
  <c r="H93" i="2"/>
  <c r="I93" i="2"/>
  <c r="B451" i="2"/>
  <c r="C451" i="2"/>
  <c r="D451" i="2"/>
  <c r="E451" i="2"/>
  <c r="F451" i="2"/>
  <c r="J451" i="2"/>
  <c r="H451" i="2"/>
  <c r="I451" i="2"/>
  <c r="B619" i="2"/>
  <c r="C619" i="2"/>
  <c r="D619" i="2"/>
  <c r="E619" i="2"/>
  <c r="F619" i="2"/>
  <c r="J619" i="2"/>
  <c r="H619" i="2"/>
  <c r="I619" i="2"/>
  <c r="B509" i="2"/>
  <c r="C509" i="2"/>
  <c r="D509" i="2"/>
  <c r="E509" i="2"/>
  <c r="F509" i="2"/>
  <c r="J509" i="2"/>
  <c r="H509" i="2"/>
  <c r="I509" i="2"/>
  <c r="B272" i="2"/>
  <c r="C272" i="2"/>
  <c r="D272" i="2"/>
  <c r="E272" i="2"/>
  <c r="F272" i="2"/>
  <c r="J272" i="2"/>
  <c r="H272" i="2"/>
  <c r="I272" i="2"/>
  <c r="B136" i="2"/>
  <c r="C136" i="2"/>
  <c r="D136" i="2"/>
  <c r="E136" i="2"/>
  <c r="J136" i="2"/>
  <c r="I136" i="2"/>
  <c r="B68" i="2"/>
  <c r="C68" i="2"/>
  <c r="D68" i="2"/>
  <c r="E68" i="2"/>
  <c r="F68" i="2"/>
  <c r="J68" i="2"/>
  <c r="H68" i="2"/>
  <c r="I68" i="2"/>
  <c r="B594" i="2"/>
  <c r="C594" i="2"/>
  <c r="D594" i="2"/>
  <c r="E594" i="2"/>
  <c r="F594" i="2"/>
  <c r="J594" i="2"/>
  <c r="H594" i="2"/>
  <c r="I594" i="2"/>
  <c r="B295" i="2"/>
  <c r="C295" i="2"/>
  <c r="D295" i="2"/>
  <c r="E295" i="2"/>
  <c r="F295" i="2"/>
  <c r="J295" i="2"/>
  <c r="H295" i="2"/>
  <c r="I295" i="2"/>
  <c r="B528" i="2"/>
  <c r="C528" i="2"/>
  <c r="D528" i="2"/>
  <c r="E528" i="2"/>
  <c r="F528" i="2"/>
  <c r="J528" i="2"/>
  <c r="H528" i="2"/>
  <c r="I528" i="2"/>
  <c r="B585" i="2"/>
  <c r="C585" i="2"/>
  <c r="D585" i="2"/>
  <c r="E585" i="2"/>
  <c r="F585" i="2"/>
  <c r="J585" i="2"/>
  <c r="H585" i="2"/>
  <c r="I585" i="2"/>
  <c r="B595" i="2"/>
  <c r="C595" i="2"/>
  <c r="D595" i="2"/>
  <c r="E595" i="2"/>
  <c r="F595" i="2"/>
  <c r="J595" i="2"/>
  <c r="H595" i="2"/>
  <c r="I595" i="2"/>
  <c r="C466" i="2"/>
  <c r="D466" i="2"/>
  <c r="E466" i="2"/>
  <c r="F466" i="2"/>
  <c r="J466" i="2"/>
  <c r="H466" i="2"/>
  <c r="I466" i="2"/>
  <c r="B273" i="2"/>
  <c r="C273" i="2"/>
  <c r="D273" i="2"/>
  <c r="E273" i="2"/>
  <c r="F273" i="2"/>
  <c r="J273" i="2"/>
  <c r="H273" i="2"/>
  <c r="I273" i="2"/>
  <c r="B232" i="2"/>
  <c r="C232" i="2"/>
  <c r="D232" i="2"/>
  <c r="E232" i="2"/>
  <c r="F232" i="2"/>
  <c r="J232" i="2"/>
  <c r="H232" i="2"/>
  <c r="I232" i="2"/>
  <c r="B560" i="2"/>
  <c r="C560" i="2"/>
  <c r="D560" i="2"/>
  <c r="E560" i="2"/>
  <c r="F560" i="2"/>
  <c r="J560" i="2"/>
  <c r="H560" i="2"/>
  <c r="I560" i="2"/>
  <c r="B620" i="2"/>
  <c r="C620" i="2"/>
  <c r="D620" i="2"/>
  <c r="E620" i="2"/>
  <c r="F620" i="2"/>
  <c r="J620" i="2"/>
  <c r="H620" i="2"/>
  <c r="I620" i="2"/>
  <c r="B274" i="2"/>
  <c r="C274" i="2"/>
  <c r="D274" i="2"/>
  <c r="E274" i="2"/>
  <c r="J274" i="2"/>
  <c r="H274" i="2"/>
  <c r="I274" i="2"/>
  <c r="B242" i="2"/>
  <c r="C242" i="2"/>
  <c r="D242" i="2"/>
  <c r="E242" i="2"/>
  <c r="F242" i="2"/>
  <c r="J242" i="2"/>
  <c r="H242" i="2"/>
  <c r="I242" i="2"/>
  <c r="B661" i="2"/>
  <c r="C661" i="2"/>
  <c r="D661" i="2"/>
  <c r="E661" i="2"/>
  <c r="F661" i="2"/>
  <c r="J661" i="2"/>
  <c r="H661" i="2"/>
  <c r="I661" i="2"/>
  <c r="B181" i="2"/>
  <c r="C181" i="2"/>
  <c r="D181" i="2"/>
  <c r="E181" i="2"/>
  <c r="F181" i="2"/>
  <c r="J181" i="2"/>
  <c r="H181" i="2"/>
  <c r="I181" i="2"/>
  <c r="B125" i="2"/>
  <c r="C125" i="2"/>
  <c r="D125" i="2"/>
  <c r="E125" i="2"/>
  <c r="J125" i="2"/>
  <c r="I125" i="2"/>
  <c r="B621" i="2"/>
  <c r="C621" i="2"/>
  <c r="D621" i="2"/>
  <c r="E621" i="2"/>
  <c r="J621" i="2"/>
  <c r="H621" i="2"/>
  <c r="I621" i="2"/>
  <c r="B375" i="2"/>
  <c r="C375" i="2"/>
  <c r="D375" i="2"/>
  <c r="E375" i="2"/>
  <c r="F375" i="2"/>
  <c r="J375" i="2"/>
  <c r="H375" i="2"/>
  <c r="I375" i="2"/>
  <c r="B529" i="2"/>
  <c r="C529" i="2"/>
  <c r="D529" i="2"/>
  <c r="E529" i="2"/>
  <c r="F529" i="2"/>
  <c r="J529" i="2"/>
  <c r="H529" i="2"/>
  <c r="I529" i="2"/>
  <c r="B622" i="2"/>
  <c r="C622" i="2"/>
  <c r="D622" i="2"/>
  <c r="E622" i="2"/>
  <c r="F622" i="2"/>
  <c r="J622" i="2"/>
  <c r="H622" i="2"/>
  <c r="I622" i="2"/>
  <c r="B94" i="2"/>
  <c r="C94" i="2"/>
  <c r="D94" i="2"/>
  <c r="E94" i="2"/>
  <c r="F94" i="2"/>
  <c r="J94" i="2"/>
  <c r="H94" i="2"/>
  <c r="I94" i="2"/>
  <c r="B574" i="2"/>
  <c r="C574" i="2"/>
  <c r="D574" i="2"/>
  <c r="E574" i="2"/>
  <c r="F574" i="2"/>
  <c r="J574" i="2"/>
  <c r="H574" i="2"/>
  <c r="I574" i="2"/>
  <c r="B142" i="2"/>
  <c r="C142" i="2"/>
  <c r="D142" i="2"/>
  <c r="E142" i="2"/>
  <c r="F142" i="2"/>
  <c r="J142" i="2"/>
  <c r="H142" i="2"/>
  <c r="I142" i="2"/>
  <c r="B575" i="2"/>
  <c r="C575" i="2"/>
  <c r="D575" i="2"/>
  <c r="E575" i="2"/>
  <c r="F575" i="2"/>
  <c r="J575" i="2"/>
  <c r="H575" i="2"/>
  <c r="I575" i="2"/>
  <c r="B452" i="2"/>
  <c r="C452" i="2"/>
  <c r="D452" i="2"/>
  <c r="E452" i="2"/>
  <c r="F452" i="2"/>
  <c r="J452" i="2"/>
  <c r="H452" i="2"/>
  <c r="I452" i="2"/>
  <c r="B588" i="2"/>
  <c r="C588" i="2"/>
  <c r="D588" i="2"/>
  <c r="E588" i="2"/>
  <c r="F588" i="2"/>
  <c r="J588" i="2"/>
  <c r="H588" i="2"/>
  <c r="I588" i="2"/>
  <c r="B345" i="2"/>
  <c r="C345" i="2"/>
  <c r="E345" i="2"/>
  <c r="F345" i="2"/>
  <c r="J345" i="2"/>
  <c r="I345" i="2"/>
  <c r="B354" i="2"/>
  <c r="C354" i="2"/>
  <c r="E354" i="2"/>
  <c r="J354" i="2"/>
  <c r="I354" i="2"/>
  <c r="B447" i="2"/>
  <c r="C447" i="2"/>
  <c r="D447" i="2"/>
  <c r="E447" i="2"/>
  <c r="F447" i="2"/>
  <c r="J447" i="2"/>
  <c r="H447" i="2"/>
  <c r="I447" i="2"/>
  <c r="B213" i="2"/>
  <c r="C213" i="2"/>
  <c r="D213" i="2"/>
  <c r="E213" i="2"/>
  <c r="F213" i="2"/>
  <c r="J213" i="2"/>
  <c r="H213" i="2"/>
  <c r="I213" i="2"/>
  <c r="B468" i="2"/>
  <c r="C468" i="2"/>
  <c r="D468" i="2"/>
  <c r="E468" i="2"/>
  <c r="F468" i="2"/>
  <c r="J468" i="2"/>
  <c r="H468" i="2"/>
  <c r="I468" i="2"/>
  <c r="B491" i="2"/>
  <c r="C491" i="2"/>
  <c r="D491" i="2"/>
  <c r="E491" i="2"/>
  <c r="F491" i="2"/>
  <c r="J491" i="2"/>
  <c r="H491" i="2"/>
  <c r="I491" i="2"/>
  <c r="H394" i="2" l="1"/>
  <c r="H308" i="2"/>
  <c r="H215" i="2"/>
  <c r="H647" i="2"/>
  <c r="H444" i="2"/>
  <c r="H599" i="2"/>
  <c r="H429" i="2"/>
  <c r="H631" i="2"/>
  <c r="H653" i="2"/>
  <c r="H35" i="2"/>
  <c r="H70" i="2"/>
  <c r="H362" i="2"/>
  <c r="H563" i="2"/>
  <c r="H258" i="2"/>
  <c r="H425" i="2"/>
  <c r="H579" i="2"/>
  <c r="H479" i="2"/>
  <c r="H57" i="2"/>
  <c r="H486" i="2"/>
  <c r="H265" i="2"/>
  <c r="H234" i="2"/>
  <c r="H488" i="2"/>
  <c r="H467" i="2"/>
  <c r="H551" i="2"/>
  <c r="H238" i="2"/>
  <c r="H639" i="2"/>
  <c r="H418" i="2"/>
  <c r="H517" i="2"/>
  <c r="H601" i="2"/>
  <c r="H237" i="2"/>
  <c r="H523" i="2"/>
  <c r="H5" i="2"/>
  <c r="H277" i="2"/>
  <c r="H278" i="2"/>
  <c r="H385" i="2"/>
  <c r="H58" i="2"/>
  <c r="H516" i="2"/>
  <c r="H565" i="2"/>
  <c r="H556" i="2"/>
  <c r="H81" i="2"/>
  <c r="H487" i="2"/>
  <c r="H301" i="2"/>
  <c r="H157" i="2"/>
  <c r="H200" i="2"/>
  <c r="H50" i="2"/>
  <c r="H78" i="2"/>
  <c r="H340" i="2"/>
  <c r="H543" i="2"/>
  <c r="H146" i="2"/>
  <c r="H29" i="2"/>
  <c r="H458" i="2"/>
  <c r="H377" i="2"/>
  <c r="H513" i="2"/>
  <c r="H198" i="2"/>
  <c r="H525" i="2"/>
  <c r="H161" i="2"/>
  <c r="H564" i="2"/>
  <c r="H648" i="2"/>
  <c r="H138" i="2"/>
  <c r="H547" i="2"/>
  <c r="H6" i="2"/>
  <c r="H143" i="2"/>
  <c r="H126" i="2"/>
  <c r="H629" i="2"/>
  <c r="H506" i="2"/>
  <c r="H8" i="2"/>
  <c r="H298" i="2"/>
  <c r="H510" i="2"/>
  <c r="H28" i="2"/>
  <c r="H632" i="2"/>
  <c r="H442" i="2"/>
  <c r="H207" i="2"/>
  <c r="H644" i="2"/>
  <c r="H369" i="2"/>
  <c r="H634" i="2"/>
  <c r="H456" i="2"/>
  <c r="H530" i="2"/>
  <c r="H347" i="2"/>
  <c r="H183" i="2"/>
  <c r="H561" i="2"/>
  <c r="H73" i="2"/>
  <c r="H533" i="2"/>
  <c r="H209" i="2"/>
  <c r="H554" i="2"/>
  <c r="H414" i="2"/>
  <c r="H289" i="2"/>
  <c r="H633" i="2"/>
  <c r="H643" i="2"/>
  <c r="H121" i="2"/>
  <c r="H445" i="2"/>
  <c r="H264" i="2"/>
  <c r="H281" i="2"/>
  <c r="H512" i="2"/>
  <c r="H351" i="2"/>
  <c r="H9" i="2"/>
  <c r="H127" i="2"/>
  <c r="H389" i="2"/>
  <c r="H393" i="2"/>
  <c r="H158" i="2"/>
  <c r="H259" i="2"/>
  <c r="H233" i="2"/>
  <c r="H493" i="2"/>
  <c r="H101" i="2"/>
  <c r="H191" i="2"/>
  <c r="H480" i="2"/>
  <c r="H152" i="2"/>
  <c r="H439" i="2"/>
  <c r="H69" i="2"/>
  <c r="H538" i="2"/>
  <c r="H279" i="2"/>
  <c r="H581" i="2"/>
  <c r="H436" i="2"/>
  <c r="H219" i="2"/>
  <c r="H2" i="2"/>
  <c r="H376" i="2"/>
  <c r="H329" i="2"/>
  <c r="H95" i="2"/>
  <c r="H38" i="2"/>
  <c r="H300" i="2"/>
  <c r="H253" i="2"/>
  <c r="H26" i="2"/>
  <c r="H296" i="2"/>
  <c r="H542" i="2"/>
  <c r="H346" i="2"/>
  <c r="H96" i="2"/>
  <c r="H111" i="2"/>
  <c r="H10" i="2"/>
  <c r="H199" i="2"/>
  <c r="H291" i="2"/>
  <c r="H485" i="2"/>
  <c r="H155" i="2"/>
  <c r="H223" i="2"/>
  <c r="H210" i="2"/>
  <c r="H52" i="2"/>
  <c r="H175" i="2"/>
  <c r="H4" i="2"/>
  <c r="H537" i="2"/>
  <c r="H80" i="2"/>
  <c r="H535" i="2"/>
  <c r="H591" i="2"/>
  <c r="H263" i="2"/>
  <c r="H170" i="2"/>
  <c r="H408" i="2"/>
  <c r="H119" i="2"/>
  <c r="H457" i="2"/>
  <c r="H640" i="2"/>
  <c r="H494" i="2"/>
  <c r="H297" i="2"/>
  <c r="H30" i="2"/>
  <c r="H171" i="2"/>
  <c r="H386" i="2"/>
  <c r="H153" i="2"/>
  <c r="H473" i="2"/>
  <c r="H544" i="2"/>
  <c r="H402" i="2"/>
  <c r="H652" i="2"/>
  <c r="H54" i="2"/>
  <c r="H160" i="2"/>
  <c r="H469" i="2"/>
  <c r="H184" i="2"/>
  <c r="H657" i="2"/>
  <c r="H236" i="2"/>
  <c r="H391" i="2"/>
  <c r="H555" i="2"/>
  <c r="H568" i="2"/>
  <c r="H299" i="2"/>
  <c r="H290" i="2"/>
  <c r="H638" i="2"/>
  <c r="H416" i="2"/>
  <c r="H99" i="2"/>
  <c r="H48" i="2"/>
  <c r="H462" i="2"/>
  <c r="H499" i="2"/>
  <c r="H521" i="2"/>
  <c r="H98" i="2"/>
  <c r="H586" i="2"/>
  <c r="H587" i="2"/>
  <c r="H569" i="2"/>
  <c r="H75" i="2"/>
  <c r="H330" i="2"/>
  <c r="H130" i="2"/>
  <c r="H39" i="2"/>
  <c r="H220" i="2"/>
  <c r="H463" i="2"/>
  <c r="H417" i="2"/>
  <c r="H255" i="2"/>
  <c r="H590" i="2"/>
  <c r="H254" i="2"/>
  <c r="H472" i="2"/>
  <c r="H481" i="2"/>
  <c r="H500" i="2"/>
  <c r="H630" i="2"/>
  <c r="H455" i="2"/>
  <c r="H307" i="2"/>
  <c r="H662" i="2"/>
  <c r="H367" i="2"/>
  <c r="H190" i="2"/>
  <c r="H550" i="2"/>
  <c r="H549" i="2"/>
  <c r="H623" i="2"/>
  <c r="H179" i="2"/>
  <c r="H409" i="2"/>
  <c r="H150" i="2"/>
  <c r="H366" i="2"/>
  <c r="H459" i="2"/>
  <c r="H217" i="2"/>
  <c r="H133" i="2"/>
  <c r="H288" i="2"/>
  <c r="H562" i="2"/>
  <c r="H306" i="2"/>
  <c r="H104" i="2"/>
  <c r="H642" i="2"/>
  <c r="H413" i="2"/>
  <c r="H189" i="2"/>
  <c r="H430" i="2"/>
  <c r="H548" i="2"/>
  <c r="H428" i="2"/>
  <c r="H331" i="2"/>
  <c r="H257" i="2"/>
  <c r="H197" i="2"/>
  <c r="H511" i="2"/>
  <c r="H539" i="2"/>
  <c r="H261" i="2"/>
  <c r="H382" i="2"/>
  <c r="H355" i="2"/>
  <c r="H60" i="2"/>
  <c r="H118" i="2"/>
  <c r="H628" i="2"/>
  <c r="H392" i="2"/>
  <c r="H567" i="2"/>
  <c r="H654" i="2"/>
  <c r="H379" i="2"/>
  <c r="H144" i="2"/>
  <c r="H532" i="2"/>
  <c r="H53" i="2"/>
  <c r="H656" i="2"/>
  <c r="H137" i="2"/>
  <c r="H77" i="2"/>
  <c r="H47" i="2"/>
  <c r="H522" i="2"/>
  <c r="H471" i="2"/>
  <c r="H453" i="2"/>
  <c r="H222" i="2"/>
  <c r="H260" i="2"/>
  <c r="H364" i="2"/>
  <c r="H552" i="2"/>
  <c r="H208" i="2"/>
  <c r="H339" i="2"/>
  <c r="H492" i="2"/>
  <c r="H342" i="2"/>
  <c r="H225" i="2"/>
  <c r="H51" i="2"/>
  <c r="H624" i="2"/>
  <c r="H383" i="2"/>
  <c r="H248" i="2"/>
  <c r="H311" i="2"/>
  <c r="H27" i="2"/>
  <c r="H177" i="2"/>
  <c r="H224" i="2"/>
  <c r="H243" i="2"/>
  <c r="H378" i="2"/>
  <c r="H74" i="2"/>
  <c r="H370" i="2"/>
  <c r="H454" i="2"/>
  <c r="H309" i="2"/>
  <c r="H570" i="2"/>
  <c r="H41" i="2"/>
  <c r="H88" i="2"/>
  <c r="H395" i="2"/>
  <c r="H419" i="2"/>
  <c r="H100" i="2"/>
  <c r="H520" i="2"/>
  <c r="H460" i="2"/>
  <c r="H420" i="2"/>
  <c r="H474" i="2"/>
  <c r="H147" i="2"/>
  <c r="H589" i="2"/>
  <c r="H156" i="2"/>
  <c r="H12" i="2"/>
  <c r="H427" i="2"/>
  <c r="H178" i="2"/>
  <c r="H325" i="2"/>
  <c r="H501" i="2"/>
  <c r="H159" i="2"/>
  <c r="H286" i="2"/>
  <c r="H262" i="2"/>
  <c r="H495" i="2"/>
  <c r="H167" i="2"/>
  <c r="H129" i="2"/>
  <c r="H440" i="2"/>
  <c r="H527" i="2"/>
  <c r="H557" i="2"/>
  <c r="H25" i="2"/>
  <c r="H251" i="2"/>
  <c r="H235" i="2"/>
  <c r="H374" i="2"/>
  <c r="H600" i="2"/>
  <c r="H553" i="2"/>
  <c r="H205" i="2"/>
  <c r="H31" i="2"/>
  <c r="H637" i="2"/>
  <c r="H113" i="2"/>
  <c r="H218" i="2"/>
  <c r="H489" i="2"/>
  <c r="H250" i="2"/>
  <c r="H441" i="2"/>
  <c r="H327" i="2"/>
  <c r="H507" i="2"/>
  <c r="H470" i="2"/>
  <c r="H384" i="2"/>
  <c r="H145" i="2"/>
  <c r="H82" i="2"/>
  <c r="H412" i="2"/>
  <c r="H249" i="2"/>
  <c r="H276" i="2"/>
  <c r="H188" i="2"/>
  <c r="H421" i="2"/>
  <c r="H128" i="2"/>
  <c r="H406" i="2"/>
  <c r="H443" i="2"/>
  <c r="H326" i="2"/>
  <c r="H193" i="2"/>
  <c r="H422" i="2"/>
  <c r="H328" i="2"/>
  <c r="H602" i="2"/>
  <c r="H536" i="2"/>
  <c r="H387" i="2"/>
  <c r="H84" i="2"/>
  <c r="H154" i="2"/>
  <c r="H310" i="2"/>
  <c r="H11" i="2"/>
  <c r="H390" i="2"/>
  <c r="H59" i="2"/>
  <c r="H356" i="2"/>
  <c r="H518" i="2"/>
  <c r="H368" i="2"/>
  <c r="H343" i="2"/>
  <c r="H437" i="2"/>
  <c r="H636" i="2"/>
  <c r="H149" i="2"/>
  <c r="H221" i="2"/>
  <c r="H519" i="2"/>
  <c r="H97" i="2"/>
  <c r="H131" i="2"/>
  <c r="H597" i="2"/>
  <c r="H256" i="2"/>
  <c r="H112" i="2"/>
  <c r="H37" i="2"/>
  <c r="H337" i="2"/>
  <c r="H120" i="2"/>
  <c r="H461" i="2"/>
  <c r="H102" i="2"/>
  <c r="H123" i="2"/>
  <c r="H625" i="2"/>
  <c r="H388" i="2"/>
  <c r="H90" i="2"/>
  <c r="H424" i="2"/>
  <c r="H172" i="2"/>
  <c r="H341" i="2"/>
  <c r="H252" i="2"/>
  <c r="H194" i="2"/>
  <c r="H318" i="2"/>
  <c r="H56" i="2"/>
  <c r="H365" i="2"/>
  <c r="H275" i="2"/>
  <c r="H426" i="2"/>
  <c r="H280" i="2"/>
  <c r="H645" i="2"/>
  <c r="H580" i="2"/>
  <c r="H239" i="2"/>
  <c r="H319" i="2"/>
  <c r="H240" i="2"/>
  <c r="H83" i="2"/>
  <c r="H173" i="2"/>
  <c r="H55" i="2"/>
  <c r="H438" i="2"/>
  <c r="H524" i="2"/>
  <c r="H410" i="2"/>
  <c r="H405" i="2"/>
  <c r="E394" i="2"/>
  <c r="E308" i="2"/>
  <c r="F308" i="2"/>
  <c r="E215" i="2"/>
  <c r="E647" i="2"/>
  <c r="F647" i="2"/>
  <c r="E444" i="2"/>
  <c r="F444" i="2"/>
  <c r="E599" i="2"/>
  <c r="F599" i="2"/>
  <c r="E429" i="2"/>
  <c r="F429" i="2"/>
  <c r="E631" i="2"/>
  <c r="E531" i="2"/>
  <c r="E653" i="2"/>
  <c r="F653" i="2"/>
  <c r="E35" i="2"/>
  <c r="F35" i="2"/>
  <c r="E70" i="2"/>
  <c r="F70" i="2"/>
  <c r="E362" i="2"/>
  <c r="F362" i="2"/>
  <c r="E563" i="2"/>
  <c r="E258" i="2"/>
  <c r="F258" i="2"/>
  <c r="E425" i="2"/>
  <c r="F425" i="2"/>
  <c r="E579" i="2"/>
  <c r="F579" i="2"/>
  <c r="E479" i="2"/>
  <c r="F479" i="2"/>
  <c r="E57" i="2"/>
  <c r="F57" i="2"/>
  <c r="E486" i="2"/>
  <c r="F486" i="2"/>
  <c r="E265" i="2"/>
  <c r="F265" i="2"/>
  <c r="E234" i="2"/>
  <c r="F234" i="2"/>
  <c r="E168" i="2"/>
  <c r="E488" i="2"/>
  <c r="F488" i="2"/>
  <c r="E467" i="2"/>
  <c r="F467" i="2"/>
  <c r="E551" i="2"/>
  <c r="F551" i="2"/>
  <c r="E238" i="2"/>
  <c r="F238" i="2"/>
  <c r="E639" i="2"/>
  <c r="F639" i="2"/>
  <c r="E418" i="2"/>
  <c r="F418" i="2"/>
  <c r="E517" i="2"/>
  <c r="F517" i="2"/>
  <c r="E601" i="2"/>
  <c r="F601" i="2"/>
  <c r="E237" i="2"/>
  <c r="F237" i="2"/>
  <c r="E523" i="2"/>
  <c r="F523" i="2"/>
  <c r="E5" i="2"/>
  <c r="F5" i="2"/>
  <c r="E277" i="2"/>
  <c r="F277" i="2"/>
  <c r="E40" i="2"/>
  <c r="E278" i="2"/>
  <c r="E385" i="2"/>
  <c r="F385" i="2"/>
  <c r="E58" i="2"/>
  <c r="F58" i="2"/>
  <c r="E516" i="2"/>
  <c r="F516" i="2"/>
  <c r="E565" i="2"/>
  <c r="F565" i="2"/>
  <c r="E556" i="2"/>
  <c r="F556" i="2"/>
  <c r="E81" i="2"/>
  <c r="F81" i="2"/>
  <c r="E487" i="2"/>
  <c r="F487" i="2"/>
  <c r="E301" i="2"/>
  <c r="F301" i="2"/>
  <c r="E157" i="2"/>
  <c r="F157" i="2"/>
  <c r="E200" i="2"/>
  <c r="F200" i="2"/>
  <c r="E50" i="2"/>
  <c r="F50" i="2"/>
  <c r="E78" i="2"/>
  <c r="F78" i="2"/>
  <c r="E340" i="2"/>
  <c r="F340" i="2"/>
  <c r="E543" i="2"/>
  <c r="F543" i="2"/>
  <c r="E146" i="2"/>
  <c r="F146" i="2"/>
  <c r="E29" i="2"/>
  <c r="F29" i="2"/>
  <c r="E458" i="2"/>
  <c r="F458" i="2"/>
  <c r="E377" i="2"/>
  <c r="F377" i="2"/>
  <c r="E513" i="2"/>
  <c r="E198" i="2"/>
  <c r="F198" i="2"/>
  <c r="E525" i="2"/>
  <c r="F525" i="2"/>
  <c r="E161" i="2"/>
  <c r="F161" i="2"/>
  <c r="E564" i="2"/>
  <c r="F564" i="2"/>
  <c r="E7" i="2"/>
  <c r="E648" i="2"/>
  <c r="F648" i="2"/>
  <c r="E138" i="2"/>
  <c r="F138" i="2"/>
  <c r="E547" i="2"/>
  <c r="F547" i="2"/>
  <c r="E6" i="2"/>
  <c r="F6" i="2"/>
  <c r="E143" i="2"/>
  <c r="F143" i="2"/>
  <c r="E126" i="2"/>
  <c r="F126" i="2"/>
  <c r="E629" i="2"/>
  <c r="F629" i="2"/>
  <c r="E506" i="2"/>
  <c r="F506" i="2"/>
  <c r="E8" i="2"/>
  <c r="F8" i="2"/>
  <c r="E298" i="2"/>
  <c r="F298" i="2"/>
  <c r="E510" i="2"/>
  <c r="F510" i="2"/>
  <c r="E28" i="2"/>
  <c r="F28" i="2"/>
  <c r="E632" i="2"/>
  <c r="F632" i="2"/>
  <c r="E442" i="2"/>
  <c r="F442" i="2"/>
  <c r="E207" i="2"/>
  <c r="F207" i="2"/>
  <c r="E644" i="2"/>
  <c r="F644" i="2"/>
  <c r="E369" i="2"/>
  <c r="F369" i="2"/>
  <c r="E634" i="2"/>
  <c r="E456" i="2"/>
  <c r="F456" i="2"/>
  <c r="E530" i="2"/>
  <c r="E347" i="2"/>
  <c r="E183" i="2"/>
  <c r="F183" i="2"/>
  <c r="E561" i="2"/>
  <c r="F561" i="2"/>
  <c r="E73" i="2"/>
  <c r="F73" i="2"/>
  <c r="E533" i="2"/>
  <c r="E209" i="2"/>
  <c r="F209" i="2"/>
  <c r="E554" i="2"/>
  <c r="F554" i="2"/>
  <c r="E414" i="2"/>
  <c r="F414" i="2"/>
  <c r="E289" i="2"/>
  <c r="F289" i="2"/>
  <c r="E633" i="2"/>
  <c r="E643" i="2"/>
  <c r="E121" i="2"/>
  <c r="F121" i="2"/>
  <c r="E445" i="2"/>
  <c r="F445" i="2"/>
  <c r="E264" i="2"/>
  <c r="F264" i="2"/>
  <c r="E281" i="2"/>
  <c r="F281" i="2"/>
  <c r="E512" i="2"/>
  <c r="F512" i="2"/>
  <c r="E351" i="2"/>
  <c r="F351" i="2"/>
  <c r="E9" i="2"/>
  <c r="F9" i="2"/>
  <c r="E127" i="2"/>
  <c r="F127" i="2"/>
  <c r="E389" i="2"/>
  <c r="F389" i="2"/>
  <c r="E393" i="2"/>
  <c r="F393" i="2"/>
  <c r="E158" i="2"/>
  <c r="F158" i="2"/>
  <c r="E259" i="2"/>
  <c r="F259" i="2"/>
  <c r="E233" i="2"/>
  <c r="F233" i="2"/>
  <c r="E493" i="2"/>
  <c r="F493" i="2"/>
  <c r="E101" i="2"/>
  <c r="F101" i="2"/>
  <c r="E191" i="2"/>
  <c r="F191" i="2"/>
  <c r="E480" i="2"/>
  <c r="F480" i="2"/>
  <c r="E152" i="2"/>
  <c r="F152" i="2"/>
  <c r="E439" i="2"/>
  <c r="F439" i="2"/>
  <c r="E69" i="2"/>
  <c r="F69" i="2"/>
  <c r="E538" i="2"/>
  <c r="F538" i="2"/>
  <c r="E279" i="2"/>
  <c r="F279" i="2"/>
  <c r="E581" i="2"/>
  <c r="F581" i="2"/>
  <c r="E436" i="2"/>
  <c r="F436" i="2"/>
  <c r="E219" i="2"/>
  <c r="F219" i="2"/>
  <c r="E2" i="2"/>
  <c r="F2" i="2"/>
  <c r="E376" i="2"/>
  <c r="F376" i="2"/>
  <c r="E329" i="2"/>
  <c r="F329" i="2"/>
  <c r="E95" i="2"/>
  <c r="F95" i="2"/>
  <c r="E38" i="2"/>
  <c r="F38" i="2"/>
  <c r="E300" i="2"/>
  <c r="F300" i="2"/>
  <c r="E253" i="2"/>
  <c r="F253" i="2"/>
  <c r="E26" i="2"/>
  <c r="F26" i="2"/>
  <c r="E296" i="2"/>
  <c r="F296" i="2"/>
  <c r="E542" i="2"/>
  <c r="F542" i="2"/>
  <c r="E346" i="2"/>
  <c r="F346" i="2"/>
  <c r="E96" i="2"/>
  <c r="F96" i="2"/>
  <c r="E111" i="2"/>
  <c r="F111" i="2"/>
  <c r="E10" i="2"/>
  <c r="F10" i="2"/>
  <c r="E199" i="2"/>
  <c r="E291" i="2"/>
  <c r="F291" i="2"/>
  <c r="E116" i="2"/>
  <c r="E485" i="2"/>
  <c r="F485" i="2"/>
  <c r="E155" i="2"/>
  <c r="F155" i="2"/>
  <c r="E223" i="2"/>
  <c r="F223" i="2"/>
  <c r="E210" i="2"/>
  <c r="F210" i="2"/>
  <c r="E52" i="2"/>
  <c r="F52" i="2"/>
  <c r="E175" i="2"/>
  <c r="F175" i="2"/>
  <c r="E4" i="2"/>
  <c r="F4" i="2"/>
  <c r="E537" i="2"/>
  <c r="F537" i="2"/>
  <c r="E80" i="2"/>
  <c r="F80" i="2"/>
  <c r="E535" i="2"/>
  <c r="E591" i="2"/>
  <c r="F591" i="2"/>
  <c r="E263" i="2"/>
  <c r="F263" i="2"/>
  <c r="E170" i="2"/>
  <c r="F170" i="2"/>
  <c r="E408" i="2"/>
  <c r="F408" i="2"/>
  <c r="E119" i="2"/>
  <c r="F119" i="2"/>
  <c r="E457" i="2"/>
  <c r="F457" i="2"/>
  <c r="E640" i="2"/>
  <c r="F640" i="2"/>
  <c r="E494" i="2"/>
  <c r="F494" i="2"/>
  <c r="E162" i="2"/>
  <c r="E297" i="2"/>
  <c r="F297" i="2"/>
  <c r="E30" i="2"/>
  <c r="F30" i="2"/>
  <c r="E171" i="2"/>
  <c r="F171" i="2"/>
  <c r="E386" i="2"/>
  <c r="F386" i="2"/>
  <c r="E153" i="2"/>
  <c r="F153" i="2"/>
  <c r="E117" i="2"/>
  <c r="E473" i="2"/>
  <c r="E544" i="2"/>
  <c r="E402" i="2"/>
  <c r="F402" i="2"/>
  <c r="E652" i="2"/>
  <c r="F652" i="2"/>
  <c r="E54" i="2"/>
  <c r="F54" i="2"/>
  <c r="E160" i="2"/>
  <c r="F160" i="2"/>
  <c r="E469" i="2"/>
  <c r="F469" i="2"/>
  <c r="E184" i="2"/>
  <c r="F184" i="2"/>
  <c r="E657" i="2"/>
  <c r="F657" i="2"/>
  <c r="E236" i="2"/>
  <c r="F236" i="2"/>
  <c r="E391" i="2"/>
  <c r="F391" i="2"/>
  <c r="E555" i="2"/>
  <c r="F555" i="2"/>
  <c r="E568" i="2"/>
  <c r="F568" i="2"/>
  <c r="E299" i="2"/>
  <c r="F299" i="2"/>
  <c r="E290" i="2"/>
  <c r="F290" i="2"/>
  <c r="E638" i="2"/>
  <c r="F638" i="2"/>
  <c r="E416" i="2"/>
  <c r="E99" i="2"/>
  <c r="F99" i="2"/>
  <c r="E48" i="2"/>
  <c r="F48" i="2"/>
  <c r="E462" i="2"/>
  <c r="F462" i="2"/>
  <c r="E499" i="2"/>
  <c r="E521" i="2"/>
  <c r="F521" i="2"/>
  <c r="E98" i="2"/>
  <c r="F98" i="2"/>
  <c r="E586" i="2"/>
  <c r="F586" i="2"/>
  <c r="E587" i="2"/>
  <c r="F587" i="2"/>
  <c r="E569" i="2"/>
  <c r="F569" i="2"/>
  <c r="E75" i="2"/>
  <c r="F75" i="2"/>
  <c r="E330" i="2"/>
  <c r="F330" i="2"/>
  <c r="E130" i="2"/>
  <c r="F130" i="2"/>
  <c r="E39" i="2"/>
  <c r="F39" i="2"/>
  <c r="E220" i="2"/>
  <c r="F220" i="2"/>
  <c r="E463" i="2"/>
  <c r="F463" i="2"/>
  <c r="E417" i="2"/>
  <c r="F417" i="2"/>
  <c r="E255" i="2"/>
  <c r="F255" i="2"/>
  <c r="E590" i="2"/>
  <c r="F590" i="2"/>
  <c r="E254" i="2"/>
  <c r="F254" i="2"/>
  <c r="E472" i="2"/>
  <c r="F472" i="2"/>
  <c r="E481" i="2"/>
  <c r="F481" i="2"/>
  <c r="E500" i="2"/>
  <c r="F500" i="2"/>
  <c r="E630" i="2"/>
  <c r="F630" i="2"/>
  <c r="E455" i="2"/>
  <c r="F455" i="2"/>
  <c r="E307" i="2"/>
  <c r="E662" i="2"/>
  <c r="F662" i="2"/>
  <c r="E367" i="2"/>
  <c r="F367" i="2"/>
  <c r="E190" i="2"/>
  <c r="F190" i="2"/>
  <c r="E550" i="2"/>
  <c r="F550" i="2"/>
  <c r="E549" i="2"/>
  <c r="F549" i="2"/>
  <c r="E623" i="2"/>
  <c r="F623" i="2"/>
  <c r="E179" i="2"/>
  <c r="F179" i="2"/>
  <c r="E409" i="2"/>
  <c r="F409" i="2"/>
  <c r="E150" i="2"/>
  <c r="F150" i="2"/>
  <c r="E576" i="2"/>
  <c r="E366" i="2"/>
  <c r="F366" i="2"/>
  <c r="E459" i="2"/>
  <c r="F459" i="2"/>
  <c r="E217" i="2"/>
  <c r="F217" i="2"/>
  <c r="E133" i="2"/>
  <c r="F133" i="2"/>
  <c r="E288" i="2"/>
  <c r="F288" i="2"/>
  <c r="E562" i="2"/>
  <c r="E306" i="2"/>
  <c r="E104" i="2"/>
  <c r="F104" i="2"/>
  <c r="E642" i="2"/>
  <c r="E413" i="2"/>
  <c r="F413" i="2"/>
  <c r="E176" i="2"/>
  <c r="E49" i="2"/>
  <c r="E189" i="2"/>
  <c r="F189" i="2"/>
  <c r="E430" i="2"/>
  <c r="F430" i="2"/>
  <c r="E548" i="2"/>
  <c r="F548" i="2"/>
  <c r="E428" i="2"/>
  <c r="F428" i="2"/>
  <c r="E331" i="2"/>
  <c r="F331" i="2"/>
  <c r="E257" i="2"/>
  <c r="F257" i="2"/>
  <c r="E197" i="2"/>
  <c r="F197" i="2"/>
  <c r="E511" i="2"/>
  <c r="F511" i="2"/>
  <c r="E539" i="2"/>
  <c r="F539" i="2"/>
  <c r="E261" i="2"/>
  <c r="F261" i="2"/>
  <c r="E382" i="2"/>
  <c r="F382" i="2"/>
  <c r="E355" i="2"/>
  <c r="F355" i="2"/>
  <c r="E60" i="2"/>
  <c r="F60" i="2"/>
  <c r="E118" i="2"/>
  <c r="F118" i="2"/>
  <c r="E148" i="2"/>
  <c r="E628" i="2"/>
  <c r="F628" i="2"/>
  <c r="E392" i="2"/>
  <c r="F392" i="2"/>
  <c r="E567" i="2"/>
  <c r="E654" i="2"/>
  <c r="F654" i="2"/>
  <c r="E379" i="2"/>
  <c r="E144" i="2"/>
  <c r="F144" i="2"/>
  <c r="E532" i="2"/>
  <c r="F532" i="2"/>
  <c r="E53" i="2"/>
  <c r="F53" i="2"/>
  <c r="E656" i="2"/>
  <c r="F656" i="2"/>
  <c r="E137" i="2"/>
  <c r="F137" i="2"/>
  <c r="E77" i="2"/>
  <c r="F77" i="2"/>
  <c r="E47" i="2"/>
  <c r="F47" i="2"/>
  <c r="E522" i="2"/>
  <c r="F522" i="2"/>
  <c r="E471" i="2"/>
  <c r="F471" i="2"/>
  <c r="E453" i="2"/>
  <c r="F453" i="2"/>
  <c r="E222" i="2"/>
  <c r="E260" i="2"/>
  <c r="F260" i="2"/>
  <c r="E364" i="2"/>
  <c r="F364" i="2"/>
  <c r="E46" i="2"/>
  <c r="E552" i="2"/>
  <c r="F552" i="2"/>
  <c r="E208" i="2"/>
  <c r="F208" i="2"/>
  <c r="E339" i="2"/>
  <c r="F339" i="2"/>
  <c r="E492" i="2"/>
  <c r="F492" i="2"/>
  <c r="E342" i="2"/>
  <c r="F342" i="2"/>
  <c r="E225" i="2"/>
  <c r="F225" i="2"/>
  <c r="E51" i="2"/>
  <c r="F51" i="2"/>
  <c r="E624" i="2"/>
  <c r="F624" i="2"/>
  <c r="E383" i="2"/>
  <c r="F383" i="2"/>
  <c r="E248" i="2"/>
  <c r="F248" i="2"/>
  <c r="E103" i="2"/>
  <c r="E311" i="2"/>
  <c r="F311" i="2"/>
  <c r="E27" i="2"/>
  <c r="F27" i="2"/>
  <c r="E177" i="2"/>
  <c r="F177" i="2"/>
  <c r="E224" i="2"/>
  <c r="E174" i="2"/>
  <c r="E243" i="2"/>
  <c r="F243" i="2"/>
  <c r="E378" i="2"/>
  <c r="F378" i="2"/>
  <c r="E74" i="2"/>
  <c r="F74" i="2"/>
  <c r="E370" i="2"/>
  <c r="F370" i="2"/>
  <c r="E454" i="2"/>
  <c r="F454" i="2"/>
  <c r="E309" i="2"/>
  <c r="F309" i="2"/>
  <c r="E570" i="2"/>
  <c r="F570" i="2"/>
  <c r="E41" i="2"/>
  <c r="F41" i="2"/>
  <c r="E88" i="2"/>
  <c r="F88" i="2"/>
  <c r="E395" i="2"/>
  <c r="F395" i="2"/>
  <c r="E419" i="2"/>
  <c r="F419" i="2"/>
  <c r="E100" i="2"/>
  <c r="F100" i="2"/>
  <c r="E520" i="2"/>
  <c r="F520" i="2"/>
  <c r="E460" i="2"/>
  <c r="F460" i="2"/>
  <c r="E420" i="2"/>
  <c r="F420" i="2"/>
  <c r="E474" i="2"/>
  <c r="F474" i="2"/>
  <c r="E147" i="2"/>
  <c r="F147" i="2"/>
  <c r="E589" i="2"/>
  <c r="F589" i="2"/>
  <c r="E151" i="2"/>
  <c r="E156" i="2"/>
  <c r="F156" i="2"/>
  <c r="E12" i="2"/>
  <c r="F12" i="2"/>
  <c r="E427" i="2"/>
  <c r="F427" i="2"/>
  <c r="E178" i="2"/>
  <c r="F178" i="2"/>
  <c r="E325" i="2"/>
  <c r="F325" i="2"/>
  <c r="E501" i="2"/>
  <c r="E159" i="2"/>
  <c r="F159" i="2"/>
  <c r="E286" i="2"/>
  <c r="F286" i="2"/>
  <c r="E262" i="2"/>
  <c r="F262" i="2"/>
  <c r="E495" i="2"/>
  <c r="F495" i="2"/>
  <c r="E167" i="2"/>
  <c r="F167" i="2"/>
  <c r="E129" i="2"/>
  <c r="F129" i="2"/>
  <c r="E440" i="2"/>
  <c r="E527" i="2"/>
  <c r="F527" i="2"/>
  <c r="E557" i="2"/>
  <c r="F557" i="2"/>
  <c r="E25" i="2"/>
  <c r="F25" i="2"/>
  <c r="E251" i="2"/>
  <c r="F251" i="2"/>
  <c r="E235" i="2"/>
  <c r="F235" i="2"/>
  <c r="E374" i="2"/>
  <c r="E600" i="2"/>
  <c r="F600" i="2"/>
  <c r="E553" i="2"/>
  <c r="F553" i="2"/>
  <c r="E205" i="2"/>
  <c r="F205" i="2"/>
  <c r="E31" i="2"/>
  <c r="F31" i="2"/>
  <c r="E637" i="2"/>
  <c r="F637" i="2"/>
  <c r="E113" i="2"/>
  <c r="F113" i="2"/>
  <c r="E218" i="2"/>
  <c r="F218" i="2"/>
  <c r="E489" i="2"/>
  <c r="F489" i="2"/>
  <c r="E250" i="2"/>
  <c r="F250" i="2"/>
  <c r="E441" i="2"/>
  <c r="E327" i="2"/>
  <c r="F327" i="2"/>
  <c r="E507" i="2"/>
  <c r="F507" i="2"/>
  <c r="E470" i="2"/>
  <c r="F470" i="2"/>
  <c r="E384" i="2"/>
  <c r="F384" i="2"/>
  <c r="E145" i="2"/>
  <c r="F145" i="2"/>
  <c r="E82" i="2"/>
  <c r="F82" i="2"/>
  <c r="E412" i="2"/>
  <c r="F412" i="2"/>
  <c r="E249" i="2"/>
  <c r="F249" i="2"/>
  <c r="E276" i="2"/>
  <c r="E188" i="2"/>
  <c r="F188" i="2"/>
  <c r="E421" i="2"/>
  <c r="F421" i="2"/>
  <c r="E128" i="2"/>
  <c r="F128" i="2"/>
  <c r="E122" i="2"/>
  <c r="E406" i="2"/>
  <c r="F406" i="2"/>
  <c r="E443" i="2"/>
  <c r="F443" i="2"/>
  <c r="E326" i="2"/>
  <c r="F326" i="2"/>
  <c r="E193" i="2"/>
  <c r="F193" i="2"/>
  <c r="E422" i="2"/>
  <c r="F422" i="2"/>
  <c r="E328" i="2"/>
  <c r="F328" i="2"/>
  <c r="E602" i="2"/>
  <c r="F602" i="2"/>
  <c r="E536" i="2"/>
  <c r="F536" i="2"/>
  <c r="E387" i="2"/>
  <c r="F387" i="2"/>
  <c r="E84" i="2"/>
  <c r="F84" i="2"/>
  <c r="E154" i="2"/>
  <c r="F154" i="2"/>
  <c r="E310" i="2"/>
  <c r="E11" i="2"/>
  <c r="F11" i="2"/>
  <c r="E390" i="2"/>
  <c r="F390" i="2"/>
  <c r="E59" i="2"/>
  <c r="F59" i="2"/>
  <c r="E356" i="2"/>
  <c r="F356" i="2"/>
  <c r="E518" i="2"/>
  <c r="F518" i="2"/>
  <c r="E368" i="2"/>
  <c r="F368" i="2"/>
  <c r="E343" i="2"/>
  <c r="F343" i="2"/>
  <c r="E437" i="2"/>
  <c r="F437" i="2"/>
  <c r="E636" i="2"/>
  <c r="F636" i="2"/>
  <c r="E149" i="2"/>
  <c r="F149" i="2"/>
  <c r="E221" i="2"/>
  <c r="F221" i="2"/>
  <c r="E519" i="2"/>
  <c r="F519" i="2"/>
  <c r="E97" i="2"/>
  <c r="F97" i="2"/>
  <c r="E131" i="2"/>
  <c r="F131" i="2"/>
  <c r="E597" i="2"/>
  <c r="F597" i="2"/>
  <c r="E256" i="2"/>
  <c r="F256" i="2"/>
  <c r="E112" i="2"/>
  <c r="F112" i="2"/>
  <c r="E37" i="2"/>
  <c r="F37" i="2"/>
  <c r="E337" i="2"/>
  <c r="F337" i="2"/>
  <c r="E120" i="2"/>
  <c r="F120" i="2"/>
  <c r="E461" i="2"/>
  <c r="E102" i="2"/>
  <c r="F102" i="2"/>
  <c r="E123" i="2"/>
  <c r="F123" i="2"/>
  <c r="E625" i="2"/>
  <c r="F625" i="2"/>
  <c r="E388" i="2"/>
  <c r="F388" i="2"/>
  <c r="E90" i="2"/>
  <c r="F90" i="2"/>
  <c r="E424" i="2"/>
  <c r="F424" i="2"/>
  <c r="E172" i="2"/>
  <c r="F172" i="2"/>
  <c r="E341" i="2"/>
  <c r="F341" i="2"/>
  <c r="E252" i="2"/>
  <c r="F252" i="2"/>
  <c r="E194" i="2"/>
  <c r="F194" i="2"/>
  <c r="E318" i="2"/>
  <c r="F318" i="2"/>
  <c r="E56" i="2"/>
  <c r="F56" i="2"/>
  <c r="E365" i="2"/>
  <c r="F365" i="2"/>
  <c r="E275" i="2"/>
  <c r="F275" i="2"/>
  <c r="E426" i="2"/>
  <c r="F426" i="2"/>
  <c r="E280" i="2"/>
  <c r="F280" i="2"/>
  <c r="E645" i="2"/>
  <c r="F645" i="2"/>
  <c r="E580" i="2"/>
  <c r="F580" i="2"/>
  <c r="E239" i="2"/>
  <c r="F239" i="2"/>
  <c r="E319" i="2"/>
  <c r="F319" i="2"/>
  <c r="E240" i="2"/>
  <c r="F240" i="2"/>
  <c r="E83" i="2"/>
  <c r="F83" i="2"/>
  <c r="E173" i="2"/>
  <c r="F173" i="2"/>
  <c r="E55" i="2"/>
  <c r="F55" i="2"/>
  <c r="E438" i="2"/>
  <c r="E524" i="2"/>
  <c r="F524" i="2"/>
  <c r="E410" i="2"/>
  <c r="F410" i="2"/>
  <c r="E405" i="2"/>
  <c r="F405" i="2"/>
  <c r="H655" i="2"/>
  <c r="F655" i="2"/>
  <c r="E655" i="2"/>
  <c r="B394" i="2" l="1"/>
  <c r="B308" i="2"/>
  <c r="B215" i="2"/>
  <c r="B647" i="2"/>
  <c r="B444" i="2"/>
  <c r="B599" i="2"/>
  <c r="B429" i="2"/>
  <c r="B631" i="2"/>
  <c r="B531" i="2"/>
  <c r="B653" i="2"/>
  <c r="B35" i="2"/>
  <c r="B70" i="2"/>
  <c r="B362" i="2"/>
  <c r="B563" i="2"/>
  <c r="B258" i="2"/>
  <c r="B425" i="2"/>
  <c r="B579" i="2"/>
  <c r="B479" i="2"/>
  <c r="B57" i="2"/>
  <c r="B486" i="2"/>
  <c r="B265" i="2"/>
  <c r="B234" i="2"/>
  <c r="B168" i="2"/>
  <c r="B488" i="2"/>
  <c r="B467" i="2"/>
  <c r="B551" i="2"/>
  <c r="B238" i="2"/>
  <c r="B639" i="2"/>
  <c r="B418" i="2"/>
  <c r="B517" i="2"/>
  <c r="B601" i="2"/>
  <c r="B237" i="2"/>
  <c r="B523" i="2"/>
  <c r="B5" i="2"/>
  <c r="B277" i="2"/>
  <c r="B40" i="2"/>
  <c r="B278" i="2"/>
  <c r="B385" i="2"/>
  <c r="B58" i="2"/>
  <c r="B516" i="2"/>
  <c r="B565" i="2"/>
  <c r="B556" i="2"/>
  <c r="B81" i="2"/>
  <c r="B487" i="2"/>
  <c r="B301" i="2"/>
  <c r="B157" i="2"/>
  <c r="B200" i="2"/>
  <c r="B50" i="2"/>
  <c r="B78" i="2"/>
  <c r="B340" i="2"/>
  <c r="B543" i="2"/>
  <c r="B146" i="2"/>
  <c r="B29" i="2"/>
  <c r="B377" i="2"/>
  <c r="B513" i="2"/>
  <c r="B198" i="2"/>
  <c r="B525" i="2"/>
  <c r="B161" i="2"/>
  <c r="B564" i="2"/>
  <c r="B7" i="2"/>
  <c r="B648" i="2"/>
  <c r="B138" i="2"/>
  <c r="B547" i="2"/>
  <c r="B6" i="2"/>
  <c r="B143" i="2"/>
  <c r="B126" i="2"/>
  <c r="B629" i="2"/>
  <c r="B506" i="2"/>
  <c r="B8" i="2"/>
  <c r="B298" i="2"/>
  <c r="B510" i="2"/>
  <c r="B28" i="2"/>
  <c r="B632" i="2"/>
  <c r="B442" i="2"/>
  <c r="B207" i="2"/>
  <c r="B644" i="2"/>
  <c r="B369" i="2"/>
  <c r="B634" i="2"/>
  <c r="B530" i="2"/>
  <c r="B347" i="2"/>
  <c r="B183" i="2"/>
  <c r="B561" i="2"/>
  <c r="B73" i="2"/>
  <c r="B533" i="2"/>
  <c r="B209" i="2"/>
  <c r="B554" i="2"/>
  <c r="B414" i="2"/>
  <c r="B289" i="2"/>
  <c r="B633" i="2"/>
  <c r="B121" i="2"/>
  <c r="B445" i="2"/>
  <c r="B264" i="2"/>
  <c r="B281" i="2"/>
  <c r="B512" i="2"/>
  <c r="B351" i="2"/>
  <c r="B9" i="2"/>
  <c r="B127" i="2"/>
  <c r="B389" i="2"/>
  <c r="B393" i="2"/>
  <c r="B158" i="2"/>
  <c r="B259" i="2"/>
  <c r="B233" i="2"/>
  <c r="B493" i="2"/>
  <c r="B101" i="2"/>
  <c r="B191" i="2"/>
  <c r="B480" i="2"/>
  <c r="B152" i="2"/>
  <c r="B439" i="2"/>
  <c r="B69" i="2"/>
  <c r="B538" i="2"/>
  <c r="B279" i="2"/>
  <c r="B581" i="2"/>
  <c r="B436" i="2"/>
  <c r="B219" i="2"/>
  <c r="B2" i="2"/>
  <c r="B376" i="2"/>
  <c r="B329" i="2"/>
  <c r="B95" i="2"/>
  <c r="B38" i="2"/>
  <c r="B300" i="2"/>
  <c r="B253" i="2"/>
  <c r="B26" i="2"/>
  <c r="B296" i="2"/>
  <c r="B542" i="2"/>
  <c r="B346" i="2"/>
  <c r="B96" i="2"/>
  <c r="B111" i="2"/>
  <c r="B10" i="2"/>
  <c r="B199" i="2"/>
  <c r="B291" i="2"/>
  <c r="B116" i="2"/>
  <c r="B485" i="2"/>
  <c r="B155" i="2"/>
  <c r="B223" i="2"/>
  <c r="B210" i="2"/>
  <c r="B52" i="2"/>
  <c r="B175" i="2"/>
  <c r="B4" i="2"/>
  <c r="B537" i="2"/>
  <c r="B80" i="2"/>
  <c r="B535" i="2"/>
  <c r="B591" i="2"/>
  <c r="B263" i="2"/>
  <c r="B170" i="2"/>
  <c r="B408" i="2"/>
  <c r="B119" i="2"/>
  <c r="B640" i="2"/>
  <c r="B494" i="2"/>
  <c r="B162" i="2"/>
  <c r="B297" i="2"/>
  <c r="B30" i="2"/>
  <c r="B171" i="2"/>
  <c r="B386" i="2"/>
  <c r="B153" i="2"/>
  <c r="B117" i="2"/>
  <c r="B473" i="2"/>
  <c r="B544" i="2"/>
  <c r="B402" i="2"/>
  <c r="B652" i="2"/>
  <c r="B54" i="2"/>
  <c r="B160" i="2"/>
  <c r="B469" i="2"/>
  <c r="B184" i="2"/>
  <c r="B657" i="2"/>
  <c r="B236" i="2"/>
  <c r="B391" i="2"/>
  <c r="B555" i="2"/>
  <c r="B568" i="2"/>
  <c r="B299" i="2"/>
  <c r="B290" i="2"/>
  <c r="B638" i="2"/>
  <c r="B416" i="2"/>
  <c r="B99" i="2"/>
  <c r="B48" i="2"/>
  <c r="B499" i="2"/>
  <c r="B521" i="2"/>
  <c r="B98" i="2"/>
  <c r="B586" i="2"/>
  <c r="B587" i="2"/>
  <c r="B569" i="2"/>
  <c r="B75" i="2"/>
  <c r="B330" i="2"/>
  <c r="B130" i="2"/>
  <c r="B39" i="2"/>
  <c r="B220" i="2"/>
  <c r="B417" i="2"/>
  <c r="B255" i="2"/>
  <c r="B590" i="2"/>
  <c r="B254" i="2"/>
  <c r="B472" i="2"/>
  <c r="B481" i="2"/>
  <c r="B500" i="2"/>
  <c r="B630" i="2"/>
  <c r="B307" i="2"/>
  <c r="B662" i="2"/>
  <c r="B367" i="2"/>
  <c r="B190" i="2"/>
  <c r="B550" i="2"/>
  <c r="B549" i="2"/>
  <c r="B623" i="2"/>
  <c r="B179" i="2"/>
  <c r="B409" i="2"/>
  <c r="B150" i="2"/>
  <c r="B576" i="2"/>
  <c r="B366" i="2"/>
  <c r="B217" i="2"/>
  <c r="B133" i="2"/>
  <c r="B288" i="2"/>
  <c r="B562" i="2"/>
  <c r="B306" i="2"/>
  <c r="B104" i="2"/>
  <c r="B642" i="2"/>
  <c r="B413" i="2"/>
  <c r="B176" i="2"/>
  <c r="B49" i="2"/>
  <c r="B189" i="2"/>
  <c r="B430" i="2"/>
  <c r="B548" i="2"/>
  <c r="B428" i="2"/>
  <c r="B331" i="2"/>
  <c r="B257" i="2"/>
  <c r="B197" i="2"/>
  <c r="B511" i="2"/>
  <c r="B539" i="2"/>
  <c r="B261" i="2"/>
  <c r="B382" i="2"/>
  <c r="B355" i="2"/>
  <c r="B60" i="2"/>
  <c r="B118" i="2"/>
  <c r="B148" i="2"/>
  <c r="B628" i="2"/>
  <c r="B392" i="2"/>
  <c r="B567" i="2"/>
  <c r="B379" i="2"/>
  <c r="B144" i="2"/>
  <c r="B532" i="2"/>
  <c r="B53" i="2"/>
  <c r="B656" i="2"/>
  <c r="B137" i="2"/>
  <c r="B77" i="2"/>
  <c r="B47" i="2"/>
  <c r="B522" i="2"/>
  <c r="B471" i="2"/>
  <c r="B222" i="2"/>
  <c r="B260" i="2"/>
  <c r="B364" i="2"/>
  <c r="B46" i="2"/>
  <c r="B552" i="2"/>
  <c r="B208" i="2"/>
  <c r="B339" i="2"/>
  <c r="B492" i="2"/>
  <c r="B342" i="2"/>
  <c r="B225" i="2"/>
  <c r="B51" i="2"/>
  <c r="B624" i="2"/>
  <c r="B383" i="2"/>
  <c r="B248" i="2"/>
  <c r="B103" i="2"/>
  <c r="B311" i="2"/>
  <c r="B27" i="2"/>
  <c r="B177" i="2"/>
  <c r="B224" i="2"/>
  <c r="B174" i="2"/>
  <c r="B243" i="2"/>
  <c r="B378" i="2"/>
  <c r="B74" i="2"/>
  <c r="B370" i="2"/>
  <c r="B309" i="2"/>
  <c r="B570" i="2"/>
  <c r="B41" i="2"/>
  <c r="B88" i="2"/>
  <c r="B395" i="2"/>
  <c r="B419" i="2"/>
  <c r="B100" i="2"/>
  <c r="B520" i="2"/>
  <c r="B420" i="2"/>
  <c r="B474" i="2"/>
  <c r="B147" i="2"/>
  <c r="B589" i="2"/>
  <c r="B151" i="2"/>
  <c r="B156" i="2"/>
  <c r="B12" i="2"/>
  <c r="B427" i="2"/>
  <c r="B178" i="2"/>
  <c r="B325" i="2"/>
  <c r="B501" i="2"/>
  <c r="B159" i="2"/>
  <c r="B286" i="2"/>
  <c r="B262" i="2"/>
  <c r="B495" i="2"/>
  <c r="B167" i="2"/>
  <c r="B129" i="2"/>
  <c r="B440" i="2"/>
  <c r="B527" i="2"/>
  <c r="B557" i="2"/>
  <c r="B25" i="2"/>
  <c r="B251" i="2"/>
  <c r="B235" i="2"/>
  <c r="B374" i="2"/>
  <c r="B600" i="2"/>
  <c r="B553" i="2"/>
  <c r="B205" i="2"/>
  <c r="B31" i="2"/>
  <c r="B637" i="2"/>
  <c r="B113" i="2"/>
  <c r="B218" i="2"/>
  <c r="B489" i="2"/>
  <c r="B250" i="2"/>
  <c r="B441" i="2"/>
  <c r="B327" i="2"/>
  <c r="B507" i="2"/>
  <c r="B470" i="2"/>
  <c r="B384" i="2"/>
  <c r="B145" i="2"/>
  <c r="B82" i="2"/>
  <c r="B412" i="2"/>
  <c r="B249" i="2"/>
  <c r="B276" i="2"/>
  <c r="B188" i="2"/>
  <c r="B421" i="2"/>
  <c r="B128" i="2"/>
  <c r="B122" i="2"/>
  <c r="B406" i="2"/>
  <c r="B443" i="2"/>
  <c r="B326" i="2"/>
  <c r="B193" i="2"/>
  <c r="B422" i="2"/>
  <c r="B328" i="2"/>
  <c r="B602" i="2"/>
  <c r="B536" i="2"/>
  <c r="B387" i="2"/>
  <c r="B84" i="2"/>
  <c r="B154" i="2"/>
  <c r="B310" i="2"/>
  <c r="B11" i="2"/>
  <c r="B390" i="2"/>
  <c r="B59" i="2"/>
  <c r="B356" i="2"/>
  <c r="B518" i="2"/>
  <c r="B368" i="2"/>
  <c r="B343" i="2"/>
  <c r="B437" i="2"/>
  <c r="B636" i="2"/>
  <c r="B149" i="2"/>
  <c r="B221" i="2"/>
  <c r="B519" i="2"/>
  <c r="B97" i="2"/>
  <c r="B131" i="2"/>
  <c r="B597" i="2"/>
  <c r="B256" i="2"/>
  <c r="B112" i="2"/>
  <c r="B37" i="2"/>
  <c r="B337" i="2"/>
  <c r="B120" i="2"/>
  <c r="B102" i="2"/>
  <c r="B123" i="2"/>
  <c r="B625" i="2"/>
  <c r="B388" i="2"/>
  <c r="B90" i="2"/>
  <c r="B424" i="2"/>
  <c r="B172" i="2"/>
  <c r="B341" i="2"/>
  <c r="B252" i="2"/>
  <c r="B194" i="2"/>
  <c r="B318" i="2"/>
  <c r="B56" i="2"/>
  <c r="B365" i="2"/>
  <c r="B275" i="2"/>
  <c r="B426" i="2"/>
  <c r="B280" i="2"/>
  <c r="B645" i="2"/>
  <c r="B580" i="2"/>
  <c r="B239" i="2"/>
  <c r="B319" i="2"/>
  <c r="B240" i="2"/>
  <c r="B83" i="2"/>
  <c r="B173" i="2"/>
  <c r="B55" i="2"/>
  <c r="B438" i="2"/>
  <c r="B524" i="2"/>
  <c r="B410" i="2"/>
  <c r="B405" i="2"/>
  <c r="B655" i="2"/>
  <c r="I394" i="2" l="1"/>
  <c r="I308" i="2"/>
  <c r="I215" i="2"/>
  <c r="I647" i="2"/>
  <c r="I444" i="2"/>
  <c r="I599" i="2"/>
  <c r="I429" i="2"/>
  <c r="I631" i="2"/>
  <c r="I531" i="2"/>
  <c r="I653" i="2"/>
  <c r="I35" i="2"/>
  <c r="I70" i="2"/>
  <c r="I362" i="2"/>
  <c r="I563" i="2"/>
  <c r="I258" i="2"/>
  <c r="I425" i="2"/>
  <c r="I579" i="2"/>
  <c r="I479" i="2"/>
  <c r="I57" i="2"/>
  <c r="I486" i="2"/>
  <c r="I265" i="2"/>
  <c r="I234" i="2"/>
  <c r="I168" i="2"/>
  <c r="I488" i="2"/>
  <c r="I467" i="2"/>
  <c r="I551" i="2"/>
  <c r="I238" i="2"/>
  <c r="I639" i="2"/>
  <c r="I418" i="2"/>
  <c r="I517" i="2"/>
  <c r="I601" i="2"/>
  <c r="I237" i="2"/>
  <c r="I523" i="2"/>
  <c r="I5" i="2"/>
  <c r="I277" i="2"/>
  <c r="I40" i="2"/>
  <c r="I278" i="2"/>
  <c r="I385" i="2"/>
  <c r="I58" i="2"/>
  <c r="I516" i="2"/>
  <c r="I565" i="2"/>
  <c r="I556" i="2"/>
  <c r="I81" i="2"/>
  <c r="I487" i="2"/>
  <c r="I301" i="2"/>
  <c r="I200" i="2"/>
  <c r="I50" i="2"/>
  <c r="I78" i="2"/>
  <c r="I340" i="2"/>
  <c r="I543" i="2"/>
  <c r="I29" i="2"/>
  <c r="I458" i="2"/>
  <c r="I377" i="2"/>
  <c r="I513" i="2"/>
  <c r="I198" i="2"/>
  <c r="I525" i="2"/>
  <c r="I564" i="2"/>
  <c r="I7" i="2"/>
  <c r="I648" i="2"/>
  <c r="I138" i="2"/>
  <c r="I547" i="2"/>
  <c r="I6" i="2"/>
  <c r="I143" i="2"/>
  <c r="I126" i="2"/>
  <c r="I629" i="2"/>
  <c r="I506" i="2"/>
  <c r="I8" i="2"/>
  <c r="I298" i="2"/>
  <c r="I510" i="2"/>
  <c r="I28" i="2"/>
  <c r="I632" i="2"/>
  <c r="I442" i="2"/>
  <c r="I207" i="2"/>
  <c r="I644" i="2"/>
  <c r="I369" i="2"/>
  <c r="I634" i="2"/>
  <c r="I456" i="2"/>
  <c r="I530" i="2"/>
  <c r="I347" i="2"/>
  <c r="I183" i="2"/>
  <c r="I561" i="2"/>
  <c r="I533" i="2"/>
  <c r="I209" i="2"/>
  <c r="I554" i="2"/>
  <c r="I414" i="2"/>
  <c r="I289" i="2"/>
  <c r="I633" i="2"/>
  <c r="I643" i="2"/>
  <c r="I121" i="2"/>
  <c r="I445" i="2"/>
  <c r="I264" i="2"/>
  <c r="I281" i="2"/>
  <c r="I512" i="2"/>
  <c r="I351" i="2"/>
  <c r="I9" i="2"/>
  <c r="I127" i="2"/>
  <c r="I389" i="2"/>
  <c r="I393" i="2"/>
  <c r="I259" i="2"/>
  <c r="I233" i="2"/>
  <c r="I493" i="2"/>
  <c r="I101" i="2"/>
  <c r="I191" i="2"/>
  <c r="I480" i="2"/>
  <c r="I439" i="2"/>
  <c r="I69" i="2"/>
  <c r="I538" i="2"/>
  <c r="I279" i="2"/>
  <c r="I581" i="2"/>
  <c r="I436" i="2"/>
  <c r="I219" i="2"/>
  <c r="I2" i="2"/>
  <c r="I376" i="2"/>
  <c r="I329" i="2"/>
  <c r="I95" i="2"/>
  <c r="I38" i="2"/>
  <c r="I300" i="2"/>
  <c r="I253" i="2"/>
  <c r="I26" i="2"/>
  <c r="I296" i="2"/>
  <c r="I542" i="2"/>
  <c r="I346" i="2"/>
  <c r="I96" i="2"/>
  <c r="I111" i="2"/>
  <c r="I10" i="2"/>
  <c r="I199" i="2"/>
  <c r="I291" i="2"/>
  <c r="I116" i="2"/>
  <c r="I485" i="2"/>
  <c r="I223" i="2"/>
  <c r="I210" i="2"/>
  <c r="I52" i="2"/>
  <c r="I175" i="2"/>
  <c r="I4" i="2"/>
  <c r="I537" i="2"/>
  <c r="I80" i="2"/>
  <c r="I535" i="2"/>
  <c r="I591" i="2"/>
  <c r="I263" i="2"/>
  <c r="I170" i="2"/>
  <c r="I408" i="2"/>
  <c r="I119" i="2"/>
  <c r="I457" i="2"/>
  <c r="I640" i="2"/>
  <c r="I494" i="2"/>
  <c r="I297" i="2"/>
  <c r="I30" i="2"/>
  <c r="I171" i="2"/>
  <c r="I386" i="2"/>
  <c r="I117" i="2"/>
  <c r="I473" i="2"/>
  <c r="I544" i="2"/>
  <c r="I402" i="2"/>
  <c r="I652" i="2"/>
  <c r="I54" i="2"/>
  <c r="I469" i="2"/>
  <c r="I184" i="2"/>
  <c r="I657" i="2"/>
  <c r="I236" i="2"/>
  <c r="I391" i="2"/>
  <c r="I555" i="2"/>
  <c r="I568" i="2"/>
  <c r="I299" i="2"/>
  <c r="I290" i="2"/>
  <c r="I638" i="2"/>
  <c r="I416" i="2"/>
  <c r="I99" i="2"/>
  <c r="I48" i="2"/>
  <c r="I462" i="2"/>
  <c r="I499" i="2"/>
  <c r="I521" i="2"/>
  <c r="I98" i="2"/>
  <c r="I586" i="2"/>
  <c r="I587" i="2"/>
  <c r="I569" i="2"/>
  <c r="I330" i="2"/>
  <c r="I130" i="2"/>
  <c r="I39" i="2"/>
  <c r="I220" i="2"/>
  <c r="I463" i="2"/>
  <c r="I417" i="2"/>
  <c r="I255" i="2"/>
  <c r="I590" i="2"/>
  <c r="I254" i="2"/>
  <c r="I472" i="2"/>
  <c r="I481" i="2"/>
  <c r="I500" i="2"/>
  <c r="I630" i="2"/>
  <c r="I455" i="2"/>
  <c r="I307" i="2"/>
  <c r="I367" i="2"/>
  <c r="I190" i="2"/>
  <c r="I550" i="2"/>
  <c r="I549" i="2"/>
  <c r="I623" i="2"/>
  <c r="I179" i="2"/>
  <c r="I409" i="2"/>
  <c r="I576" i="2"/>
  <c r="I366" i="2"/>
  <c r="I459" i="2"/>
  <c r="I217" i="2"/>
  <c r="I133" i="2"/>
  <c r="I288" i="2"/>
  <c r="I562" i="2"/>
  <c r="I306" i="2"/>
  <c r="I104" i="2"/>
  <c r="I642" i="2"/>
  <c r="I413" i="2"/>
  <c r="I176" i="2"/>
  <c r="I49" i="2"/>
  <c r="I189" i="2"/>
  <c r="I430" i="2"/>
  <c r="I548" i="2"/>
  <c r="I428" i="2"/>
  <c r="I331" i="2"/>
  <c r="I257" i="2"/>
  <c r="I197" i="2"/>
  <c r="I511" i="2"/>
  <c r="I539" i="2"/>
  <c r="I261" i="2"/>
  <c r="I382" i="2"/>
  <c r="I355" i="2"/>
  <c r="I60" i="2"/>
  <c r="I118" i="2"/>
  <c r="I628" i="2"/>
  <c r="I392" i="2"/>
  <c r="I567" i="2"/>
  <c r="I654" i="2"/>
  <c r="I379" i="2"/>
  <c r="I144" i="2"/>
  <c r="I532" i="2"/>
  <c r="I53" i="2"/>
  <c r="I656" i="2"/>
  <c r="I137" i="2"/>
  <c r="I77" i="2"/>
  <c r="I47" i="2"/>
  <c r="I522" i="2"/>
  <c r="I471" i="2"/>
  <c r="I453" i="2"/>
  <c r="I222" i="2"/>
  <c r="I260" i="2"/>
  <c r="I364" i="2"/>
  <c r="I46" i="2"/>
  <c r="I552" i="2"/>
  <c r="I208" i="2"/>
  <c r="I339" i="2"/>
  <c r="I492" i="2"/>
  <c r="I342" i="2"/>
  <c r="I225" i="2"/>
  <c r="I51" i="2"/>
  <c r="I624" i="2"/>
  <c r="I383" i="2"/>
  <c r="I248" i="2"/>
  <c r="I103" i="2"/>
  <c r="I311" i="2"/>
  <c r="I27" i="2"/>
  <c r="I177" i="2"/>
  <c r="I224" i="2"/>
  <c r="I174" i="2"/>
  <c r="I243" i="2"/>
  <c r="I378" i="2"/>
  <c r="I74" i="2"/>
  <c r="I370" i="2"/>
  <c r="I454" i="2"/>
  <c r="I309" i="2"/>
  <c r="I570" i="2"/>
  <c r="I41" i="2"/>
  <c r="I88" i="2"/>
  <c r="I395" i="2"/>
  <c r="I419" i="2"/>
  <c r="I100" i="2"/>
  <c r="I520" i="2"/>
  <c r="I460" i="2"/>
  <c r="I420" i="2"/>
  <c r="I474" i="2"/>
  <c r="I589" i="2"/>
  <c r="I12" i="2"/>
  <c r="I427" i="2"/>
  <c r="I178" i="2"/>
  <c r="I325" i="2"/>
  <c r="I501" i="2"/>
  <c r="I286" i="2"/>
  <c r="I262" i="2"/>
  <c r="I495" i="2"/>
  <c r="I167" i="2"/>
  <c r="I129" i="2"/>
  <c r="I440" i="2"/>
  <c r="I527" i="2"/>
  <c r="I557" i="2"/>
  <c r="I25" i="2"/>
  <c r="I251" i="2"/>
  <c r="I235" i="2"/>
  <c r="I374" i="2"/>
  <c r="I600" i="2"/>
  <c r="I553" i="2"/>
  <c r="I205" i="2"/>
  <c r="I31" i="2"/>
  <c r="I637" i="2"/>
  <c r="I113" i="2"/>
  <c r="I218" i="2"/>
  <c r="I489" i="2"/>
  <c r="I250" i="2"/>
  <c r="I441" i="2"/>
  <c r="I327" i="2"/>
  <c r="I507" i="2"/>
  <c r="I470" i="2"/>
  <c r="I384" i="2"/>
  <c r="I82" i="2"/>
  <c r="I412" i="2"/>
  <c r="I249" i="2"/>
  <c r="I276" i="2"/>
  <c r="I188" i="2"/>
  <c r="I421" i="2"/>
  <c r="I128" i="2"/>
  <c r="I122" i="2"/>
  <c r="I406" i="2"/>
  <c r="I443" i="2"/>
  <c r="I326" i="2"/>
  <c r="I193" i="2"/>
  <c r="I422" i="2"/>
  <c r="I328" i="2"/>
  <c r="I602" i="2"/>
  <c r="I536" i="2"/>
  <c r="I387" i="2"/>
  <c r="I84" i="2"/>
  <c r="I154" i="2"/>
  <c r="I310" i="2"/>
  <c r="I11" i="2"/>
  <c r="I390" i="2"/>
  <c r="I59" i="2"/>
  <c r="I356" i="2"/>
  <c r="I518" i="2"/>
  <c r="I368" i="2"/>
  <c r="I343" i="2"/>
  <c r="I437" i="2"/>
  <c r="I636" i="2"/>
  <c r="I221" i="2"/>
  <c r="I519" i="2"/>
  <c r="I97" i="2"/>
  <c r="I131" i="2"/>
  <c r="I597" i="2"/>
  <c r="I256" i="2"/>
  <c r="I112" i="2"/>
  <c r="I37" i="2"/>
  <c r="I337" i="2"/>
  <c r="I120" i="2"/>
  <c r="I461" i="2"/>
  <c r="I102" i="2"/>
  <c r="I123" i="2"/>
  <c r="I625" i="2"/>
  <c r="I388" i="2"/>
  <c r="I90" i="2"/>
  <c r="I424" i="2"/>
  <c r="I172" i="2"/>
  <c r="I341" i="2"/>
  <c r="I252" i="2"/>
  <c r="I194" i="2"/>
  <c r="I318" i="2"/>
  <c r="I56" i="2"/>
  <c r="I365" i="2"/>
  <c r="I275" i="2"/>
  <c r="I426" i="2"/>
  <c r="I280" i="2"/>
  <c r="I645" i="2"/>
  <c r="I580" i="2"/>
  <c r="I239" i="2"/>
  <c r="I319" i="2"/>
  <c r="I240" i="2"/>
  <c r="I83" i="2"/>
  <c r="I173" i="2"/>
  <c r="I55" i="2"/>
  <c r="I438" i="2"/>
  <c r="I524" i="2"/>
  <c r="I410" i="2"/>
  <c r="I405" i="2"/>
  <c r="I655" i="2"/>
  <c r="J655" i="2"/>
  <c r="J394" i="2"/>
  <c r="J308" i="2"/>
  <c r="J215" i="2"/>
  <c r="J647" i="2"/>
  <c r="J444" i="2"/>
  <c r="J599" i="2"/>
  <c r="J429" i="2"/>
  <c r="J631" i="2"/>
  <c r="J531" i="2"/>
  <c r="J653" i="2"/>
  <c r="J35" i="2"/>
  <c r="J70" i="2"/>
  <c r="J362" i="2"/>
  <c r="J563" i="2"/>
  <c r="J258" i="2"/>
  <c r="J425" i="2"/>
  <c r="J579" i="2"/>
  <c r="J479" i="2"/>
  <c r="J57" i="2"/>
  <c r="J486" i="2"/>
  <c r="J265" i="2"/>
  <c r="J234" i="2"/>
  <c r="J168" i="2"/>
  <c r="J488" i="2"/>
  <c r="J467" i="2"/>
  <c r="J551" i="2"/>
  <c r="J238" i="2"/>
  <c r="J639" i="2"/>
  <c r="J517" i="2"/>
  <c r="J601" i="2"/>
  <c r="J237" i="2"/>
  <c r="J523" i="2"/>
  <c r="J5" i="2"/>
  <c r="J277" i="2"/>
  <c r="J40" i="2"/>
  <c r="J278" i="2"/>
  <c r="J385" i="2"/>
  <c r="J58" i="2"/>
  <c r="J516" i="2"/>
  <c r="J565" i="2"/>
  <c r="J556" i="2"/>
  <c r="J81" i="2"/>
  <c r="J487" i="2"/>
  <c r="J301" i="2"/>
  <c r="J157" i="2"/>
  <c r="J200" i="2"/>
  <c r="J50" i="2"/>
  <c r="J78" i="2"/>
  <c r="J340" i="2"/>
  <c r="J543" i="2"/>
  <c r="J146" i="2"/>
  <c r="J29" i="2"/>
  <c r="J458" i="2"/>
  <c r="J377" i="2"/>
  <c r="J513" i="2"/>
  <c r="J198" i="2"/>
  <c r="J525" i="2"/>
  <c r="J161" i="2"/>
  <c r="J564" i="2"/>
  <c r="J7" i="2"/>
  <c r="J648" i="2"/>
  <c r="J138" i="2"/>
  <c r="J547" i="2"/>
  <c r="J6" i="2"/>
  <c r="J143" i="2"/>
  <c r="J126" i="2"/>
  <c r="J629" i="2"/>
  <c r="J506" i="2"/>
  <c r="J8" i="2"/>
  <c r="J298" i="2"/>
  <c r="J510" i="2"/>
  <c r="J28" i="2"/>
  <c r="J632" i="2"/>
  <c r="J442" i="2"/>
  <c r="J207" i="2"/>
  <c r="J644" i="2"/>
  <c r="J369" i="2"/>
  <c r="J634" i="2"/>
  <c r="J530" i="2"/>
  <c r="J347" i="2"/>
  <c r="J183" i="2"/>
  <c r="J561" i="2"/>
  <c r="J73" i="2"/>
  <c r="J533" i="2"/>
  <c r="J209" i="2"/>
  <c r="J554" i="2"/>
  <c r="J414" i="2"/>
  <c r="J289" i="2"/>
  <c r="J633" i="2"/>
  <c r="J643" i="2"/>
  <c r="J121" i="2"/>
  <c r="J445" i="2"/>
  <c r="J264" i="2"/>
  <c r="J281" i="2"/>
  <c r="J512" i="2"/>
  <c r="J351" i="2"/>
  <c r="J9" i="2"/>
  <c r="J127" i="2"/>
  <c r="J389" i="2"/>
  <c r="J393" i="2"/>
  <c r="J158" i="2"/>
  <c r="J259" i="2"/>
  <c r="J233" i="2"/>
  <c r="J493" i="2"/>
  <c r="J101" i="2"/>
  <c r="J191" i="2"/>
  <c r="J480" i="2"/>
  <c r="J439" i="2"/>
  <c r="J69" i="2"/>
  <c r="J538" i="2"/>
  <c r="J279" i="2"/>
  <c r="J581" i="2"/>
  <c r="J436" i="2"/>
  <c r="J219" i="2"/>
  <c r="J2" i="2"/>
  <c r="J376" i="2"/>
  <c r="J329" i="2"/>
  <c r="J95" i="2"/>
  <c r="J38" i="2"/>
  <c r="J300" i="2"/>
  <c r="J253" i="2"/>
  <c r="J26" i="2"/>
  <c r="J296" i="2"/>
  <c r="J542" i="2"/>
  <c r="J346" i="2"/>
  <c r="J96" i="2"/>
  <c r="J111" i="2"/>
  <c r="J10" i="2"/>
  <c r="J199" i="2"/>
  <c r="J291" i="2"/>
  <c r="J116" i="2"/>
  <c r="J485" i="2"/>
  <c r="J155" i="2"/>
  <c r="J223" i="2"/>
  <c r="J210" i="2"/>
  <c r="J52" i="2"/>
  <c r="J175" i="2"/>
  <c r="J4" i="2"/>
  <c r="J537" i="2"/>
  <c r="J80" i="2"/>
  <c r="J535" i="2"/>
  <c r="J591" i="2"/>
  <c r="J263" i="2"/>
  <c r="J170" i="2"/>
  <c r="J408" i="2"/>
  <c r="J119" i="2"/>
  <c r="J457" i="2"/>
  <c r="J640" i="2"/>
  <c r="J494" i="2"/>
  <c r="J162" i="2"/>
  <c r="J297" i="2"/>
  <c r="J30" i="2"/>
  <c r="J171" i="2"/>
  <c r="J386" i="2"/>
  <c r="J153" i="2"/>
  <c r="J117" i="2"/>
  <c r="J473" i="2"/>
  <c r="J544" i="2"/>
  <c r="J402" i="2"/>
  <c r="J652" i="2"/>
  <c r="J54" i="2"/>
  <c r="J160" i="2"/>
  <c r="J469" i="2"/>
  <c r="J184" i="2"/>
  <c r="J236" i="2"/>
  <c r="J391" i="2"/>
  <c r="J555" i="2"/>
  <c r="J568" i="2"/>
  <c r="J299" i="2"/>
  <c r="J290" i="2"/>
  <c r="J638" i="2"/>
  <c r="J416" i="2"/>
  <c r="J99" i="2"/>
  <c r="J48" i="2"/>
  <c r="J462" i="2"/>
  <c r="J499" i="2"/>
  <c r="J521" i="2"/>
  <c r="J98" i="2"/>
  <c r="J586" i="2"/>
  <c r="J587" i="2"/>
  <c r="J569" i="2"/>
  <c r="J75" i="2"/>
  <c r="J330" i="2"/>
  <c r="J130" i="2"/>
  <c r="J39" i="2"/>
  <c r="J220" i="2"/>
  <c r="J463" i="2"/>
  <c r="J417" i="2"/>
  <c r="J255" i="2"/>
  <c r="J590" i="2"/>
  <c r="J254" i="2"/>
  <c r="J472" i="2"/>
  <c r="J481" i="2"/>
  <c r="J500" i="2"/>
  <c r="J630" i="2"/>
  <c r="J455" i="2"/>
  <c r="J662" i="2"/>
  <c r="J367" i="2"/>
  <c r="J190" i="2"/>
  <c r="J550" i="2"/>
  <c r="J549" i="2"/>
  <c r="J623" i="2"/>
  <c r="J179" i="2"/>
  <c r="J409" i="2"/>
  <c r="J150" i="2"/>
  <c r="J366" i="2"/>
  <c r="J459" i="2"/>
  <c r="J217" i="2"/>
  <c r="J133" i="2"/>
  <c r="J288" i="2"/>
  <c r="J562" i="2"/>
  <c r="J306" i="2"/>
  <c r="J104" i="2"/>
  <c r="J642" i="2"/>
  <c r="J413" i="2"/>
  <c r="J176" i="2"/>
  <c r="J49" i="2"/>
  <c r="J189" i="2"/>
  <c r="J430" i="2"/>
  <c r="J548" i="2"/>
  <c r="J428" i="2"/>
  <c r="J331" i="2"/>
  <c r="J257" i="2"/>
  <c r="J197" i="2"/>
  <c r="J511" i="2"/>
  <c r="J539" i="2"/>
  <c r="J261" i="2"/>
  <c r="J382" i="2"/>
  <c r="J355" i="2"/>
  <c r="J60" i="2"/>
  <c r="J118" i="2"/>
  <c r="J148" i="2"/>
  <c r="J628" i="2"/>
  <c r="J392" i="2"/>
  <c r="J567" i="2"/>
  <c r="J654" i="2"/>
  <c r="J379" i="2"/>
  <c r="J144" i="2"/>
  <c r="J53" i="2"/>
  <c r="J656" i="2"/>
  <c r="J137" i="2"/>
  <c r="J77" i="2"/>
  <c r="J47" i="2"/>
  <c r="J522" i="2"/>
  <c r="J471" i="2"/>
  <c r="J453" i="2"/>
  <c r="J222" i="2"/>
  <c r="J260" i="2"/>
  <c r="J364" i="2"/>
  <c r="J46" i="2"/>
  <c r="J552" i="2"/>
  <c r="J208" i="2"/>
  <c r="J339" i="2"/>
  <c r="J492" i="2"/>
  <c r="J342" i="2"/>
  <c r="J225" i="2"/>
  <c r="J51" i="2"/>
  <c r="J624" i="2"/>
  <c r="J248" i="2"/>
  <c r="J103" i="2"/>
  <c r="J311" i="2"/>
  <c r="J27" i="2"/>
  <c r="J177" i="2"/>
  <c r="J174" i="2"/>
  <c r="J243" i="2"/>
  <c r="J378" i="2"/>
  <c r="J74" i="2"/>
  <c r="J370" i="2"/>
  <c r="J454" i="2"/>
  <c r="J309" i="2"/>
  <c r="J570" i="2"/>
  <c r="J41" i="2"/>
  <c r="J88" i="2"/>
  <c r="J395" i="2"/>
  <c r="J419" i="2"/>
  <c r="J100" i="2"/>
  <c r="J520" i="2"/>
  <c r="J460" i="2"/>
  <c r="J420" i="2"/>
  <c r="J474" i="2"/>
  <c r="J147" i="2"/>
  <c r="J589" i="2"/>
  <c r="J151" i="2"/>
  <c r="J156" i="2"/>
  <c r="J12" i="2"/>
  <c r="J427" i="2"/>
  <c r="J178" i="2"/>
  <c r="J325" i="2"/>
  <c r="J501" i="2"/>
  <c r="J159" i="2"/>
  <c r="J286" i="2"/>
  <c r="J262" i="2"/>
  <c r="J495" i="2"/>
  <c r="J129" i="2"/>
  <c r="J440" i="2"/>
  <c r="J527" i="2"/>
  <c r="J557" i="2"/>
  <c r="J25" i="2"/>
  <c r="J251" i="2"/>
  <c r="J235" i="2"/>
  <c r="J374" i="2"/>
  <c r="J600" i="2"/>
  <c r="J553" i="2"/>
  <c r="J205" i="2"/>
  <c r="J31" i="2"/>
  <c r="J637" i="2"/>
  <c r="J113" i="2"/>
  <c r="J218" i="2"/>
  <c r="J489" i="2"/>
  <c r="J250" i="2"/>
  <c r="J441" i="2"/>
  <c r="J327" i="2"/>
  <c r="J507" i="2"/>
  <c r="J470" i="2"/>
  <c r="J384" i="2"/>
  <c r="J145" i="2"/>
  <c r="J82" i="2"/>
  <c r="J412" i="2"/>
  <c r="J249" i="2"/>
  <c r="J276" i="2"/>
  <c r="J188" i="2"/>
  <c r="J421" i="2"/>
  <c r="J128" i="2"/>
  <c r="J122" i="2"/>
  <c r="J406" i="2"/>
  <c r="J443" i="2"/>
  <c r="J326" i="2"/>
  <c r="J193" i="2"/>
  <c r="J422" i="2"/>
  <c r="J328" i="2"/>
  <c r="J602" i="2"/>
  <c r="J536" i="2"/>
  <c r="J387" i="2"/>
  <c r="J84" i="2"/>
  <c r="J154" i="2"/>
  <c r="J310" i="2"/>
  <c r="J11" i="2"/>
  <c r="J390" i="2"/>
  <c r="J59" i="2"/>
  <c r="J356" i="2"/>
  <c r="J518" i="2"/>
  <c r="J368" i="2"/>
  <c r="J343" i="2"/>
  <c r="J437" i="2"/>
  <c r="J636" i="2"/>
  <c r="J149" i="2"/>
  <c r="J221" i="2"/>
  <c r="J519" i="2"/>
  <c r="J97" i="2"/>
  <c r="J131" i="2"/>
  <c r="J597" i="2"/>
  <c r="J256" i="2"/>
  <c r="J112" i="2"/>
  <c r="J37" i="2"/>
  <c r="J337" i="2"/>
  <c r="J120" i="2"/>
  <c r="J461" i="2"/>
  <c r="J102" i="2"/>
  <c r="J123" i="2"/>
  <c r="J625" i="2"/>
  <c r="J388" i="2"/>
  <c r="J90" i="2"/>
  <c r="J424" i="2"/>
  <c r="J172" i="2"/>
  <c r="J341" i="2"/>
  <c r="J252" i="2"/>
  <c r="J194" i="2"/>
  <c r="J318" i="2"/>
  <c r="J56" i="2"/>
  <c r="J365" i="2"/>
  <c r="J275" i="2"/>
  <c r="J426" i="2"/>
  <c r="J280" i="2"/>
  <c r="J645" i="2"/>
  <c r="J580" i="2"/>
  <c r="J239" i="2"/>
  <c r="J319" i="2"/>
  <c r="J240" i="2"/>
  <c r="J83" i="2"/>
  <c r="J173" i="2"/>
  <c r="J55" i="2"/>
  <c r="J438" i="2"/>
  <c r="J524" i="2"/>
  <c r="J410" i="2"/>
  <c r="J405" i="2"/>
  <c r="D394" i="2"/>
  <c r="D308" i="2"/>
  <c r="D215" i="2"/>
  <c r="D647" i="2"/>
  <c r="D444" i="2"/>
  <c r="D599" i="2"/>
  <c r="D429" i="2"/>
  <c r="D631" i="2"/>
  <c r="D531" i="2"/>
  <c r="D653" i="2"/>
  <c r="D35" i="2"/>
  <c r="D70" i="2"/>
  <c r="D362" i="2"/>
  <c r="D563" i="2"/>
  <c r="D258" i="2"/>
  <c r="D425" i="2"/>
  <c r="D579" i="2"/>
  <c r="D479" i="2"/>
  <c r="D57" i="2"/>
  <c r="D486" i="2"/>
  <c r="D265" i="2"/>
  <c r="D234" i="2"/>
  <c r="D168" i="2"/>
  <c r="D488" i="2"/>
  <c r="D467" i="2"/>
  <c r="D551" i="2"/>
  <c r="D238" i="2"/>
  <c r="D639" i="2"/>
  <c r="D418" i="2"/>
  <c r="D517" i="2"/>
  <c r="D601" i="2"/>
  <c r="D237" i="2"/>
  <c r="D523" i="2"/>
  <c r="D5" i="2"/>
  <c r="D277" i="2"/>
  <c r="D40" i="2"/>
  <c r="D278" i="2"/>
  <c r="D385" i="2"/>
  <c r="D58" i="2"/>
  <c r="D516" i="2"/>
  <c r="D565" i="2"/>
  <c r="D556" i="2"/>
  <c r="D81" i="2"/>
  <c r="D487" i="2"/>
  <c r="D301" i="2"/>
  <c r="D157" i="2"/>
  <c r="D200" i="2"/>
  <c r="D50" i="2"/>
  <c r="D78" i="2"/>
  <c r="D340" i="2"/>
  <c r="D543" i="2"/>
  <c r="D146" i="2"/>
  <c r="D29" i="2"/>
  <c r="D458" i="2"/>
  <c r="D377" i="2"/>
  <c r="D513" i="2"/>
  <c r="D198" i="2"/>
  <c r="D525" i="2"/>
  <c r="D161" i="2"/>
  <c r="D564" i="2"/>
  <c r="D7" i="2"/>
  <c r="D648" i="2"/>
  <c r="D138" i="2"/>
  <c r="D547" i="2"/>
  <c r="D6" i="2"/>
  <c r="D143" i="2"/>
  <c r="D126" i="2"/>
  <c r="D629" i="2"/>
  <c r="D506" i="2"/>
  <c r="D8" i="2"/>
  <c r="D298" i="2"/>
  <c r="D510" i="2"/>
  <c r="D28" i="2"/>
  <c r="D632" i="2"/>
  <c r="D442" i="2"/>
  <c r="D207" i="2"/>
  <c r="D644" i="2"/>
  <c r="D369" i="2"/>
  <c r="D634" i="2"/>
  <c r="D456" i="2"/>
  <c r="D530" i="2"/>
  <c r="D347" i="2"/>
  <c r="D183" i="2"/>
  <c r="D561" i="2"/>
  <c r="D73" i="2"/>
  <c r="D533" i="2"/>
  <c r="D209" i="2"/>
  <c r="D554" i="2"/>
  <c r="D414" i="2"/>
  <c r="D289" i="2"/>
  <c r="D633" i="2"/>
  <c r="D643" i="2"/>
  <c r="D121" i="2"/>
  <c r="D445" i="2"/>
  <c r="D264" i="2"/>
  <c r="D281" i="2"/>
  <c r="D512" i="2"/>
  <c r="D351" i="2"/>
  <c r="D9" i="2"/>
  <c r="D127" i="2"/>
  <c r="D389" i="2"/>
  <c r="D393" i="2"/>
  <c r="D158" i="2"/>
  <c r="D259" i="2"/>
  <c r="D233" i="2"/>
  <c r="D493" i="2"/>
  <c r="D101" i="2"/>
  <c r="D191" i="2"/>
  <c r="D480" i="2"/>
  <c r="D152" i="2"/>
  <c r="D439" i="2"/>
  <c r="D69" i="2"/>
  <c r="D538" i="2"/>
  <c r="D279" i="2"/>
  <c r="D581" i="2"/>
  <c r="D436" i="2"/>
  <c r="D219" i="2"/>
  <c r="D2" i="2"/>
  <c r="D376" i="2"/>
  <c r="D329" i="2"/>
  <c r="D95" i="2"/>
  <c r="D38" i="2"/>
  <c r="D300" i="2"/>
  <c r="D253" i="2"/>
  <c r="D26" i="2"/>
  <c r="D296" i="2"/>
  <c r="D542" i="2"/>
  <c r="D346" i="2"/>
  <c r="D96" i="2"/>
  <c r="D111" i="2"/>
  <c r="D10" i="2"/>
  <c r="D199" i="2"/>
  <c r="D291" i="2"/>
  <c r="D116" i="2"/>
  <c r="D485" i="2"/>
  <c r="D155" i="2"/>
  <c r="D223" i="2"/>
  <c r="D210" i="2"/>
  <c r="D52" i="2"/>
  <c r="D175" i="2"/>
  <c r="D4" i="2"/>
  <c r="D537" i="2"/>
  <c r="D80" i="2"/>
  <c r="D535" i="2"/>
  <c r="D591" i="2"/>
  <c r="D263" i="2"/>
  <c r="D170" i="2"/>
  <c r="D408" i="2"/>
  <c r="D119" i="2"/>
  <c r="D457" i="2"/>
  <c r="D640" i="2"/>
  <c r="D494" i="2"/>
  <c r="D162" i="2"/>
  <c r="D297" i="2"/>
  <c r="D30" i="2"/>
  <c r="D171" i="2"/>
  <c r="D386" i="2"/>
  <c r="D153" i="2"/>
  <c r="D117" i="2"/>
  <c r="D473" i="2"/>
  <c r="D544" i="2"/>
  <c r="D402" i="2"/>
  <c r="D652" i="2"/>
  <c r="D54" i="2"/>
  <c r="D160" i="2"/>
  <c r="D469" i="2"/>
  <c r="D184" i="2"/>
  <c r="D657" i="2"/>
  <c r="D236" i="2"/>
  <c r="D391" i="2"/>
  <c r="D555" i="2"/>
  <c r="D568" i="2"/>
  <c r="D299" i="2"/>
  <c r="D290" i="2"/>
  <c r="D638" i="2"/>
  <c r="D416" i="2"/>
  <c r="D99" i="2"/>
  <c r="D48" i="2"/>
  <c r="D462" i="2"/>
  <c r="D499" i="2"/>
  <c r="D521" i="2"/>
  <c r="D98" i="2"/>
  <c r="D586" i="2"/>
  <c r="D587" i="2"/>
  <c r="D569" i="2"/>
  <c r="D75" i="2"/>
  <c r="D330" i="2"/>
  <c r="D130" i="2"/>
  <c r="D39" i="2"/>
  <c r="D220" i="2"/>
  <c r="D463" i="2"/>
  <c r="D417" i="2"/>
  <c r="D255" i="2"/>
  <c r="D590" i="2"/>
  <c r="D254" i="2"/>
  <c r="D472" i="2"/>
  <c r="D481" i="2"/>
  <c r="D500" i="2"/>
  <c r="D630" i="2"/>
  <c r="D455" i="2"/>
  <c r="D307" i="2"/>
  <c r="D662" i="2"/>
  <c r="D367" i="2"/>
  <c r="D190" i="2"/>
  <c r="D550" i="2"/>
  <c r="D549" i="2"/>
  <c r="D623" i="2"/>
  <c r="D179" i="2"/>
  <c r="D409" i="2"/>
  <c r="D150" i="2"/>
  <c r="D576" i="2"/>
  <c r="D366" i="2"/>
  <c r="D459" i="2"/>
  <c r="D217" i="2"/>
  <c r="D133" i="2"/>
  <c r="D288" i="2"/>
  <c r="D562" i="2"/>
  <c r="D306" i="2"/>
  <c r="D104" i="2"/>
  <c r="D642" i="2"/>
  <c r="D413" i="2"/>
  <c r="D176" i="2"/>
  <c r="D49" i="2"/>
  <c r="D189" i="2"/>
  <c r="D430" i="2"/>
  <c r="D548" i="2"/>
  <c r="D428" i="2"/>
  <c r="D331" i="2"/>
  <c r="D257" i="2"/>
  <c r="D197" i="2"/>
  <c r="D511" i="2"/>
  <c r="D539" i="2"/>
  <c r="D261" i="2"/>
  <c r="D382" i="2"/>
  <c r="D355" i="2"/>
  <c r="D60" i="2"/>
  <c r="D118" i="2"/>
  <c r="D148" i="2"/>
  <c r="D628" i="2"/>
  <c r="D392" i="2"/>
  <c r="D567" i="2"/>
  <c r="D654" i="2"/>
  <c r="D379" i="2"/>
  <c r="D144" i="2"/>
  <c r="D532" i="2"/>
  <c r="D53" i="2"/>
  <c r="D656" i="2"/>
  <c r="D137" i="2"/>
  <c r="D77" i="2"/>
  <c r="D47" i="2"/>
  <c r="D522" i="2"/>
  <c r="D471" i="2"/>
  <c r="D453" i="2"/>
  <c r="D222" i="2"/>
  <c r="D260" i="2"/>
  <c r="D364" i="2"/>
  <c r="D46" i="2"/>
  <c r="D552" i="2"/>
  <c r="D208" i="2"/>
  <c r="D339" i="2"/>
  <c r="D492" i="2"/>
  <c r="D342" i="2"/>
  <c r="D225" i="2"/>
  <c r="D51" i="2"/>
  <c r="D624" i="2"/>
  <c r="D383" i="2"/>
  <c r="D248" i="2"/>
  <c r="D103" i="2"/>
  <c r="D311" i="2"/>
  <c r="D27" i="2"/>
  <c r="D177" i="2"/>
  <c r="D224" i="2"/>
  <c r="D174" i="2"/>
  <c r="D243" i="2"/>
  <c r="D378" i="2"/>
  <c r="D74" i="2"/>
  <c r="D370" i="2"/>
  <c r="D454" i="2"/>
  <c r="D309" i="2"/>
  <c r="D570" i="2"/>
  <c r="D41" i="2"/>
  <c r="D88" i="2"/>
  <c r="D395" i="2"/>
  <c r="D419" i="2"/>
  <c r="D100" i="2"/>
  <c r="D520" i="2"/>
  <c r="D460" i="2"/>
  <c r="D420" i="2"/>
  <c r="D474" i="2"/>
  <c r="D147" i="2"/>
  <c r="D589" i="2"/>
  <c r="D151" i="2"/>
  <c r="D156" i="2"/>
  <c r="D12" i="2"/>
  <c r="D427" i="2"/>
  <c r="D178" i="2"/>
  <c r="D325" i="2"/>
  <c r="D501" i="2"/>
  <c r="D159" i="2"/>
  <c r="D286" i="2"/>
  <c r="D262" i="2"/>
  <c r="D495" i="2"/>
  <c r="D167" i="2"/>
  <c r="D129" i="2"/>
  <c r="D440" i="2"/>
  <c r="D527" i="2"/>
  <c r="D557" i="2"/>
  <c r="D25" i="2"/>
  <c r="D251" i="2"/>
  <c r="D235" i="2"/>
  <c r="D374" i="2"/>
  <c r="D600" i="2"/>
  <c r="D553" i="2"/>
  <c r="D205" i="2"/>
  <c r="D31" i="2"/>
  <c r="D637" i="2"/>
  <c r="D113" i="2"/>
  <c r="D218" i="2"/>
  <c r="D489" i="2"/>
  <c r="D250" i="2"/>
  <c r="D441" i="2"/>
  <c r="D327" i="2"/>
  <c r="D507" i="2"/>
  <c r="D470" i="2"/>
  <c r="D384" i="2"/>
  <c r="D145" i="2"/>
  <c r="D82" i="2"/>
  <c r="D412" i="2"/>
  <c r="D249" i="2"/>
  <c r="D276" i="2"/>
  <c r="D188" i="2"/>
  <c r="D421" i="2"/>
  <c r="D128" i="2"/>
  <c r="D122" i="2"/>
  <c r="D406" i="2"/>
  <c r="D443" i="2"/>
  <c r="D326" i="2"/>
  <c r="D193" i="2"/>
  <c r="D422" i="2"/>
  <c r="D328" i="2"/>
  <c r="D602" i="2"/>
  <c r="D536" i="2"/>
  <c r="D387" i="2"/>
  <c r="D84" i="2"/>
  <c r="D154" i="2"/>
  <c r="D310" i="2"/>
  <c r="D11" i="2"/>
  <c r="D390" i="2"/>
  <c r="D59" i="2"/>
  <c r="D356" i="2"/>
  <c r="D518" i="2"/>
  <c r="D368" i="2"/>
  <c r="D343" i="2"/>
  <c r="D437" i="2"/>
  <c r="D636" i="2"/>
  <c r="D149" i="2"/>
  <c r="D221" i="2"/>
  <c r="D519" i="2"/>
  <c r="D97" i="2"/>
  <c r="D131" i="2"/>
  <c r="D597" i="2"/>
  <c r="D256" i="2"/>
  <c r="D112" i="2"/>
  <c r="D37" i="2"/>
  <c r="D337" i="2"/>
  <c r="D120" i="2"/>
  <c r="D461" i="2"/>
  <c r="D102" i="2"/>
  <c r="D123" i="2"/>
  <c r="D625" i="2"/>
  <c r="D388" i="2"/>
  <c r="D90" i="2"/>
  <c r="D424" i="2"/>
  <c r="D172" i="2"/>
  <c r="D341" i="2"/>
  <c r="D252" i="2"/>
  <c r="D194" i="2"/>
  <c r="D318" i="2"/>
  <c r="D56" i="2"/>
  <c r="D365" i="2"/>
  <c r="D275" i="2"/>
  <c r="D426" i="2"/>
  <c r="D280" i="2"/>
  <c r="D645" i="2"/>
  <c r="D580" i="2"/>
  <c r="D239" i="2"/>
  <c r="D319" i="2"/>
  <c r="D240" i="2"/>
  <c r="D83" i="2"/>
  <c r="D173" i="2"/>
  <c r="D55" i="2"/>
  <c r="D438" i="2"/>
  <c r="D524" i="2"/>
  <c r="D410" i="2"/>
  <c r="D405" i="2"/>
  <c r="D655" i="2"/>
  <c r="C394" i="2"/>
  <c r="C308" i="2"/>
  <c r="C215" i="2"/>
  <c r="C647" i="2"/>
  <c r="C444" i="2"/>
  <c r="C599" i="2"/>
  <c r="C429" i="2"/>
  <c r="C631" i="2"/>
  <c r="C531" i="2"/>
  <c r="C653" i="2"/>
  <c r="C35" i="2"/>
  <c r="C70" i="2"/>
  <c r="C362" i="2"/>
  <c r="C563" i="2"/>
  <c r="C258" i="2"/>
  <c r="C425" i="2"/>
  <c r="C579" i="2"/>
  <c r="C479" i="2"/>
  <c r="C57" i="2"/>
  <c r="C486" i="2"/>
  <c r="C265" i="2"/>
  <c r="C234" i="2"/>
  <c r="C168" i="2"/>
  <c r="C488" i="2"/>
  <c r="C467" i="2"/>
  <c r="C551" i="2"/>
  <c r="C238" i="2"/>
  <c r="C639" i="2"/>
  <c r="C418" i="2"/>
  <c r="C517" i="2"/>
  <c r="C601" i="2"/>
  <c r="C237" i="2"/>
  <c r="C523" i="2"/>
  <c r="C5" i="2"/>
  <c r="C277" i="2"/>
  <c r="C40" i="2"/>
  <c r="C278" i="2"/>
  <c r="C385" i="2"/>
  <c r="C58" i="2"/>
  <c r="C516" i="2"/>
  <c r="C565" i="2"/>
  <c r="C556" i="2"/>
  <c r="C81" i="2"/>
  <c r="C487" i="2"/>
  <c r="C301" i="2"/>
  <c r="C157" i="2"/>
  <c r="C200" i="2"/>
  <c r="C50" i="2"/>
  <c r="C78" i="2"/>
  <c r="C340" i="2"/>
  <c r="C543" i="2"/>
  <c r="C146" i="2"/>
  <c r="C29" i="2"/>
  <c r="C458" i="2"/>
  <c r="C377" i="2"/>
  <c r="C513" i="2"/>
  <c r="C198" i="2"/>
  <c r="C525" i="2"/>
  <c r="C161" i="2"/>
  <c r="C564" i="2"/>
  <c r="C7" i="2"/>
  <c r="C648" i="2"/>
  <c r="C138" i="2"/>
  <c r="C547" i="2"/>
  <c r="C6" i="2"/>
  <c r="C143" i="2"/>
  <c r="C126" i="2"/>
  <c r="C629" i="2"/>
  <c r="C506" i="2"/>
  <c r="C8" i="2"/>
  <c r="C298" i="2"/>
  <c r="C510" i="2"/>
  <c r="C28" i="2"/>
  <c r="C632" i="2"/>
  <c r="C442" i="2"/>
  <c r="C207" i="2"/>
  <c r="C644" i="2"/>
  <c r="C369" i="2"/>
  <c r="C634" i="2"/>
  <c r="C456" i="2"/>
  <c r="C530" i="2"/>
  <c r="C347" i="2"/>
  <c r="C183" i="2"/>
  <c r="C561" i="2"/>
  <c r="C73" i="2"/>
  <c r="C533" i="2"/>
  <c r="C209" i="2"/>
  <c r="C554" i="2"/>
  <c r="C414" i="2"/>
  <c r="C289" i="2"/>
  <c r="C633" i="2"/>
  <c r="C643" i="2"/>
  <c r="C121" i="2"/>
  <c r="C445" i="2"/>
  <c r="C264" i="2"/>
  <c r="C281" i="2"/>
  <c r="C512" i="2"/>
  <c r="C351" i="2"/>
  <c r="C9" i="2"/>
  <c r="C127" i="2"/>
  <c r="C389" i="2"/>
  <c r="C393" i="2"/>
  <c r="C158" i="2"/>
  <c r="C259" i="2"/>
  <c r="C233" i="2"/>
  <c r="C493" i="2"/>
  <c r="C101" i="2"/>
  <c r="C191" i="2"/>
  <c r="C480" i="2"/>
  <c r="C152" i="2"/>
  <c r="C439" i="2"/>
  <c r="C69" i="2"/>
  <c r="C538" i="2"/>
  <c r="C279" i="2"/>
  <c r="C581" i="2"/>
  <c r="C436" i="2"/>
  <c r="C219" i="2"/>
  <c r="C2" i="2"/>
  <c r="C376" i="2"/>
  <c r="C329" i="2"/>
  <c r="C95" i="2"/>
  <c r="C38" i="2"/>
  <c r="C300" i="2"/>
  <c r="C253" i="2"/>
  <c r="C26" i="2"/>
  <c r="C296" i="2"/>
  <c r="C542" i="2"/>
  <c r="C346" i="2"/>
  <c r="C96" i="2"/>
  <c r="C111" i="2"/>
  <c r="C10" i="2"/>
  <c r="C199" i="2"/>
  <c r="C291" i="2"/>
  <c r="C116" i="2"/>
  <c r="C485" i="2"/>
  <c r="C155" i="2"/>
  <c r="C223" i="2"/>
  <c r="C210" i="2"/>
  <c r="C52" i="2"/>
  <c r="C175" i="2"/>
  <c r="C4" i="2"/>
  <c r="C537" i="2"/>
  <c r="C80" i="2"/>
  <c r="C535" i="2"/>
  <c r="C591" i="2"/>
  <c r="C263" i="2"/>
  <c r="C170" i="2"/>
  <c r="C408" i="2"/>
  <c r="C119" i="2"/>
  <c r="C457" i="2"/>
  <c r="C640" i="2"/>
  <c r="C494" i="2"/>
  <c r="C162" i="2"/>
  <c r="C297" i="2"/>
  <c r="C30" i="2"/>
  <c r="C171" i="2"/>
  <c r="C386" i="2"/>
  <c r="C153" i="2"/>
  <c r="C117" i="2"/>
  <c r="C473" i="2"/>
  <c r="C544" i="2"/>
  <c r="C402" i="2"/>
  <c r="C652" i="2"/>
  <c r="C54" i="2"/>
  <c r="C160" i="2"/>
  <c r="C469" i="2"/>
  <c r="C184" i="2"/>
  <c r="C657" i="2"/>
  <c r="C236" i="2"/>
  <c r="C391" i="2"/>
  <c r="C555" i="2"/>
  <c r="C568" i="2"/>
  <c r="C299" i="2"/>
  <c r="C290" i="2"/>
  <c r="C638" i="2"/>
  <c r="C416" i="2"/>
  <c r="C99" i="2"/>
  <c r="C48" i="2"/>
  <c r="C462" i="2"/>
  <c r="C499" i="2"/>
  <c r="C521" i="2"/>
  <c r="C98" i="2"/>
  <c r="C586" i="2"/>
  <c r="C587" i="2"/>
  <c r="C569" i="2"/>
  <c r="C75" i="2"/>
  <c r="C330" i="2"/>
  <c r="C130" i="2"/>
  <c r="C39" i="2"/>
  <c r="C220" i="2"/>
  <c r="C463" i="2"/>
  <c r="C417" i="2"/>
  <c r="C255" i="2"/>
  <c r="C590" i="2"/>
  <c r="C254" i="2"/>
  <c r="C472" i="2"/>
  <c r="C481" i="2"/>
  <c r="C500" i="2"/>
  <c r="C630" i="2"/>
  <c r="C455" i="2"/>
  <c r="C307" i="2"/>
  <c r="C662" i="2"/>
  <c r="C367" i="2"/>
  <c r="C190" i="2"/>
  <c r="C550" i="2"/>
  <c r="C549" i="2"/>
  <c r="C623" i="2"/>
  <c r="C179" i="2"/>
  <c r="C409" i="2"/>
  <c r="C150" i="2"/>
  <c r="C576" i="2"/>
  <c r="C366" i="2"/>
  <c r="C459" i="2"/>
  <c r="C217" i="2"/>
  <c r="C133" i="2"/>
  <c r="C288" i="2"/>
  <c r="C562" i="2"/>
  <c r="C306" i="2"/>
  <c r="C104" i="2"/>
  <c r="C642" i="2"/>
  <c r="C413" i="2"/>
  <c r="C176" i="2"/>
  <c r="C49" i="2"/>
  <c r="C189" i="2"/>
  <c r="C430" i="2"/>
  <c r="C548" i="2"/>
  <c r="C428" i="2"/>
  <c r="C331" i="2"/>
  <c r="C257" i="2"/>
  <c r="C197" i="2"/>
  <c r="C511" i="2"/>
  <c r="C539" i="2"/>
  <c r="C261" i="2"/>
  <c r="C382" i="2"/>
  <c r="C355" i="2"/>
  <c r="C60" i="2"/>
  <c r="C118" i="2"/>
  <c r="C148" i="2"/>
  <c r="C628" i="2"/>
  <c r="C392" i="2"/>
  <c r="C567" i="2"/>
  <c r="C654" i="2"/>
  <c r="C379" i="2"/>
  <c r="C144" i="2"/>
  <c r="C532" i="2"/>
  <c r="C53" i="2"/>
  <c r="C656" i="2"/>
  <c r="C137" i="2"/>
  <c r="C77" i="2"/>
  <c r="C47" i="2"/>
  <c r="C522" i="2"/>
  <c r="C471" i="2"/>
  <c r="C453" i="2"/>
  <c r="C222" i="2"/>
  <c r="C260" i="2"/>
  <c r="C364" i="2"/>
  <c r="C46" i="2"/>
  <c r="C552" i="2"/>
  <c r="C208" i="2"/>
  <c r="C339" i="2"/>
  <c r="C492" i="2"/>
  <c r="C342" i="2"/>
  <c r="C225" i="2"/>
  <c r="C51" i="2"/>
  <c r="C624" i="2"/>
  <c r="C383" i="2"/>
  <c r="C248" i="2"/>
  <c r="C103" i="2"/>
  <c r="C311" i="2"/>
  <c r="C27" i="2"/>
  <c r="C177" i="2"/>
  <c r="C224" i="2"/>
  <c r="C174" i="2"/>
  <c r="C243" i="2"/>
  <c r="C378" i="2"/>
  <c r="C74" i="2"/>
  <c r="C370" i="2"/>
  <c r="C454" i="2"/>
  <c r="C309" i="2"/>
  <c r="C570" i="2"/>
  <c r="C41" i="2"/>
  <c r="C88" i="2"/>
  <c r="C395" i="2"/>
  <c r="C419" i="2"/>
  <c r="C100" i="2"/>
  <c r="C520" i="2"/>
  <c r="C460" i="2"/>
  <c r="C420" i="2"/>
  <c r="C474" i="2"/>
  <c r="C147" i="2"/>
  <c r="C589" i="2"/>
  <c r="C151" i="2"/>
  <c r="C156" i="2"/>
  <c r="C12" i="2"/>
  <c r="C427" i="2"/>
  <c r="C178" i="2"/>
  <c r="C325" i="2"/>
  <c r="C501" i="2"/>
  <c r="C159" i="2"/>
  <c r="C286" i="2"/>
  <c r="C262" i="2"/>
  <c r="C495" i="2"/>
  <c r="C167" i="2"/>
  <c r="C129" i="2"/>
  <c r="C440" i="2"/>
  <c r="C527" i="2"/>
  <c r="C557" i="2"/>
  <c r="C25" i="2"/>
  <c r="C251" i="2"/>
  <c r="C235" i="2"/>
  <c r="C374" i="2"/>
  <c r="C600" i="2"/>
  <c r="C553" i="2"/>
  <c r="C205" i="2"/>
  <c r="C31" i="2"/>
  <c r="C637" i="2"/>
  <c r="C113" i="2"/>
  <c r="C218" i="2"/>
  <c r="C489" i="2"/>
  <c r="C250" i="2"/>
  <c r="C441" i="2"/>
  <c r="C327" i="2"/>
  <c r="C507" i="2"/>
  <c r="C470" i="2"/>
  <c r="C384" i="2"/>
  <c r="C145" i="2"/>
  <c r="C82" i="2"/>
  <c r="C412" i="2"/>
  <c r="C249" i="2"/>
  <c r="C276" i="2"/>
  <c r="C188" i="2"/>
  <c r="C421" i="2"/>
  <c r="C128" i="2"/>
  <c r="C122" i="2"/>
  <c r="C406" i="2"/>
  <c r="C443" i="2"/>
  <c r="C326" i="2"/>
  <c r="C193" i="2"/>
  <c r="C422" i="2"/>
  <c r="C328" i="2"/>
  <c r="C602" i="2"/>
  <c r="C536" i="2"/>
  <c r="C387" i="2"/>
  <c r="C84" i="2"/>
  <c r="C154" i="2"/>
  <c r="C310" i="2"/>
  <c r="C11" i="2"/>
  <c r="C390" i="2"/>
  <c r="C59" i="2"/>
  <c r="C356" i="2"/>
  <c r="C518" i="2"/>
  <c r="C368" i="2"/>
  <c r="C343" i="2"/>
  <c r="C437" i="2"/>
  <c r="C636" i="2"/>
  <c r="C149" i="2"/>
  <c r="C221" i="2"/>
  <c r="C519" i="2"/>
  <c r="C97" i="2"/>
  <c r="C131" i="2"/>
  <c r="C597" i="2"/>
  <c r="C256" i="2"/>
  <c r="C112" i="2"/>
  <c r="C37" i="2"/>
  <c r="C337" i="2"/>
  <c r="C120" i="2"/>
  <c r="C461" i="2"/>
  <c r="C102" i="2"/>
  <c r="C123" i="2"/>
  <c r="C625" i="2"/>
  <c r="C388" i="2"/>
  <c r="C90" i="2"/>
  <c r="C424" i="2"/>
  <c r="C172" i="2"/>
  <c r="C341" i="2"/>
  <c r="C252" i="2"/>
  <c r="C194" i="2"/>
  <c r="C318" i="2"/>
  <c r="C56" i="2"/>
  <c r="C365" i="2"/>
  <c r="C275" i="2"/>
  <c r="C426" i="2"/>
  <c r="C280" i="2"/>
  <c r="C645" i="2"/>
  <c r="C580" i="2"/>
  <c r="C239" i="2"/>
  <c r="C319" i="2"/>
  <c r="C240" i="2"/>
  <c r="C83" i="2"/>
  <c r="C173" i="2"/>
  <c r="C55" i="2"/>
  <c r="C438" i="2"/>
  <c r="C524" i="2"/>
  <c r="C410" i="2"/>
  <c r="C405" i="2"/>
  <c r="C655" i="2"/>
  <c r="B51" i="4" l="1"/>
  <c r="B86" i="4"/>
  <c r="F101" i="4"/>
  <c r="F18" i="4"/>
  <c r="F17" i="4"/>
  <c r="F86" i="4"/>
  <c r="C86" i="4" s="1"/>
  <c r="D86" i="4"/>
  <c r="B5" i="9"/>
  <c r="B4" i="9"/>
  <c r="B6" i="9"/>
  <c r="B7" i="9"/>
  <c r="B8" i="9"/>
  <c r="B3" i="9"/>
  <c r="B100" i="4"/>
  <c r="F113" i="4"/>
  <c r="F90" i="4"/>
  <c r="F94" i="4"/>
  <c r="F98" i="4"/>
  <c r="F102" i="4"/>
  <c r="F106" i="4"/>
  <c r="F110" i="4"/>
  <c r="B91" i="4"/>
  <c r="B113" i="4"/>
  <c r="C113" i="4" s="1"/>
  <c r="B108" i="4"/>
  <c r="F91" i="4"/>
  <c r="F95" i="4"/>
  <c r="F99" i="4"/>
  <c r="F103" i="4"/>
  <c r="F107" i="4"/>
  <c r="F111" i="4"/>
  <c r="B74" i="4"/>
  <c r="B107" i="4"/>
  <c r="F88" i="4"/>
  <c r="F92" i="4"/>
  <c r="F96" i="4"/>
  <c r="F104" i="4"/>
  <c r="F108" i="4"/>
  <c r="F112" i="4"/>
  <c r="B92" i="4"/>
  <c r="B112" i="4"/>
  <c r="F89" i="4"/>
  <c r="F93" i="4"/>
  <c r="F97" i="4"/>
  <c r="F100" i="4"/>
  <c r="F105" i="4"/>
  <c r="F109" i="4"/>
  <c r="D104" i="4"/>
  <c r="D99" i="4"/>
  <c r="D109" i="4"/>
  <c r="D103" i="4"/>
  <c r="D105" i="4"/>
  <c r="D93" i="4"/>
  <c r="D89" i="4"/>
  <c r="D106" i="4"/>
  <c r="D96" i="4"/>
  <c r="D102" i="4"/>
  <c r="D110" i="4"/>
  <c r="D91" i="4"/>
  <c r="D107" i="4"/>
  <c r="D92" i="4"/>
  <c r="D108" i="4"/>
  <c r="D112" i="4"/>
  <c r="D88" i="4"/>
  <c r="D100" i="4"/>
  <c r="D113" i="4"/>
  <c r="B102" i="4"/>
  <c r="B96" i="4"/>
  <c r="B104" i="4"/>
  <c r="B106" i="4"/>
  <c r="B99" i="4"/>
  <c r="B109" i="4"/>
  <c r="B103" i="4"/>
  <c r="B105" i="4"/>
  <c r="B110" i="4"/>
  <c r="C110" i="4" s="1"/>
  <c r="B93" i="4"/>
  <c r="B89" i="4"/>
  <c r="B88" i="4"/>
  <c r="F76" i="4"/>
  <c r="F81" i="4"/>
  <c r="F80" i="4"/>
  <c r="F82" i="4"/>
  <c r="F83" i="4"/>
  <c r="F79" i="4"/>
  <c r="F84" i="4"/>
  <c r="D81" i="4"/>
  <c r="D82" i="4"/>
  <c r="D80" i="4"/>
  <c r="D83" i="4"/>
  <c r="B83" i="4"/>
  <c r="B82" i="4"/>
  <c r="B81" i="4"/>
  <c r="C81" i="4" s="1"/>
  <c r="B80" i="4"/>
  <c r="C80" i="4" s="1"/>
  <c r="F50" i="4"/>
  <c r="F55" i="4"/>
  <c r="F59" i="4"/>
  <c r="F63" i="4"/>
  <c r="F67" i="4"/>
  <c r="F71" i="4"/>
  <c r="F74" i="4"/>
  <c r="B61" i="4"/>
  <c r="F53" i="4"/>
  <c r="F56" i="4"/>
  <c r="F60" i="4"/>
  <c r="F64" i="4"/>
  <c r="F68" i="4"/>
  <c r="F72" i="4"/>
  <c r="F75" i="4"/>
  <c r="F54" i="4"/>
  <c r="F57" i="4"/>
  <c r="F61" i="4"/>
  <c r="F65" i="4"/>
  <c r="F69" i="4"/>
  <c r="F73" i="4"/>
  <c r="F58" i="4"/>
  <c r="F62" i="4"/>
  <c r="F66" i="4"/>
  <c r="F70" i="4"/>
  <c r="F77" i="4"/>
  <c r="D67" i="4"/>
  <c r="D54" i="4"/>
  <c r="D60" i="4"/>
  <c r="D65" i="4"/>
  <c r="D76" i="4"/>
  <c r="D61" i="4"/>
  <c r="D62" i="4"/>
  <c r="D64" i="4"/>
  <c r="D75" i="4"/>
  <c r="D74" i="4"/>
  <c r="D63" i="4"/>
  <c r="D73" i="4"/>
  <c r="D57" i="4"/>
  <c r="B63" i="4"/>
  <c r="B67" i="4"/>
  <c r="D53" i="4"/>
  <c r="B65" i="4"/>
  <c r="B54" i="4"/>
  <c r="B75" i="4"/>
  <c r="B62" i="4"/>
  <c r="B64" i="4"/>
  <c r="B76" i="4"/>
  <c r="B73" i="4"/>
  <c r="B57" i="4"/>
  <c r="B60" i="4"/>
  <c r="C60" i="4" s="1"/>
  <c r="B53" i="4"/>
  <c r="F6" i="4"/>
  <c r="F9" i="4"/>
  <c r="F13" i="4"/>
  <c r="F16" i="4"/>
  <c r="F20" i="4"/>
  <c r="F24" i="4"/>
  <c r="F27" i="4"/>
  <c r="F29" i="4"/>
  <c r="F33" i="4"/>
  <c r="F38" i="4"/>
  <c r="F42" i="4"/>
  <c r="F46" i="4"/>
  <c r="F3" i="4"/>
  <c r="F7" i="4"/>
  <c r="F10" i="4"/>
  <c r="F14" i="4"/>
  <c r="F21" i="4"/>
  <c r="F30" i="4"/>
  <c r="F34" i="4"/>
  <c r="F39" i="4"/>
  <c r="F43" i="4"/>
  <c r="F47" i="4"/>
  <c r="F51" i="4"/>
  <c r="F4" i="4"/>
  <c r="F8" i="4"/>
  <c r="F11" i="4"/>
  <c r="F15" i="4"/>
  <c r="F22" i="4"/>
  <c r="F25" i="4"/>
  <c r="F31" i="4"/>
  <c r="F35" i="4"/>
  <c r="F40" i="4"/>
  <c r="F44" i="4"/>
  <c r="F48" i="4"/>
  <c r="F5" i="4"/>
  <c r="F12" i="4"/>
  <c r="F19" i="4"/>
  <c r="F23" i="4"/>
  <c r="F26" i="4"/>
  <c r="F28" i="4"/>
  <c r="F32" i="4"/>
  <c r="F36" i="4"/>
  <c r="F41" i="4"/>
  <c r="F45" i="4"/>
  <c r="F49" i="4"/>
  <c r="B45" i="4"/>
  <c r="D43" i="4"/>
  <c r="B46" i="4"/>
  <c r="D39" i="4"/>
  <c r="B41" i="4"/>
  <c r="B44" i="4"/>
  <c r="D51" i="4"/>
  <c r="B42" i="4"/>
  <c r="B43" i="4"/>
  <c r="D44" i="4"/>
  <c r="D42" i="4"/>
  <c r="D46" i="4"/>
  <c r="B39" i="4"/>
  <c r="D41" i="4"/>
  <c r="D45" i="4"/>
  <c r="D38" i="4"/>
  <c r="B38" i="4"/>
  <c r="D27" i="4"/>
  <c r="B28" i="4"/>
  <c r="D33" i="4"/>
  <c r="B85" i="4"/>
  <c r="D20" i="4"/>
  <c r="E20" i="4" s="1"/>
  <c r="D15" i="4"/>
  <c r="D5" i="4"/>
  <c r="D9" i="4"/>
  <c r="D26" i="4"/>
  <c r="D29" i="4"/>
  <c r="D21" i="4"/>
  <c r="D23" i="4"/>
  <c r="D32" i="4"/>
  <c r="D35" i="4"/>
  <c r="D14" i="4"/>
  <c r="D24" i="4"/>
  <c r="E24" i="4" s="1"/>
  <c r="D12" i="4"/>
  <c r="B8" i="4"/>
  <c r="D8" i="4"/>
  <c r="D28" i="4"/>
  <c r="B20" i="4"/>
  <c r="C20" i="4" s="1"/>
  <c r="B33" i="4"/>
  <c r="C33" i="4" s="1"/>
  <c r="B27" i="4"/>
  <c r="B5" i="4"/>
  <c r="B26" i="4"/>
  <c r="B29" i="4"/>
  <c r="B23" i="4"/>
  <c r="B12" i="4"/>
  <c r="B21" i="4"/>
  <c r="C21" i="4" s="1"/>
  <c r="B24" i="4"/>
  <c r="C24" i="4" s="1"/>
  <c r="B15" i="4"/>
  <c r="B19" i="4"/>
  <c r="B32" i="4"/>
  <c r="B35" i="4"/>
  <c r="B14" i="4"/>
  <c r="F52" i="4"/>
  <c r="F87" i="4"/>
  <c r="D85" i="4"/>
  <c r="F78" i="4"/>
  <c r="F2" i="4"/>
  <c r="F85" i="4"/>
  <c r="F37" i="4"/>
  <c r="B30" i="4"/>
  <c r="C30" i="4" s="1"/>
  <c r="B18" i="4"/>
  <c r="C18" i="4" s="1"/>
  <c r="J224" i="2"/>
  <c r="D71" i="4" s="1"/>
  <c r="E71" i="4" s="1"/>
  <c r="J532" i="2"/>
  <c r="B56" i="4" s="1"/>
  <c r="C56" i="4" s="1"/>
  <c r="B6" i="4"/>
  <c r="C6" i="4" s="1"/>
  <c r="B25" i="4"/>
  <c r="J576" i="2"/>
  <c r="B7" i="4" s="1"/>
  <c r="C7" i="4" s="1"/>
  <c r="J167" i="2"/>
  <c r="B68" i="4" s="1"/>
  <c r="D66" i="4"/>
  <c r="J383" i="2"/>
  <c r="B59" i="4" s="1"/>
  <c r="C59" i="4" s="1"/>
  <c r="J307" i="2"/>
  <c r="B48" i="4" s="1"/>
  <c r="J657" i="2"/>
  <c r="B36" i="4" s="1"/>
  <c r="C36" i="4" s="1"/>
  <c r="J152" i="2"/>
  <c r="B95" i="4" s="1"/>
  <c r="C95" i="4" s="1"/>
  <c r="J456" i="2"/>
  <c r="D22" i="4" s="1"/>
  <c r="J418" i="2"/>
  <c r="D16" i="4" s="1"/>
  <c r="E107" i="4" l="1"/>
  <c r="E80" i="4"/>
  <c r="E85" i="4"/>
  <c r="E83" i="4"/>
  <c r="C85" i="4"/>
  <c r="C82" i="4"/>
  <c r="E82" i="4"/>
  <c r="C83" i="4"/>
  <c r="E81" i="4"/>
  <c r="C35" i="4"/>
  <c r="E106" i="4"/>
  <c r="E35" i="4"/>
  <c r="E15" i="4"/>
  <c r="C106" i="4"/>
  <c r="E5" i="4"/>
  <c r="E33" i="4"/>
  <c r="D101" i="4"/>
  <c r="E101" i="4" s="1"/>
  <c r="B101" i="4"/>
  <c r="C101" i="4" s="1"/>
  <c r="C103" i="4"/>
  <c r="E76" i="4"/>
  <c r="C96" i="4"/>
  <c r="E110" i="4"/>
  <c r="C19" i="4"/>
  <c r="C53" i="4"/>
  <c r="C39" i="4"/>
  <c r="D17" i="4"/>
  <c r="E17" i="4" s="1"/>
  <c r="B17" i="4"/>
  <c r="C17" i="4" s="1"/>
  <c r="C48" i="4"/>
  <c r="E8" i="4"/>
  <c r="C64" i="4"/>
  <c r="E39" i="4"/>
  <c r="E14" i="4"/>
  <c r="C43" i="4"/>
  <c r="C27" i="4"/>
  <c r="C29" i="4"/>
  <c r="C8" i="4"/>
  <c r="E16" i="4"/>
  <c r="E22" i="4"/>
  <c r="C25" i="4"/>
  <c r="C12" i="4"/>
  <c r="E12" i="4"/>
  <c r="E29" i="4"/>
  <c r="E46" i="4"/>
  <c r="C14" i="4"/>
  <c r="C57" i="4"/>
  <c r="E53" i="4"/>
  <c r="C93" i="4"/>
  <c r="C76" i="4"/>
  <c r="C15" i="4"/>
  <c r="C28" i="4"/>
  <c r="C109" i="4"/>
  <c r="E57" i="4"/>
  <c r="E109" i="4"/>
  <c r="E27" i="4"/>
  <c r="E91" i="4"/>
  <c r="C23" i="4"/>
  <c r="C65" i="4"/>
  <c r="E28" i="4"/>
  <c r="C46" i="4"/>
  <c r="E23" i="4"/>
  <c r="C74" i="4"/>
  <c r="E75" i="4"/>
  <c r="E42" i="4"/>
  <c r="C75" i="4"/>
  <c r="E60" i="4"/>
  <c r="E112" i="4"/>
  <c r="E104" i="4"/>
  <c r="C63" i="4"/>
  <c r="E74" i="4"/>
  <c r="E113" i="4"/>
  <c r="E108" i="4"/>
  <c r="C26" i="4"/>
  <c r="C42" i="4"/>
  <c r="C62" i="4"/>
  <c r="E93" i="4"/>
  <c r="E62" i="4"/>
  <c r="B58" i="4"/>
  <c r="B70" i="4"/>
  <c r="C70" i="4" s="1"/>
  <c r="D58" i="4"/>
  <c r="D70" i="4"/>
  <c r="B94" i="4"/>
  <c r="C94" i="4" s="1"/>
  <c r="B77" i="4"/>
  <c r="C77" i="4" s="1"/>
  <c r="D77" i="4"/>
  <c r="D98" i="4"/>
  <c r="E98" i="4" s="1"/>
  <c r="B69" i="4"/>
  <c r="C69" i="4" s="1"/>
  <c r="D69" i="4"/>
  <c r="B84" i="4"/>
  <c r="C84" i="4" s="1"/>
  <c r="D84" i="4"/>
  <c r="E84" i="4" s="1"/>
  <c r="B98" i="4"/>
  <c r="C98" i="4" s="1"/>
  <c r="B111" i="4"/>
  <c r="C111" i="4" s="1"/>
  <c r="D94" i="4"/>
  <c r="E94" i="4" s="1"/>
  <c r="D111" i="4"/>
  <c r="E111" i="4" s="1"/>
  <c r="B4" i="4"/>
  <c r="C4" i="4" s="1"/>
  <c r="D4" i="4"/>
  <c r="E4" i="4" s="1"/>
  <c r="B16" i="4"/>
  <c r="C16" i="4" s="1"/>
  <c r="B72" i="4"/>
  <c r="C72" i="4" s="1"/>
  <c r="D19" i="4"/>
  <c r="E19" i="4" s="1"/>
  <c r="D97" i="4"/>
  <c r="D87" i="4"/>
  <c r="E87" i="4" s="1"/>
  <c r="B87" i="4"/>
  <c r="C87" i="4" s="1"/>
  <c r="B11" i="4"/>
  <c r="C11" i="4" s="1"/>
  <c r="D11" i="4"/>
  <c r="E11" i="4" s="1"/>
  <c r="B97" i="4"/>
  <c r="C97" i="4" s="1"/>
  <c r="D95" i="4"/>
  <c r="E95" i="4" s="1"/>
  <c r="E86" i="4"/>
  <c r="B40" i="4"/>
  <c r="C40" i="4" s="1"/>
  <c r="B10" i="4"/>
  <c r="C10" i="4" s="1"/>
  <c r="C89" i="4"/>
  <c r="D40" i="4"/>
  <c r="E40" i="4" s="1"/>
  <c r="B66" i="4"/>
  <c r="C66" i="4" s="1"/>
  <c r="D55" i="4"/>
  <c r="E55" i="4" s="1"/>
  <c r="B34" i="4"/>
  <c r="C34" i="4" s="1"/>
  <c r="B22" i="4"/>
  <c r="C22" i="4" s="1"/>
  <c r="B9" i="4"/>
  <c r="C9" i="4" s="1"/>
  <c r="E26" i="4"/>
  <c r="D49" i="4"/>
  <c r="E49" i="4" s="1"/>
  <c r="E44" i="4"/>
  <c r="B49" i="4"/>
  <c r="C49" i="4" s="1"/>
  <c r="B71" i="4"/>
  <c r="C71" i="4" s="1"/>
  <c r="E61" i="4"/>
  <c r="D68" i="4"/>
  <c r="E68" i="4" s="1"/>
  <c r="B79" i="4"/>
  <c r="C79" i="4" s="1"/>
  <c r="B90" i="4"/>
  <c r="C90" i="4" s="1"/>
  <c r="E96" i="4"/>
  <c r="D90" i="4"/>
  <c r="E90" i="4" s="1"/>
  <c r="D47" i="4"/>
  <c r="E47" i="4" s="1"/>
  <c r="B55" i="4"/>
  <c r="C55" i="4" s="1"/>
  <c r="D78" i="4"/>
  <c r="E78" i="4" s="1"/>
  <c r="B78" i="4"/>
  <c r="C78" i="4" s="1"/>
  <c r="D10" i="4"/>
  <c r="E10" i="4" s="1"/>
  <c r="D34" i="4"/>
  <c r="E34" i="4" s="1"/>
  <c r="B47" i="4"/>
  <c r="C47" i="4" s="1"/>
  <c r="D79" i="4"/>
  <c r="E79" i="4" s="1"/>
  <c r="E92" i="4"/>
  <c r="E103" i="4"/>
  <c r="C92" i="4"/>
  <c r="C68" i="4"/>
  <c r="C73" i="4"/>
  <c r="C67" i="4"/>
  <c r="E73" i="4"/>
  <c r="E67" i="4"/>
  <c r="C105" i="4"/>
  <c r="C32" i="4"/>
  <c r="C5" i="4"/>
  <c r="E21" i="4"/>
  <c r="E9" i="4"/>
  <c r="E89" i="4"/>
  <c r="E105" i="4"/>
  <c r="E51" i="4"/>
  <c r="C99" i="4"/>
  <c r="E38" i="4"/>
  <c r="C102" i="4"/>
  <c r="C4" i="9"/>
  <c r="D4" i="9" s="1"/>
  <c r="C3" i="9"/>
  <c r="D3" i="9" s="1"/>
  <c r="E100" i="4"/>
  <c r="C38" i="4"/>
  <c r="C54" i="4"/>
  <c r="E58" i="4"/>
  <c r="E54" i="4"/>
  <c r="C6" i="9"/>
  <c r="D6" i="9" s="1"/>
  <c r="C88" i="4"/>
  <c r="E88" i="4"/>
  <c r="E32" i="4"/>
  <c r="C58" i="4"/>
  <c r="E63" i="4"/>
  <c r="E64" i="4"/>
  <c r="E69" i="4"/>
  <c r="E65" i="4"/>
  <c r="C5" i="9"/>
  <c r="D5" i="9" s="1"/>
  <c r="C104" i="4"/>
  <c r="E102" i="4"/>
  <c r="E97" i="4"/>
  <c r="E99" i="4"/>
  <c r="C107" i="4"/>
  <c r="E45" i="4"/>
  <c r="C44" i="4"/>
  <c r="E77" i="4"/>
  <c r="C51" i="4"/>
  <c r="E70" i="4"/>
  <c r="E41" i="4"/>
  <c r="C41" i="4"/>
  <c r="E43" i="4"/>
  <c r="C100" i="4"/>
  <c r="C108" i="4"/>
  <c r="C112" i="4"/>
  <c r="C91" i="4"/>
  <c r="D114" i="4"/>
  <c r="B114" i="4"/>
  <c r="E66" i="4"/>
  <c r="C61" i="4"/>
  <c r="D59" i="4"/>
  <c r="E59" i="4" s="1"/>
  <c r="D56" i="4"/>
  <c r="E56" i="4" s="1"/>
  <c r="D72" i="4"/>
  <c r="E72" i="4" s="1"/>
  <c r="C45" i="4"/>
  <c r="B50" i="4"/>
  <c r="C50" i="4" s="1"/>
  <c r="D50" i="4"/>
  <c r="E50" i="4" s="1"/>
  <c r="D48" i="4"/>
  <c r="E48" i="4" s="1"/>
  <c r="D30" i="4"/>
  <c r="E30" i="4" s="1"/>
  <c r="D7" i="4"/>
  <c r="E7" i="4" s="1"/>
  <c r="D31" i="4"/>
  <c r="E31" i="4" s="1"/>
  <c r="B37" i="4"/>
  <c r="C37" i="4" s="1"/>
  <c r="D25" i="4"/>
  <c r="E25" i="4" s="1"/>
  <c r="D18" i="4"/>
  <c r="E18" i="4" s="1"/>
  <c r="B13" i="4"/>
  <c r="C13" i="4" s="1"/>
  <c r="D13" i="4"/>
  <c r="E13" i="4" s="1"/>
  <c r="D36" i="4"/>
  <c r="E36" i="4" s="1"/>
  <c r="D6" i="4"/>
  <c r="E6" i="4" s="1"/>
  <c r="D3" i="4"/>
  <c r="E3" i="4" s="1"/>
  <c r="B31" i="4"/>
  <c r="C31" i="4" s="1"/>
  <c r="B52" i="4"/>
  <c r="C52" i="4" s="1"/>
  <c r="B3" i="4"/>
  <c r="C3" i="4" s="1"/>
  <c r="D2" i="4"/>
  <c r="E2" i="4" s="1"/>
  <c r="D52" i="4"/>
  <c r="E52" i="4" s="1"/>
  <c r="D37" i="4"/>
  <c r="E37" i="4" s="1"/>
  <c r="B2" i="4"/>
  <c r="F114" i="4" l="1"/>
  <c r="E114" i="4" s="1"/>
  <c r="C2" i="4"/>
  <c r="C114" i="4" l="1"/>
</calcChain>
</file>

<file path=xl/comments1.xml><?xml version="1.0" encoding="utf-8"?>
<comments xmlns="http://schemas.openxmlformats.org/spreadsheetml/2006/main">
  <authors>
    <author>Paola Lopez</author>
  </authors>
  <commentList>
    <comment ref="F465" authorId="0" shapeId="0">
      <text>
        <r>
          <rPr>
            <b/>
            <sz val="9"/>
            <color indexed="81"/>
            <rFont val="Tahoma"/>
            <family val="2"/>
          </rPr>
          <t>Paola Lopez:</t>
        </r>
        <r>
          <rPr>
            <sz val="9"/>
            <color indexed="81"/>
            <rFont val="Tahoma"/>
            <family val="2"/>
          </rPr>
          <t xml:space="preserve">
Completed for eval due 11/7/17</t>
        </r>
      </text>
    </comment>
    <comment ref="F619" authorId="0" shapeId="0">
      <text>
        <r>
          <rPr>
            <b/>
            <sz val="9"/>
            <color indexed="81"/>
            <rFont val="Tahoma"/>
            <family val="2"/>
          </rPr>
          <t>Paola Lopez:</t>
        </r>
        <r>
          <rPr>
            <sz val="9"/>
            <color indexed="81"/>
            <rFont val="Tahoma"/>
            <family val="2"/>
          </rPr>
          <t xml:space="preserve">
Completed for 2017 evaluation</t>
        </r>
      </text>
    </comment>
  </commentList>
</comments>
</file>

<file path=xl/comments2.xml><?xml version="1.0" encoding="utf-8"?>
<comments xmlns="http://schemas.openxmlformats.org/spreadsheetml/2006/main">
  <authors>
    <author>Paola Lopez</author>
  </authors>
  <commentList>
    <comment ref="J71" authorId="0" shapeId="0">
      <text>
        <r>
          <rPr>
            <b/>
            <sz val="9"/>
            <color indexed="81"/>
            <rFont val="Tahoma"/>
            <family val="2"/>
          </rPr>
          <t>Paola Lopez:</t>
        </r>
        <r>
          <rPr>
            <sz val="9"/>
            <color indexed="81"/>
            <rFont val="Tahoma"/>
            <family val="2"/>
          </rPr>
          <t xml:space="preserve">
Manning seasonal bookstore
</t>
        </r>
      </text>
    </comment>
    <comment ref="J76" authorId="0" shapeId="0">
      <text>
        <r>
          <rPr>
            <b/>
            <sz val="9"/>
            <color indexed="81"/>
            <rFont val="Tahoma"/>
            <family val="2"/>
          </rPr>
          <t>Paola Lopez:</t>
        </r>
        <r>
          <rPr>
            <sz val="9"/>
            <color indexed="81"/>
            <rFont val="Tahoma"/>
            <family val="2"/>
          </rPr>
          <t xml:space="preserve">
Shannon Robertson</t>
        </r>
      </text>
    </comment>
    <comment ref="I80" authorId="0" shapeId="0">
      <text>
        <r>
          <rPr>
            <b/>
            <sz val="9"/>
            <color indexed="81"/>
            <rFont val="Tahoma"/>
            <family val="2"/>
          </rPr>
          <t>Paola Lopez:</t>
        </r>
        <r>
          <rPr>
            <sz val="9"/>
            <color indexed="81"/>
            <rFont val="Tahoma"/>
            <family val="2"/>
          </rPr>
          <t xml:space="preserve">
On PLOA as adjunct until August 9 2019</t>
        </r>
      </text>
    </comment>
    <comment ref="J121" authorId="0" shapeId="0">
      <text>
        <r>
          <rPr>
            <b/>
            <sz val="9"/>
            <color indexed="81"/>
            <rFont val="Tahoma"/>
            <family val="2"/>
          </rPr>
          <t>Paola Lopez:</t>
        </r>
        <r>
          <rPr>
            <sz val="9"/>
            <color indexed="81"/>
            <rFont val="Tahoma"/>
            <family val="2"/>
          </rPr>
          <t xml:space="preserve">
Seasonal Bookstore</t>
        </r>
      </text>
    </comment>
    <comment ref="J133" authorId="0" shapeId="0">
      <text>
        <r>
          <rPr>
            <b/>
            <sz val="9"/>
            <color indexed="81"/>
            <rFont val="Tahoma"/>
            <family val="2"/>
          </rPr>
          <t>Paola Lopez:</t>
        </r>
        <r>
          <rPr>
            <sz val="9"/>
            <color indexed="81"/>
            <rFont val="Tahoma"/>
            <family val="2"/>
          </rPr>
          <t xml:space="preserve">
Pao Yang</t>
        </r>
      </text>
    </comment>
    <comment ref="J139" authorId="0" shapeId="0">
      <text>
        <r>
          <rPr>
            <b/>
            <sz val="9"/>
            <color indexed="81"/>
            <rFont val="Tahoma"/>
            <family val="2"/>
          </rPr>
          <t>Paola Lopez:</t>
        </r>
        <r>
          <rPr>
            <sz val="9"/>
            <color indexed="81"/>
            <rFont val="Tahoma"/>
            <family val="2"/>
          </rPr>
          <t xml:space="preserve">
Francisca Herrera</t>
        </r>
      </text>
    </comment>
    <comment ref="J141" authorId="0" shapeId="0">
      <text>
        <r>
          <rPr>
            <b/>
            <sz val="9"/>
            <color indexed="81"/>
            <rFont val="Tahoma"/>
            <family val="2"/>
          </rPr>
          <t>Paola Lopez:</t>
        </r>
        <r>
          <rPr>
            <sz val="9"/>
            <color indexed="81"/>
            <rFont val="Tahoma"/>
            <family val="2"/>
          </rPr>
          <t xml:space="preserve">
Sara Woody</t>
        </r>
      </text>
    </comment>
    <comment ref="J149" authorId="0" shapeId="0">
      <text>
        <r>
          <rPr>
            <b/>
            <sz val="9"/>
            <color indexed="81"/>
            <rFont val="Tahoma"/>
            <family val="2"/>
          </rPr>
          <t>Paola Lopez:</t>
        </r>
        <r>
          <rPr>
            <sz val="9"/>
            <color indexed="81"/>
            <rFont val="Tahoma"/>
            <family val="2"/>
          </rPr>
          <t xml:space="preserve">
Bookstore seasonal</t>
        </r>
      </text>
    </comment>
    <comment ref="J166" authorId="0" shapeId="0">
      <text>
        <r>
          <rPr>
            <b/>
            <sz val="9"/>
            <color indexed="81"/>
            <rFont val="Tahoma"/>
            <family val="2"/>
          </rPr>
          <t>Paola Lopez:</t>
        </r>
        <r>
          <rPr>
            <sz val="9"/>
            <color indexed="81"/>
            <rFont val="Tahoma"/>
            <family val="2"/>
          </rPr>
          <t xml:space="preserve">
Bookstore seasonal</t>
        </r>
      </text>
    </comment>
    <comment ref="I167" authorId="0" shapeId="0">
      <text>
        <r>
          <rPr>
            <b/>
            <sz val="9"/>
            <color indexed="81"/>
            <rFont val="Tahoma"/>
            <family val="2"/>
          </rPr>
          <t>Paola Lopez
Norman Keith Johnson</t>
        </r>
      </text>
    </comment>
    <comment ref="J172" authorId="0" shapeId="0">
      <text>
        <r>
          <rPr>
            <b/>
            <sz val="9"/>
            <color indexed="81"/>
            <rFont val="Tahoma"/>
            <family val="2"/>
          </rPr>
          <t>Paola Lopez:</t>
        </r>
        <r>
          <rPr>
            <sz val="9"/>
            <color indexed="81"/>
            <rFont val="Tahoma"/>
            <family val="2"/>
          </rPr>
          <t xml:space="preserve">
Randall Vogt</t>
        </r>
      </text>
    </comment>
    <comment ref="I217" authorId="0" shapeId="0">
      <text>
        <r>
          <rPr>
            <b/>
            <sz val="9"/>
            <color indexed="81"/>
            <rFont val="Tahoma"/>
            <family val="2"/>
          </rPr>
          <t>Paola Lopez:</t>
        </r>
        <r>
          <rPr>
            <sz val="9"/>
            <color indexed="81"/>
            <rFont val="Tahoma"/>
            <family val="2"/>
          </rPr>
          <t xml:space="preserve">
Jo Ann Lewis</t>
        </r>
      </text>
    </comment>
    <comment ref="J227" authorId="0" shapeId="0">
      <text>
        <r>
          <rPr>
            <b/>
            <sz val="9"/>
            <color indexed="81"/>
            <rFont val="Tahoma"/>
            <family val="2"/>
          </rPr>
          <t>Paola Lopez:</t>
        </r>
        <r>
          <rPr>
            <sz val="9"/>
            <color indexed="81"/>
            <rFont val="Tahoma"/>
            <family val="2"/>
          </rPr>
          <t xml:space="preserve">
Seasonal Bookstore</t>
        </r>
      </text>
    </comment>
    <comment ref="I252" authorId="0" shapeId="0">
      <text>
        <r>
          <rPr>
            <b/>
            <sz val="9"/>
            <color indexed="81"/>
            <rFont val="Tahoma"/>
            <family val="2"/>
          </rPr>
          <t>Paola Lopez:</t>
        </r>
        <r>
          <rPr>
            <sz val="9"/>
            <color indexed="81"/>
            <rFont val="Tahoma"/>
            <family val="2"/>
          </rPr>
          <t xml:space="preserve">
Tasha Johnson - Current Adjunct</t>
        </r>
      </text>
    </comment>
    <comment ref="J254" authorId="0" shapeId="0">
      <text>
        <r>
          <rPr>
            <b/>
            <sz val="9"/>
            <color indexed="81"/>
            <rFont val="Tahoma"/>
            <family val="2"/>
          </rPr>
          <t>Paola Lopez:</t>
        </r>
        <r>
          <rPr>
            <sz val="9"/>
            <color indexed="81"/>
            <rFont val="Tahoma"/>
            <family val="2"/>
          </rPr>
          <t xml:space="preserve">
Seasonal bookstore</t>
        </r>
      </text>
    </comment>
    <comment ref="I260" authorId="0" shapeId="0">
      <text>
        <r>
          <rPr>
            <b/>
            <sz val="9"/>
            <color indexed="81"/>
            <rFont val="Tahoma"/>
            <family val="2"/>
          </rPr>
          <t>Paola Lopez:</t>
        </r>
        <r>
          <rPr>
            <sz val="9"/>
            <color indexed="81"/>
            <rFont val="Tahoma"/>
            <family val="2"/>
          </rPr>
          <t xml:space="preserve">
Kathy Echols</t>
        </r>
      </text>
    </comment>
    <comment ref="I264" authorId="0" shapeId="0">
      <text>
        <r>
          <rPr>
            <b/>
            <sz val="9"/>
            <color indexed="81"/>
            <rFont val="Tahoma"/>
            <family val="2"/>
          </rPr>
          <t>Paola Lopez:</t>
        </r>
        <r>
          <rPr>
            <sz val="9"/>
            <color indexed="81"/>
            <rFont val="Tahoma"/>
            <family val="2"/>
          </rPr>
          <t xml:space="preserve">
Edward Machain on LOA</t>
        </r>
      </text>
    </comment>
    <comment ref="J313" authorId="0" shapeId="0">
      <text>
        <r>
          <rPr>
            <b/>
            <sz val="9"/>
            <color indexed="81"/>
            <rFont val="Tahoma"/>
            <family val="2"/>
          </rPr>
          <t>Paola Lopez:</t>
        </r>
        <r>
          <rPr>
            <sz val="9"/>
            <color indexed="81"/>
            <rFont val="Tahoma"/>
            <family val="2"/>
          </rPr>
          <t xml:space="preserve">
Margaret Loya</t>
        </r>
      </text>
    </comment>
    <comment ref="J324" authorId="0" shapeId="0">
      <text>
        <r>
          <rPr>
            <b/>
            <sz val="9"/>
            <color indexed="81"/>
            <rFont val="Tahoma"/>
            <family val="2"/>
          </rPr>
          <t>Paola Lopez:</t>
        </r>
        <r>
          <rPr>
            <sz val="9"/>
            <color indexed="81"/>
            <rFont val="Tahoma"/>
            <family val="2"/>
          </rPr>
          <t xml:space="preserve">
Seasonal Bookstore</t>
        </r>
      </text>
    </comment>
    <comment ref="I341" authorId="0" shapeId="0">
      <text>
        <r>
          <rPr>
            <b/>
            <sz val="9"/>
            <color indexed="81"/>
            <rFont val="Tahoma"/>
            <family val="2"/>
          </rPr>
          <t>Paola Lopez:</t>
        </r>
        <r>
          <rPr>
            <sz val="9"/>
            <color indexed="81"/>
            <rFont val="Tahoma"/>
            <family val="2"/>
          </rPr>
          <t xml:space="preserve">
Michael Hope - filling in as accountant/auditor provisionally</t>
        </r>
      </text>
    </comment>
    <comment ref="J354" authorId="0" shapeId="0">
      <text>
        <r>
          <rPr>
            <b/>
            <sz val="9"/>
            <color indexed="81"/>
            <rFont val="Tahoma"/>
            <family val="2"/>
          </rPr>
          <t>Paola Lopez:</t>
        </r>
        <r>
          <rPr>
            <sz val="9"/>
            <color indexed="81"/>
            <rFont val="Tahoma"/>
            <family val="2"/>
          </rPr>
          <t xml:space="preserve">
Manuel Lopez term 10/18/18
</t>
        </r>
      </text>
    </comment>
    <comment ref="J366" authorId="0" shapeId="0">
      <text>
        <r>
          <rPr>
            <b/>
            <sz val="9"/>
            <color indexed="81"/>
            <rFont val="Tahoma"/>
            <family val="2"/>
          </rPr>
          <t>Paola Lopez:</t>
        </r>
        <r>
          <rPr>
            <sz val="9"/>
            <color indexed="81"/>
            <rFont val="Tahoma"/>
            <family val="2"/>
          </rPr>
          <t xml:space="preserve">
Seasonal Bookstore</t>
        </r>
      </text>
    </comment>
    <comment ref="J368" authorId="0" shapeId="0">
      <text>
        <r>
          <rPr>
            <b/>
            <sz val="9"/>
            <color indexed="81"/>
            <rFont val="Tahoma"/>
            <family val="2"/>
          </rPr>
          <t>Paola Lopez:</t>
        </r>
        <r>
          <rPr>
            <sz val="9"/>
            <color indexed="81"/>
            <rFont val="Tahoma"/>
            <family val="2"/>
          </rPr>
          <t xml:space="preserve">
Seasonal Bookstore</t>
        </r>
      </text>
    </comment>
    <comment ref="J370" authorId="0" shapeId="0">
      <text>
        <r>
          <rPr>
            <b/>
            <sz val="9"/>
            <color indexed="81"/>
            <rFont val="Tahoma"/>
            <family val="2"/>
          </rPr>
          <t>Paola Lopez:</t>
        </r>
        <r>
          <rPr>
            <sz val="9"/>
            <color indexed="81"/>
            <rFont val="Tahoma"/>
            <family val="2"/>
          </rPr>
          <t xml:space="preserve">
Seasonal bookstore</t>
        </r>
      </text>
    </comment>
    <comment ref="I372" authorId="0" shapeId="0">
      <text>
        <r>
          <rPr>
            <b/>
            <sz val="9"/>
            <color indexed="81"/>
            <rFont val="Tahoma"/>
            <family val="2"/>
          </rPr>
          <t>Paola Lopez:</t>
        </r>
        <r>
          <rPr>
            <sz val="9"/>
            <color indexed="81"/>
            <rFont val="Tahoma"/>
            <family val="2"/>
          </rPr>
          <t xml:space="preserve">
Bonita Gomez - PLOA as adjunct</t>
        </r>
      </text>
    </comment>
    <comment ref="J392" authorId="0" shapeId="0">
      <text>
        <r>
          <rPr>
            <b/>
            <sz val="9"/>
            <color indexed="81"/>
            <rFont val="Tahoma"/>
            <family val="2"/>
          </rPr>
          <t>Paola Lopez:</t>
        </r>
        <r>
          <rPr>
            <sz val="9"/>
            <color indexed="81"/>
            <rFont val="Tahoma"/>
            <family val="2"/>
          </rPr>
          <t xml:space="preserve">
Seasonal bookstore</t>
        </r>
      </text>
    </comment>
    <comment ref="J393" authorId="0" shapeId="0">
      <text>
        <r>
          <rPr>
            <b/>
            <sz val="9"/>
            <color indexed="81"/>
            <rFont val="Tahoma"/>
            <family val="2"/>
          </rPr>
          <t>Paola Lopez:</t>
        </r>
        <r>
          <rPr>
            <sz val="9"/>
            <color indexed="81"/>
            <rFont val="Tahoma"/>
            <family val="2"/>
          </rPr>
          <t xml:space="preserve">
Darlen Perez</t>
        </r>
      </text>
    </comment>
    <comment ref="J440" authorId="0" shapeId="0">
      <text>
        <r>
          <rPr>
            <b/>
            <sz val="9"/>
            <color indexed="81"/>
            <rFont val="Tahoma"/>
            <family val="2"/>
          </rPr>
          <t>Paola Lopez:</t>
        </r>
        <r>
          <rPr>
            <sz val="9"/>
            <color indexed="81"/>
            <rFont val="Tahoma"/>
            <family val="2"/>
          </rPr>
          <t xml:space="preserve">
Seasonal bookstore</t>
        </r>
      </text>
    </comment>
    <comment ref="J520" authorId="0" shapeId="0">
      <text>
        <r>
          <rPr>
            <b/>
            <sz val="9"/>
            <color indexed="81"/>
            <rFont val="Tahoma"/>
            <family val="2"/>
          </rPr>
          <t>Paola Lopez:</t>
        </r>
        <r>
          <rPr>
            <sz val="9"/>
            <color indexed="81"/>
            <rFont val="Tahoma"/>
            <family val="2"/>
          </rPr>
          <t xml:space="preserve">
Paola Lopez</t>
        </r>
      </text>
    </comment>
    <comment ref="J524" authorId="0" shapeId="0">
      <text>
        <r>
          <rPr>
            <b/>
            <sz val="9"/>
            <color indexed="81"/>
            <rFont val="Tahoma"/>
            <family val="2"/>
          </rPr>
          <t>Paola Lopez:</t>
        </r>
        <r>
          <rPr>
            <sz val="9"/>
            <color indexed="81"/>
            <rFont val="Tahoma"/>
            <family val="2"/>
          </rPr>
          <t xml:space="preserve">
Seasonal bookstore</t>
        </r>
      </text>
    </comment>
    <comment ref="J574" authorId="0" shapeId="0">
      <text>
        <r>
          <rPr>
            <b/>
            <sz val="9"/>
            <color indexed="81"/>
            <rFont val="Tahoma"/>
            <family val="2"/>
          </rPr>
          <t>Paola Lopez:</t>
        </r>
        <r>
          <rPr>
            <sz val="9"/>
            <color indexed="81"/>
            <rFont val="Tahoma"/>
            <family val="2"/>
          </rPr>
          <t xml:space="preserve">
Seasonal bookstore</t>
        </r>
      </text>
    </comment>
    <comment ref="J576" authorId="0" shapeId="0">
      <text>
        <r>
          <rPr>
            <b/>
            <sz val="9"/>
            <color indexed="81"/>
            <rFont val="Tahoma"/>
            <family val="2"/>
          </rPr>
          <t>Paola Lopez:</t>
        </r>
        <r>
          <rPr>
            <sz val="9"/>
            <color indexed="81"/>
            <rFont val="Tahoma"/>
            <family val="2"/>
          </rPr>
          <t xml:space="preserve">
Fennyann Chan</t>
        </r>
      </text>
    </comment>
    <comment ref="I591" authorId="0" shapeId="0">
      <text>
        <r>
          <rPr>
            <b/>
            <sz val="9"/>
            <color indexed="81"/>
            <rFont val="Tahoma"/>
            <family val="2"/>
          </rPr>
          <t>Paola Lopez:</t>
        </r>
        <r>
          <rPr>
            <sz val="9"/>
            <color indexed="81"/>
            <rFont val="Tahoma"/>
            <family val="2"/>
          </rPr>
          <t xml:space="preserve">
Donna Berry - Interim</t>
        </r>
      </text>
    </comment>
    <comment ref="J593" authorId="0" shapeId="0">
      <text>
        <r>
          <rPr>
            <b/>
            <sz val="9"/>
            <color indexed="81"/>
            <rFont val="Tahoma"/>
            <family val="2"/>
          </rPr>
          <t>Paola Lopez:</t>
        </r>
        <r>
          <rPr>
            <sz val="9"/>
            <color indexed="81"/>
            <rFont val="Tahoma"/>
            <family val="2"/>
          </rPr>
          <t xml:space="preserve">
Seasonal bookstore</t>
        </r>
      </text>
    </comment>
    <comment ref="I605" authorId="0" shapeId="0">
      <text>
        <r>
          <rPr>
            <b/>
            <sz val="9"/>
            <color indexed="81"/>
            <rFont val="Tahoma"/>
            <family val="2"/>
          </rPr>
          <t>Paola Lopez:</t>
        </r>
        <r>
          <rPr>
            <sz val="9"/>
            <color indexed="81"/>
            <rFont val="Tahoma"/>
            <family val="2"/>
          </rPr>
          <t xml:space="preserve">
Tony Yang </t>
        </r>
      </text>
    </comment>
    <comment ref="J609" authorId="0" shapeId="0">
      <text>
        <r>
          <rPr>
            <b/>
            <sz val="9"/>
            <color indexed="81"/>
            <rFont val="Tahoma"/>
            <family val="2"/>
          </rPr>
          <t>Paola Lopez:</t>
        </r>
        <r>
          <rPr>
            <sz val="9"/>
            <color indexed="81"/>
            <rFont val="Tahoma"/>
            <family val="2"/>
          </rPr>
          <t xml:space="preserve">
Seasonal Bookstore</t>
        </r>
      </text>
    </comment>
    <comment ref="J617" authorId="0" shapeId="0">
      <text>
        <r>
          <rPr>
            <b/>
            <sz val="9"/>
            <color indexed="81"/>
            <rFont val="Tahoma"/>
            <family val="2"/>
          </rPr>
          <t>Paola Lopez:</t>
        </r>
        <r>
          <rPr>
            <sz val="9"/>
            <color indexed="81"/>
            <rFont val="Tahoma"/>
            <family val="2"/>
          </rPr>
          <t xml:space="preserve">
Seasonal bookstore</t>
        </r>
      </text>
    </comment>
    <comment ref="J635" authorId="0" shapeId="0">
      <text>
        <r>
          <rPr>
            <b/>
            <sz val="9"/>
            <color indexed="81"/>
            <rFont val="Tahoma"/>
            <family val="2"/>
          </rPr>
          <t>Paola Lopez:</t>
        </r>
        <r>
          <rPr>
            <sz val="9"/>
            <color indexed="81"/>
            <rFont val="Tahoma"/>
            <family val="2"/>
          </rPr>
          <t xml:space="preserve">
Gwun Lau</t>
        </r>
      </text>
    </comment>
    <comment ref="J637" authorId="0" shapeId="0">
      <text>
        <r>
          <rPr>
            <b/>
            <sz val="9"/>
            <color indexed="81"/>
            <rFont val="Tahoma"/>
            <family val="2"/>
          </rPr>
          <t>Paola Lopez:</t>
        </r>
        <r>
          <rPr>
            <sz val="9"/>
            <color indexed="81"/>
            <rFont val="Tahoma"/>
            <family val="2"/>
          </rPr>
          <t xml:space="preserve">
Brittany Needham</t>
        </r>
      </text>
    </comment>
    <comment ref="J640" authorId="0" shapeId="0">
      <text>
        <r>
          <rPr>
            <b/>
            <sz val="9"/>
            <color indexed="81"/>
            <rFont val="Tahoma"/>
            <family val="2"/>
          </rPr>
          <t>Paola Lopez:</t>
        </r>
        <r>
          <rPr>
            <sz val="9"/>
            <color indexed="81"/>
            <rFont val="Tahoma"/>
            <family val="2"/>
          </rPr>
          <t xml:space="preserve">
Bookstore seasonal</t>
        </r>
      </text>
    </comment>
    <comment ref="I661" authorId="0" shapeId="0">
      <text>
        <r>
          <rPr>
            <b/>
            <sz val="9"/>
            <color indexed="81"/>
            <rFont val="Tahoma"/>
            <family val="2"/>
          </rPr>
          <t>Paola Lopez:</t>
        </r>
        <r>
          <rPr>
            <sz val="9"/>
            <color indexed="81"/>
            <rFont val="Tahoma"/>
            <family val="2"/>
          </rPr>
          <t xml:space="preserve">
Kao Insyarath</t>
        </r>
      </text>
    </comment>
    <comment ref="J673" authorId="0" shapeId="0">
      <text>
        <r>
          <rPr>
            <b/>
            <sz val="9"/>
            <color indexed="81"/>
            <rFont val="Tahoma"/>
            <family val="2"/>
          </rPr>
          <t>Paola Lopez:</t>
        </r>
        <r>
          <rPr>
            <sz val="9"/>
            <color indexed="81"/>
            <rFont val="Tahoma"/>
            <family val="2"/>
          </rPr>
          <t xml:space="preserve">
Cindy Clark </t>
        </r>
      </text>
    </comment>
    <comment ref="J683" authorId="0" shapeId="0">
      <text>
        <r>
          <rPr>
            <b/>
            <sz val="9"/>
            <color indexed="81"/>
            <rFont val="Tahoma"/>
            <family val="2"/>
          </rPr>
          <t>Paola Lopez:</t>
        </r>
        <r>
          <rPr>
            <sz val="9"/>
            <color indexed="81"/>
            <rFont val="Tahoma"/>
            <family val="2"/>
          </rPr>
          <t xml:space="preserve">
Joshua Petersen</t>
        </r>
      </text>
    </comment>
  </commentList>
</comments>
</file>

<file path=xl/sharedStrings.xml><?xml version="1.0" encoding="utf-8"?>
<sst xmlns="http://schemas.openxmlformats.org/spreadsheetml/2006/main" count="17732" uniqueCount="3574">
  <si>
    <t>Employee Number</t>
  </si>
  <si>
    <t>Employee</t>
  </si>
  <si>
    <t>Name</t>
  </si>
  <si>
    <t>Division</t>
  </si>
  <si>
    <t>Raters of Record</t>
  </si>
  <si>
    <t>Due Date</t>
  </si>
  <si>
    <t>Overdue</t>
  </si>
  <si>
    <t>Status</t>
  </si>
  <si>
    <t>Current Step</t>
  </si>
  <si>
    <t>Current Step Assignee</t>
  </si>
  <si>
    <t>Cecelia Montoya-Gomez</t>
  </si>
  <si>
    <t>DO Finance &amp; Administration</t>
  </si>
  <si>
    <t>Glynna Billings</t>
  </si>
  <si>
    <t>Yes</t>
  </si>
  <si>
    <t>Approval</t>
  </si>
  <si>
    <t>Paola Lopez</t>
  </si>
  <si>
    <t>Samerah Campbell</t>
  </si>
  <si>
    <t>Biennial Management Evaluation (due 03 / 20 / 2019 )</t>
  </si>
  <si>
    <t>DO Human Resources</t>
  </si>
  <si>
    <t>Julianna Mosier</t>
  </si>
  <si>
    <t>No</t>
  </si>
  <si>
    <t>Not Started</t>
  </si>
  <si>
    <t>Set Goals for PROGRESS ACHIEVED</t>
  </si>
  <si>
    <t>Jame Yang</t>
  </si>
  <si>
    <t>Rating</t>
  </si>
  <si>
    <t>Cindy Chang</t>
  </si>
  <si>
    <t>Susan Dana</t>
  </si>
  <si>
    <t>Annual Classified Evaluation (due  11 / 18 / 2017 )</t>
  </si>
  <si>
    <t>Annual Classified Evaluation (due  03 / 03 / 2018 )</t>
  </si>
  <si>
    <t>Virginia Vindiola</t>
  </si>
  <si>
    <t>Biennial Confidential Evaluation (due 05 / 06 / 2018 )</t>
  </si>
  <si>
    <t>Approve and Sign Biennial Confidential Evaluation (due 05 / 06 / 2018 ) for Virginia Vindiola</t>
  </si>
  <si>
    <t>William Schofield</t>
  </si>
  <si>
    <t>William Walls</t>
  </si>
  <si>
    <t>Annual Classified Evaluation (due  08 / 01 / 2018 )</t>
  </si>
  <si>
    <t>Machele Gonzalvez</t>
  </si>
  <si>
    <t>Annual Classified Evaluation (due  05 / 27 / 2018 )</t>
  </si>
  <si>
    <t>Rating For Machele Gonzalvez's Annual Classified Evaluation (due  05 / 27 / 2018 )</t>
  </si>
  <si>
    <t>Michelle Briceno</t>
  </si>
  <si>
    <t>Annual Classified Evaluation (due  03 / 01 / 2018 )</t>
  </si>
  <si>
    <t>Annual Classified Evaluation (due  05 / 27 / 2017 )</t>
  </si>
  <si>
    <t>Rating For Machele Gonzalvez's Annual Classified Evaluation (due  05 / 27 / 2017 )</t>
  </si>
  <si>
    <t>Saprina Abraham</t>
  </si>
  <si>
    <t>Biennial Confidential Evaluation (due 12 / 01 / 2018 )</t>
  </si>
  <si>
    <t>Rating For Saprina Abraham's Biennial Confidential Evaluation (due 12 / 01 / 2018 )</t>
  </si>
  <si>
    <t>Christy Hedstrom</t>
  </si>
  <si>
    <t>Annual Classified Evaluation (due  02 / 03 / 2018 )</t>
  </si>
  <si>
    <t>Randall Vogt</t>
  </si>
  <si>
    <t>Set Goals to record PROGRESS ACHIEVED</t>
  </si>
  <si>
    <t>Alexis Brofman</t>
  </si>
  <si>
    <t>Sherry Vang</t>
  </si>
  <si>
    <t>Caleb Brooks</t>
  </si>
  <si>
    <t>Annual Classified Evaluation (due  11 / 14 / 2017 )</t>
  </si>
  <si>
    <t>Elizabeth Tucker</t>
  </si>
  <si>
    <t>DO Operations &amp; Information Systems</t>
  </si>
  <si>
    <t>Darren Cousineau</t>
  </si>
  <si>
    <t>Christine Miktarian</t>
  </si>
  <si>
    <t>Michael Kaiser</t>
  </si>
  <si>
    <t>Probationary Management Evaluation (due 09/ 17 / 2017 )</t>
  </si>
  <si>
    <t>RC Administrative Services</t>
  </si>
  <si>
    <t>Donna Berry</t>
  </si>
  <si>
    <t>Carlos Puente Jr</t>
  </si>
  <si>
    <t>Annual Classified Evaluation (due 09 / 1 / 2017 )</t>
  </si>
  <si>
    <t>FCC Administrative Services</t>
  </si>
  <si>
    <t>Cheryl Sullivan</t>
  </si>
  <si>
    <t>Draft</t>
  </si>
  <si>
    <t>N/A</t>
  </si>
  <si>
    <t>Richard Kohler</t>
  </si>
  <si>
    <t>Annual Management Evaluation (due 07 / 27 / 2017 )</t>
  </si>
  <si>
    <t>RC Student Services</t>
  </si>
  <si>
    <t>Lisa McAndrews</t>
  </si>
  <si>
    <t>Sophia Adame</t>
  </si>
  <si>
    <t>Annual Classified Evaluation (due  12 / 02 / 2017 )</t>
  </si>
  <si>
    <t>Claudia Habib</t>
  </si>
  <si>
    <t>Anne Adams</t>
  </si>
  <si>
    <t>Annual Classified Evaluation (due  05 / 01 / 2018 )</t>
  </si>
  <si>
    <t>Emalee Aguilar</t>
  </si>
  <si>
    <t>Annual Classified Evaluation (due  03 / 30 / 2018 )</t>
  </si>
  <si>
    <t>CCC Student Success, Equity, &amp; Outreach</t>
  </si>
  <si>
    <t>Gurdeep Sihota Hebert</t>
  </si>
  <si>
    <t>Rating For Emalee Aguilar's Annual Classified Evaluation (due  03 / 30 / 2018 )</t>
  </si>
  <si>
    <t>Shannon Aguilar</t>
  </si>
  <si>
    <t>Annual Classified Evaluation (due  08 / 27 / 2018 )</t>
  </si>
  <si>
    <t>RC President's Office</t>
  </si>
  <si>
    <t>Gary Sakaguchi</t>
  </si>
  <si>
    <t>Sergio Alvarado Hernandez</t>
  </si>
  <si>
    <t>Annual Classified Evaluation (due  09 / 10 / 2018 )</t>
  </si>
  <si>
    <t>Ivy Arana</t>
  </si>
  <si>
    <t>Miles Abrahamson</t>
  </si>
  <si>
    <t>Monica Armenta</t>
  </si>
  <si>
    <t>Annual Classified Evaluation (due  02 / 13 / 2018 )</t>
  </si>
  <si>
    <t>Rating For Monica Armenta's Annual Classified Evaluation (due  02 / 13 / 2018 )</t>
  </si>
  <si>
    <t>Jamien Armstrong</t>
  </si>
  <si>
    <t>Annual Classified Evaluation (due  06 / 01 / 2018 )</t>
  </si>
  <si>
    <t>FCC Library &amp; Learning Resources</t>
  </si>
  <si>
    <t>Carrie Baize</t>
  </si>
  <si>
    <t>FCC Business</t>
  </si>
  <si>
    <t>Timothy Woods</t>
  </si>
  <si>
    <t>Donna Baker-Geidner</t>
  </si>
  <si>
    <t>Annual Classified Evaluation (due  08 / 20 / 2018 )</t>
  </si>
  <si>
    <t>Albert Barela</t>
  </si>
  <si>
    <t>Annual Classified Evaluation (due  10 / 27 / 2018 )</t>
  </si>
  <si>
    <t>Glen Foth</t>
  </si>
  <si>
    <t>Jeffrey Barrett</t>
  </si>
  <si>
    <t>Annual Classified Evaluation (due  03 / 04 / 2018 )</t>
  </si>
  <si>
    <t>FCC Fine, Performing, &amp; Commun Arts</t>
  </si>
  <si>
    <t>Neil Vanderpool</t>
  </si>
  <si>
    <t>Bryant Berry</t>
  </si>
  <si>
    <t>James Rooney</t>
  </si>
  <si>
    <t>Kathy Bonilla</t>
  </si>
  <si>
    <t>Annual Classified Evaluation (due  01 / 02 / 2018 )</t>
  </si>
  <si>
    <t>FCC President's Office</t>
  </si>
  <si>
    <t>Cris Bremer</t>
  </si>
  <si>
    <t>Christopher Bosworth</t>
  </si>
  <si>
    <t>Annual POA Evaluation (due 03 / 27 / 2018 )</t>
  </si>
  <si>
    <t>Patrick Jackson</t>
  </si>
  <si>
    <t>Rating For Christopher Bosworth's Annual POA Evaluation (due 03 / 27 / 2018 )</t>
  </si>
  <si>
    <t>William Bowlin</t>
  </si>
  <si>
    <t>Annual Classified Evaluation (due  08 / 02 / 2018 )</t>
  </si>
  <si>
    <t>FCC Technology Services</t>
  </si>
  <si>
    <t>Donald Lopez</t>
  </si>
  <si>
    <t>Jennifer Branshaw</t>
  </si>
  <si>
    <t>Annual Classified Evaluation (due  08 / 19 / 2018 )</t>
  </si>
  <si>
    <t>David Santesteban</t>
  </si>
  <si>
    <t>Anthony Bravo</t>
  </si>
  <si>
    <t>FCC Counseling &amp; Student Services</t>
  </si>
  <si>
    <t>Emilee Slater</t>
  </si>
  <si>
    <t>Gregory Breshears</t>
  </si>
  <si>
    <t>Annual Classified Evaluation (due  08 / 28 / 2018 )</t>
  </si>
  <si>
    <t>Christina Verdin</t>
  </si>
  <si>
    <t>Annual Classified Evaluation (due  07 / 03 / 2018 )</t>
  </si>
  <si>
    <t>John Cunningham</t>
  </si>
  <si>
    <t>Review Evaluation Prior to Meeting with Manager</t>
  </si>
  <si>
    <t>Truc Cao</t>
  </si>
  <si>
    <t>Annual Classified Evaluation (due  08 / 09 / 2018 )</t>
  </si>
  <si>
    <t>CCC Career Technical Education &amp; Library</t>
  </si>
  <si>
    <t>Monica Marquez</t>
  </si>
  <si>
    <t>Samaria Cardenas</t>
  </si>
  <si>
    <t>Robert Cawley</t>
  </si>
  <si>
    <t>Annual Classified Evaluation (due  12 / 09 / 2017 )</t>
  </si>
  <si>
    <t>Anthony Celaya Jr</t>
  </si>
  <si>
    <t>Annual Classified Evaluation (due  09 / 01 / 2018 )</t>
  </si>
  <si>
    <t>Scott Olds</t>
  </si>
  <si>
    <t>Nathan Clark</t>
  </si>
  <si>
    <t>Nileen Clark</t>
  </si>
  <si>
    <t>FCC Office of Instruction</t>
  </si>
  <si>
    <t>Review Evaluation with Employee</t>
  </si>
  <si>
    <t>Addam Cogdell</t>
  </si>
  <si>
    <t>Annual Classified Evaluation (due  03 / 21 / 2018 )</t>
  </si>
  <si>
    <t>Rating For Addam Cogdell's Annual Classified Evaluation (due  03 / 21 / 2018 )</t>
  </si>
  <si>
    <t>Cory Condry</t>
  </si>
  <si>
    <t>Annual Classified Evaluation (due  03 / 02 / 2018 )</t>
  </si>
  <si>
    <t>Keri Cook</t>
  </si>
  <si>
    <t>Annual Classified Evaluation (due  09 / 30 / 2018 )</t>
  </si>
  <si>
    <t>Biennial Management Evaluation (due 07 / 10 / 2019 )</t>
  </si>
  <si>
    <t>Melody Critchfield</t>
  </si>
  <si>
    <t>Annual Classified Evaluation (due  07 / 12 / 2018 )</t>
  </si>
  <si>
    <t>Donna Cooper</t>
  </si>
  <si>
    <t>Rating For Melody Critchfield's Annual Classified Evaluation (due  07 / 12 / 2018 )</t>
  </si>
  <si>
    <t>Julie Curnett</t>
  </si>
  <si>
    <t>Renee Dauer</t>
  </si>
  <si>
    <t>Julie Davidson</t>
  </si>
  <si>
    <t>Annual Classified Evaluation (due  11 / 01 / 2018 )</t>
  </si>
  <si>
    <t>Shannon Solis</t>
  </si>
  <si>
    <t>Daneillie Davis</t>
  </si>
  <si>
    <t>FCC Student Services</t>
  </si>
  <si>
    <t>Mary Mossette</t>
  </si>
  <si>
    <t>James Davis</t>
  </si>
  <si>
    <t>Annual Classified Evaluation (due  12 / 11 / 2017 )</t>
  </si>
  <si>
    <t>Kassandra Davis-Schmall</t>
  </si>
  <si>
    <t>RC Division C</t>
  </si>
  <si>
    <t>David Clark</t>
  </si>
  <si>
    <t>Elizabeth Davitian</t>
  </si>
  <si>
    <t>Annual Classified Evaluation (due  09 / 04 / 2018 )</t>
  </si>
  <si>
    <t>Lataria Hall</t>
  </si>
  <si>
    <t>Arturo Delacruz</t>
  </si>
  <si>
    <t>Annual Classified Evaluation (due  07 / 21 / 2018 )</t>
  </si>
  <si>
    <t>Julian Delgado</t>
  </si>
  <si>
    <t>Sandra Denington</t>
  </si>
  <si>
    <t>Stephanie Crosby</t>
  </si>
  <si>
    <t>Gary DePriest</t>
  </si>
  <si>
    <t>Kenneth Willet</t>
  </si>
  <si>
    <t>Larry Dickson</t>
  </si>
  <si>
    <t>Christopher Orr</t>
  </si>
  <si>
    <t>Rating For Larry Dickson's Annual Classified Evaluation (due  03 / 02 / 2018 )</t>
  </si>
  <si>
    <t>Mirna Duarte</t>
  </si>
  <si>
    <t>Annual Management Evaluation (due 02 / 18 / 2018 )</t>
  </si>
  <si>
    <t>DO Educational Services &amp; Institutional Effectiveness</t>
  </si>
  <si>
    <t>Jerome Countee</t>
  </si>
  <si>
    <t>Cynthia Dunn</t>
  </si>
  <si>
    <t>Sean Henderson</t>
  </si>
  <si>
    <t>Monica Cuevas</t>
  </si>
  <si>
    <t>Charlotte Espinosa</t>
  </si>
  <si>
    <t>Annual Classified Evaluation (due  02 / 17 / 2018 )</t>
  </si>
  <si>
    <t>Steven Estes</t>
  </si>
  <si>
    <t>Annual Classified Evaluation (due  10 / 11 / 2018 )</t>
  </si>
  <si>
    <t>Andres Hernandez</t>
  </si>
  <si>
    <t>April Farkas</t>
  </si>
  <si>
    <t>Annual Classified Evaluation (due  04 / 24 / 2018 )</t>
  </si>
  <si>
    <t>Daniel Fierro</t>
  </si>
  <si>
    <t>Annual Classified Evaluation (due  08 / 15 / 2018 )</t>
  </si>
  <si>
    <t>Kimberley Fischer</t>
  </si>
  <si>
    <t>Gloria Flores</t>
  </si>
  <si>
    <t>Annual Classified Evaluation (due  01 / 17 / 2018 )</t>
  </si>
  <si>
    <t>FCC Educational Services &amp; Institutional Effectiveness</t>
  </si>
  <si>
    <t>Amber Fowler</t>
  </si>
  <si>
    <t>Annual Classified Evaluation (due  11 / 17 / 2017 )</t>
  </si>
  <si>
    <t>Christina Cortes</t>
  </si>
  <si>
    <t>Lili Gao</t>
  </si>
  <si>
    <t>Annual Classified Evaluation (due  07 / 01 / 2018 )</t>
  </si>
  <si>
    <t>Lijuan Zhai</t>
  </si>
  <si>
    <t>Michelle Garcia</t>
  </si>
  <si>
    <t>Annual Classified Evaluation (due  01 / 04 / 2018 )</t>
  </si>
  <si>
    <t>Yolanda Garcia</t>
  </si>
  <si>
    <t>Ganesan Srinivasan</t>
  </si>
  <si>
    <t>Michael Gerard</t>
  </si>
  <si>
    <t>Annual Classified Evaluation (due  07 / 22 / 2018 )</t>
  </si>
  <si>
    <t>Mario F. Gonzalez</t>
  </si>
  <si>
    <t>Annual Classified Evaluation (due  09 / 03 / 2018 )</t>
  </si>
  <si>
    <t>Michael Graffigna</t>
  </si>
  <si>
    <t>Annual Classified Evaluation (due  04 / 21 / 2018 )</t>
  </si>
  <si>
    <t>Rating For Michael Graffigna's Annual Classified Evaluation (due  04 / 21 / 2018 )</t>
  </si>
  <si>
    <t>Alvin Greathouse</t>
  </si>
  <si>
    <t>Annual Classified Evaluation (due  08 / 16 / 2018 )</t>
  </si>
  <si>
    <t>Approve and Sign Annual Classified Evaluation (due  08 / 16 / 2018 ) for Alvin Greathouse</t>
  </si>
  <si>
    <t>Carla Walter</t>
  </si>
  <si>
    <t>Katherine Guhin</t>
  </si>
  <si>
    <t>RC Division B</t>
  </si>
  <si>
    <t>Marie Harris</t>
  </si>
  <si>
    <t>Christopher Harris</t>
  </si>
  <si>
    <t>Annual Classified Evaluation (due  11 / 22 / 2017 )</t>
  </si>
  <si>
    <t>Jose Flores</t>
  </si>
  <si>
    <t>Kevin Helmey</t>
  </si>
  <si>
    <t>Annual Classified Evaluation (due  06 / 21 / 2018 )</t>
  </si>
  <si>
    <t>Wilhemina Henderson</t>
  </si>
  <si>
    <t>Annual Classified Evaluation (due  03 / 15 / 2018 )</t>
  </si>
  <si>
    <t>Tamara Herman</t>
  </si>
  <si>
    <t>Annual Classified Evaluation (due  08 / 04 / 2018 )</t>
  </si>
  <si>
    <t>FCC Humanities</t>
  </si>
  <si>
    <t>Cynthia Hernandez</t>
  </si>
  <si>
    <t>Daniel Hernandez</t>
  </si>
  <si>
    <t>Monica Hernandez</t>
  </si>
  <si>
    <t>Annual Classified Evaluation (due  09 / 08 / 2018 )</t>
  </si>
  <si>
    <t>FCC Health Science</t>
  </si>
  <si>
    <t>Pammella Zierfuss-Hubbard</t>
  </si>
  <si>
    <t>Randal Hernandez</t>
  </si>
  <si>
    <t>Annual Classified Evaluation (due  04 / 27 / 2018 )</t>
  </si>
  <si>
    <t>Cheryl Hesse</t>
  </si>
  <si>
    <t>RC Office of Instruction</t>
  </si>
  <si>
    <t>Dale van Dam</t>
  </si>
  <si>
    <t>Melanie Highfill</t>
  </si>
  <si>
    <t>Annual Classified Evaluation (due  02 / 26 / 2018 )</t>
  </si>
  <si>
    <t>Barbara Hinkle</t>
  </si>
  <si>
    <t>Annual Classified Evaluation (due  11 / 10 / 2017 )</t>
  </si>
  <si>
    <t>Barbara Blanchard</t>
  </si>
  <si>
    <t>Daniel Hoffman</t>
  </si>
  <si>
    <t>Annual Classified Evaluation (due  06 / 28 / 2018 )</t>
  </si>
  <si>
    <t>Michael Hope</t>
  </si>
  <si>
    <t>Annual Classified Evaluation (due  01 / 18 / 2018 )</t>
  </si>
  <si>
    <t>Jimmy Howard</t>
  </si>
  <si>
    <t>Annual Classified Evaluation (due  08 / 22 / 2018 )</t>
  </si>
  <si>
    <t>CCC Administrative Services</t>
  </si>
  <si>
    <t>Sergio Salinas</t>
  </si>
  <si>
    <t>Josefa Huckeba</t>
  </si>
  <si>
    <t>Matthew Hurst</t>
  </si>
  <si>
    <t>Linda Jackson</t>
  </si>
  <si>
    <t>Annual Classified Evaluation (due  08 / 07 / 2018 )</t>
  </si>
  <si>
    <t>Rating For Linda Jackson's Annual Classified Evaluation (due  08 / 07 / 2018 )</t>
  </si>
  <si>
    <t>Annual Classified Evaluation (due  04 / 01 / 2018 )</t>
  </si>
  <si>
    <t>Kevin Jow</t>
  </si>
  <si>
    <t>Diana Tapia-Wright</t>
  </si>
  <si>
    <t>Aarne Kela</t>
  </si>
  <si>
    <t>Annual Management Evaluation (due 07 / 26 / 2018 )</t>
  </si>
  <si>
    <t>Matthew Laney</t>
  </si>
  <si>
    <t>Annual Classified Evaluation (due  10 / 31 / 2018 )</t>
  </si>
  <si>
    <t>Rating For Matthew Laney's Annual Classified Evaluation (due  10 / 31 / 2018 )</t>
  </si>
  <si>
    <t>Corinna Lemos</t>
  </si>
  <si>
    <t>Kurt Piland</t>
  </si>
  <si>
    <t>Joseph Lescoulie</t>
  </si>
  <si>
    <t>Annual Classified Evaluation (due  02 / 01 / 2018 )</t>
  </si>
  <si>
    <t>Charles Lochbaum</t>
  </si>
  <si>
    <t>Annual Classified Evaluation (due  07 / 08 / 2018 )</t>
  </si>
  <si>
    <t>Michael Lynch</t>
  </si>
  <si>
    <t>Annual Classified Evaluation (due  05 / 22 / 2018 )</t>
  </si>
  <si>
    <t>Rating For Michael Lynch's Annual Classified Evaluation (due  05 / 22 / 2018 )</t>
  </si>
  <si>
    <t>Linda Lyness</t>
  </si>
  <si>
    <t>Annual Classified Evaluation (due  11 / 04 / 2017 )</t>
  </si>
  <si>
    <t>Edward Machain</t>
  </si>
  <si>
    <t>Mayra Machain</t>
  </si>
  <si>
    <t>Annual Classified Evaluation (due  05 / 12 / 2018 )</t>
  </si>
  <si>
    <t>Bernardo Reynoso</t>
  </si>
  <si>
    <t>Bradley Mahoney</t>
  </si>
  <si>
    <t>Pearl Mangum</t>
  </si>
  <si>
    <t>Annual Classified Evaluation (due  07 / 16 / 2018 )</t>
  </si>
  <si>
    <t>Janine Marklund</t>
  </si>
  <si>
    <t>Jennifer Marta</t>
  </si>
  <si>
    <t>Annual Classified Evaluation (due  08 / 05 / 2018 )</t>
  </si>
  <si>
    <t>Christopher Martin</t>
  </si>
  <si>
    <t>Annual Classified Evaluation (due  05 / 11 / 2018 )</t>
  </si>
  <si>
    <t>Sean Martin</t>
  </si>
  <si>
    <t>Thomas Martinez</t>
  </si>
  <si>
    <t>Rating For Thomas Martinez's Annual Classified Evaluation (due  09 / 01 / 2018 )</t>
  </si>
  <si>
    <t>Yvette Martinez</t>
  </si>
  <si>
    <t>Annual Classified Evaluation (due  06 / 06 / 2018 )</t>
  </si>
  <si>
    <t>Keelin McCabe</t>
  </si>
  <si>
    <t>Shannon McKibben</t>
  </si>
  <si>
    <t>Barbara Mendoza</t>
  </si>
  <si>
    <t>Jennifer Mtunga</t>
  </si>
  <si>
    <t>Robert Mosqueda</t>
  </si>
  <si>
    <t>Annual Classified Evaluation (due  05 / 03 / 2018 )</t>
  </si>
  <si>
    <t>Kimberlee Murray</t>
  </si>
  <si>
    <t>David Navarro</t>
  </si>
  <si>
    <t>Rating For David Navarro's Annual Classified Evaluation (due  03 / 01 / 2018 )</t>
  </si>
  <si>
    <t>Elvira Navarro-Arellano</t>
  </si>
  <si>
    <t>Annual Classified Evaluation (due  01 / 03 / 2019 )</t>
  </si>
  <si>
    <t>Debra Nichols</t>
  </si>
  <si>
    <t>Annual Classified Evaluation (due  07 / 24 / 2018 )</t>
  </si>
  <si>
    <t>Mark Nichols</t>
  </si>
  <si>
    <t>Annual Classified Evaluation (due  07 / 05 / 2018 )</t>
  </si>
  <si>
    <t>Frank Nunez</t>
  </si>
  <si>
    <t>Kelli O'Rourke</t>
  </si>
  <si>
    <t>Annual Classified Evaluation (due  09 / 18 / 2018 )</t>
  </si>
  <si>
    <t>Carole Goldsmith</t>
  </si>
  <si>
    <t>Gayle Oki</t>
  </si>
  <si>
    <t>CCC Office of Instruction and Student Services</t>
  </si>
  <si>
    <t>James Ortez</t>
  </si>
  <si>
    <t>Francisco Olvera</t>
  </si>
  <si>
    <t>Annual Classified Evaluation (due  08 / 24 / 2018 )</t>
  </si>
  <si>
    <t>Approve and Sign Annual Classified Evaluation (due  08 / 24 / 2018 ) for Francisco Olvera</t>
  </si>
  <si>
    <t>Samantha Ortega</t>
  </si>
  <si>
    <t>Rating For Samantha Ortega's Annual Classified Evaluation (due  02 / 01 / 2018 )</t>
  </si>
  <si>
    <t>Cathy Ostos</t>
  </si>
  <si>
    <t>Lorrie Hopper</t>
  </si>
  <si>
    <t>Alemario Padua</t>
  </si>
  <si>
    <t>Denee Perea</t>
  </si>
  <si>
    <t>Annual Classified Evaluation (due  06 / 26 / 2018 )</t>
  </si>
  <si>
    <t>Rating For Denee Perea's Annual Classified Evaluation (due  06 / 26 / 2018 )</t>
  </si>
  <si>
    <t>Jeff Phister</t>
  </si>
  <si>
    <t>Nicole Pondexter</t>
  </si>
  <si>
    <t>Annual Classified Evaluation (due  01 / 23 / 2018 )</t>
  </si>
  <si>
    <t>Stephanie Powers-Puahi</t>
  </si>
  <si>
    <t>Milagros Prado</t>
  </si>
  <si>
    <t>Annual Classified Evaluation (due  07 / 14 / 2018 )</t>
  </si>
  <si>
    <t>Beatriz Martinez</t>
  </si>
  <si>
    <t>Annual Classified Evaluation (due  10 / 17 / 2018 )</t>
  </si>
  <si>
    <t>Rating For Beatriz Prieto's Annual Classified Evaluation (due  10 / 17 / 2018 )</t>
  </si>
  <si>
    <t>Linda Quercia</t>
  </si>
  <si>
    <t>Rating For Linda Quercia's Annual Classified Evaluation (due  02 / 03 / 2018 )</t>
  </si>
  <si>
    <t>Kim Quesada</t>
  </si>
  <si>
    <t>Biennial Confidential Evaluation (due 08 / 03 / 2018 )</t>
  </si>
  <si>
    <t>Carol Rains-Heisdorf</t>
  </si>
  <si>
    <t>Annual Classified Evaluation (due  11 / 02 / 2018 )</t>
  </si>
  <si>
    <t>Paula Ramos</t>
  </si>
  <si>
    <t>Renee Craig-Marius</t>
  </si>
  <si>
    <t>Rown Rankin</t>
  </si>
  <si>
    <t>Charles Record</t>
  </si>
  <si>
    <t>Annual Classified Evaluation (due  08 / 17 / 2018 )</t>
  </si>
  <si>
    <t>Martin Rey</t>
  </si>
  <si>
    <t>Annual POA Evaluation (due 12 / 02 / 2017 )</t>
  </si>
  <si>
    <t>Rebecca Kinlow</t>
  </si>
  <si>
    <t>CCC Student Services</t>
  </si>
  <si>
    <t>Matthew Levine</t>
  </si>
  <si>
    <t>Rosa Rios</t>
  </si>
  <si>
    <t>Andrew Rocha</t>
  </si>
  <si>
    <t>Eric Rogers</t>
  </si>
  <si>
    <t>Alfredo Rola</t>
  </si>
  <si>
    <t>Lucy Ruiz</t>
  </si>
  <si>
    <t>Annual Management Evaluation (due 09 / 30 / 2018 )</t>
  </si>
  <si>
    <t>DO Chancellor's Office</t>
  </si>
  <si>
    <t>Paul Parnell</t>
  </si>
  <si>
    <t>Annual Management Evaluation (due 07 / 12 / 2018 )</t>
  </si>
  <si>
    <t>George Sanchez</t>
  </si>
  <si>
    <t>Sylvia Sanchez</t>
  </si>
  <si>
    <t>Annual Classified Evaluation (due  12 / 18 / 2017 )</t>
  </si>
  <si>
    <t>Jeffrey Santellano</t>
  </si>
  <si>
    <t>Frances Santillan</t>
  </si>
  <si>
    <t>Annual Classified Evaluation (due  09 / 14 / 2018 )</t>
  </si>
  <si>
    <t>Roland D. Schreiner</t>
  </si>
  <si>
    <t>Annual Classified Evaluation (due  06 / 20 / 2018 )</t>
  </si>
  <si>
    <t>Jessica Silva</t>
  </si>
  <si>
    <t>Larry Simpson</t>
  </si>
  <si>
    <t>Annual Classified Evaluation (due  06 / 11 / 2018 )</t>
  </si>
  <si>
    <t>Rating For Larry Simpson's Annual Classified Evaluation (due  06 / 11 / 2018 )</t>
  </si>
  <si>
    <t>Frederick Sorenson</t>
  </si>
  <si>
    <t>Eddie Standifer II</t>
  </si>
  <si>
    <t>Annual Classified Evaluation (due  08 / 23 / 2018 )</t>
  </si>
  <si>
    <t>Approve and Sign Annual Classified Evaluation (due  08 / 23 / 2018 ) for Eddie Standifer II</t>
  </si>
  <si>
    <t>Patrick Stumpf</t>
  </si>
  <si>
    <t>Annual Classified Evaluation (due  09 / 11 / 2018 )</t>
  </si>
  <si>
    <t>Rating For Patrick Stumpf's Annual Classified Evaluation (due  09 / 11 / 2018 )</t>
  </si>
  <si>
    <t>Marci Suvanto</t>
  </si>
  <si>
    <t>Gina Tarvin</t>
  </si>
  <si>
    <t>Annual Classified Evaluation (due  09 / 13 / 2018 )</t>
  </si>
  <si>
    <t>Enrique Torres</t>
  </si>
  <si>
    <t>Sarina Torres</t>
  </si>
  <si>
    <t>Danny Vanderpool</t>
  </si>
  <si>
    <t>Annual Classified Evaluation (due  09 / 29 / 2018 )</t>
  </si>
  <si>
    <t>Anna Velasco</t>
  </si>
  <si>
    <t>Annual Classified Evaluation (due  09 / 16 / 2018 )</t>
  </si>
  <si>
    <t>Lisa Vincent</t>
  </si>
  <si>
    <t>Jill Webb</t>
  </si>
  <si>
    <t>Annual Classified Evaluation (due  11 / 13 / 2017 )</t>
  </si>
  <si>
    <t>Charla Weddle</t>
  </si>
  <si>
    <t>Annual Classified Evaluation (due  01 / 13 / 2018 )</t>
  </si>
  <si>
    <t>Darin Soukup</t>
  </si>
  <si>
    <t>Jonathan Wilson</t>
  </si>
  <si>
    <t>Jodette Steeley</t>
  </si>
  <si>
    <t>MaryLou Wright</t>
  </si>
  <si>
    <t>Mary Wynn</t>
  </si>
  <si>
    <t>Annual Classified Evaluation (due  08 / 25 / 2018 )</t>
  </si>
  <si>
    <t>Lorraine Yamaoka</t>
  </si>
  <si>
    <t>John Yang</t>
  </si>
  <si>
    <t>Annual Classified Evaluation (due  06 / 05 / 2018 )</t>
  </si>
  <si>
    <t>Michael Yelinek</t>
  </si>
  <si>
    <t>Annual Classified Evaluation (due  04 / 17 / 2018 )</t>
  </si>
  <si>
    <t>Leroy Bibb</t>
  </si>
  <si>
    <t>Celia Zamora</t>
  </si>
  <si>
    <t>Annual Classified Evaluation (due  02 / 11 / 2018 )</t>
  </si>
  <si>
    <t>Jane Zavala-Martinez</t>
  </si>
  <si>
    <t>Deborah Osborne</t>
  </si>
  <si>
    <t>Annual Management Evaluation (due 08 / 12 / 2018 )</t>
  </si>
  <si>
    <t>Melissa Flores</t>
  </si>
  <si>
    <t>Annual Classified Evaluation (due  08 / 29 / 2018 )</t>
  </si>
  <si>
    <t>Joanna Arenas</t>
  </si>
  <si>
    <t>Erica Abbs</t>
  </si>
  <si>
    <t>Jose Alcorta</t>
  </si>
  <si>
    <t>Annual Classified Evaluation (due  04 / 08 / 2018 )</t>
  </si>
  <si>
    <t>Carmen Alessandro</t>
  </si>
  <si>
    <t>Annual Classified Evaluation (due  07 / 19 / 2018 )</t>
  </si>
  <si>
    <t>Rating For Carmen Alessandro's Annual Classified Evaluation (due  07 / 19 / 2018 )</t>
  </si>
  <si>
    <t>Ricardo Alvarez</t>
  </si>
  <si>
    <t>Moses Avila</t>
  </si>
  <si>
    <t>Drew Baker</t>
  </si>
  <si>
    <t>Annual Classified Evaluation (due  03 / 28 / 2018 )</t>
  </si>
  <si>
    <t>George Takata</t>
  </si>
  <si>
    <t>Gurpreet Bhogal</t>
  </si>
  <si>
    <t>Jose Bravo</t>
  </si>
  <si>
    <t>Annual Classified Evaluation (due  03 / 17 / 2018 )</t>
  </si>
  <si>
    <t>Rating For Jose Bravo's Annual Classified Evaluation (due  03 / 17 / 2018 )</t>
  </si>
  <si>
    <t>Justin Cabrera</t>
  </si>
  <si>
    <t>Annual Classified Evaluation (due  10 / 02 / 2018 )</t>
  </si>
  <si>
    <t>Rating For Justin Cabrera's Annual Classified Evaluation (due  10 / 02 / 2018 )</t>
  </si>
  <si>
    <t>Norberto Carbajal Ruiz</t>
  </si>
  <si>
    <t>Lisa Cartwright</t>
  </si>
  <si>
    <t>Annual Classified Evaluation (due  11 / 30 / 2017 )</t>
  </si>
  <si>
    <t>David Chacon</t>
  </si>
  <si>
    <t>6 Month Follow-Up Evaluation (due  11 / 15 / 2018 )</t>
  </si>
  <si>
    <t>Shawna DiQuirico</t>
  </si>
  <si>
    <t>Karen Elliott</t>
  </si>
  <si>
    <t>Veronica Fisher</t>
  </si>
  <si>
    <t>George Falcon</t>
  </si>
  <si>
    <t>Annual Classified Evaluation (due  07 / 22 / 2017 )</t>
  </si>
  <si>
    <t>Beth Fields</t>
  </si>
  <si>
    <t>Denise Flores</t>
  </si>
  <si>
    <t>Juan Flores-Rios</t>
  </si>
  <si>
    <t>Kathy Frary</t>
  </si>
  <si>
    <t>Linda Garcia</t>
  </si>
  <si>
    <t>Reynani Hawkins</t>
  </si>
  <si>
    <t>Bonita Gomez</t>
  </si>
  <si>
    <t>Kenia Gonzalez</t>
  </si>
  <si>
    <t>Annual Classified Evaluation (due  09 / 02 / 2018 )</t>
  </si>
  <si>
    <t>Leticia Canales</t>
  </si>
  <si>
    <t>Abel Hernandez</t>
  </si>
  <si>
    <t>Annual Classified Evaluation (due  06 / 10 / 2018 )</t>
  </si>
  <si>
    <t>Approve and Sign Annual Classified Evaluation (due  06 / 10 / 2018 ) for Abel Hernandez</t>
  </si>
  <si>
    <t>Andrew Ho</t>
  </si>
  <si>
    <t>Annual Classified Evaluation (due  04 / 18 / 2018 )</t>
  </si>
  <si>
    <t>Fernando Jimenez</t>
  </si>
  <si>
    <t>Rating For Fernando Jimenez's Annual Classified Evaluation (due  12 / 11 / 2017 )</t>
  </si>
  <si>
    <t>Tyler Johns</t>
  </si>
  <si>
    <t>Annual Classified Evaluation (due  07 / 13 / 2018 )</t>
  </si>
  <si>
    <t>Amanda Johnson</t>
  </si>
  <si>
    <t>Tasha Johnson</t>
  </si>
  <si>
    <t>Annual Classified Evaluation (due  11 / 19 / 2017 )</t>
  </si>
  <si>
    <t>Annual Management Evaluation (due 10 / 17 / 2018 )</t>
  </si>
  <si>
    <t>Crystal Kamada</t>
  </si>
  <si>
    <t>Johnathan Kepler</t>
  </si>
  <si>
    <t>Christopher Lang</t>
  </si>
  <si>
    <t>Josh Lomier</t>
  </si>
  <si>
    <t>Annual Classified Evaluation (due  04 / 29 / 2018 )</t>
  </si>
  <si>
    <t>Annual Classified Evaluation (due  09 / 17 / 2018 )</t>
  </si>
  <si>
    <t>Christopher Lozano</t>
  </si>
  <si>
    <t>Samantha McGregor</t>
  </si>
  <si>
    <t>Jason Mendez</t>
  </si>
  <si>
    <t>CCC President's Office</t>
  </si>
  <si>
    <t>Stephanie Babb</t>
  </si>
  <si>
    <t>Lori Bennett</t>
  </si>
  <si>
    <t>Kevin Miller</t>
  </si>
  <si>
    <t>Annual Classified Evaluation (due  10 / 10 / 2018 )</t>
  </si>
  <si>
    <t>Jesse Naranjo</t>
  </si>
  <si>
    <t>Mia Navarro</t>
  </si>
  <si>
    <t>Robert Ochoa</t>
  </si>
  <si>
    <t>Annual Classified Evaluation (due  05 / 02 / 2018 )</t>
  </si>
  <si>
    <t>Jennifer Parton</t>
  </si>
  <si>
    <t>Probationary POA Evaluation (due 12 / 24 / 2017 )</t>
  </si>
  <si>
    <t>Annual POA Evaluation (due 01 / 23 / 2018 )</t>
  </si>
  <si>
    <t>Rating For Jennifer Parton's Annual POA Evaluation (due 01 / 23 / 2018 )</t>
  </si>
  <si>
    <t>Henry Polanco</t>
  </si>
  <si>
    <t>Approve and Sign Annual Classified Evaluation (due  07 / 08 / 2018 ) for Henry Polanco</t>
  </si>
  <si>
    <t>Hector Radillo</t>
  </si>
  <si>
    <t>Alana Reed</t>
  </si>
  <si>
    <t>Isaac Reyna</t>
  </si>
  <si>
    <t>Rating For Isaac Reyna's Annual Classified Evaluation (due  02 / 11 / 2018 )</t>
  </si>
  <si>
    <t>Ryan Rooks</t>
  </si>
  <si>
    <t>Annual Classified Evaluation (due  06 / 08 / 2018 )</t>
  </si>
  <si>
    <t>Dwight Samuel</t>
  </si>
  <si>
    <t>Approve and Sign Annual Classified Evaluation (due  08 / 25 / 2018 ) for Dwight Samuel</t>
  </si>
  <si>
    <t>Anthony Slade</t>
  </si>
  <si>
    <t>Approve and Sign Annual Classified Evaluation (due  09 / 11 / 2018 ) for Anthony Slade</t>
  </si>
  <si>
    <t>Nanci Sumaya-Martinez</t>
  </si>
  <si>
    <t>Paul Torres</t>
  </si>
  <si>
    <t>Kao Vang</t>
  </si>
  <si>
    <t>Becky Xiong</t>
  </si>
  <si>
    <t>Annual Classified Evaluation (due  09 / 15 / 2018 )</t>
  </si>
  <si>
    <t>Jose Zavala</t>
  </si>
  <si>
    <t>Annual Classified Evaluation (due  02 / 08 / 2018 )</t>
  </si>
  <si>
    <t>Shelly Ruiz</t>
  </si>
  <si>
    <t>Oscar Noriega</t>
  </si>
  <si>
    <t>Ana Garcia</t>
  </si>
  <si>
    <t>Annual Classified Evaluation (due  12 / 05 / 2017 )</t>
  </si>
  <si>
    <t>Deisy Ruiz</t>
  </si>
  <si>
    <t>Probationary Classified Evaluation (due  12 / 28 / 2017 )</t>
  </si>
  <si>
    <t>Rating For Deisy Ruiz's Probationary Classified Evaluation (due  12 / 28 / 2017 )</t>
  </si>
  <si>
    <t>Annual Classified Evaluation (due  08 / 30 / 2018 )</t>
  </si>
  <si>
    <t>Toupheng Xiong</t>
  </si>
  <si>
    <t>Yolanda Cardenas</t>
  </si>
  <si>
    <t>Annual Classified Evaluation (due  04 / 04 / 2018 )</t>
  </si>
  <si>
    <t>Ramon Escareno</t>
  </si>
  <si>
    <t>Jody McBeth</t>
  </si>
  <si>
    <t>Probationary POA Evaluation (due 01 / 08 / 2018 )</t>
  </si>
  <si>
    <t>Annual POA Evaluation (due 02 / 07 / 2018 )</t>
  </si>
  <si>
    <t>Justin Ramirez</t>
  </si>
  <si>
    <t>Mark Tabay</t>
  </si>
  <si>
    <t>Annual Classified Evaluation (due  02 / 23 / 2018 )</t>
  </si>
  <si>
    <t>Jose Luis Meza Agabo</t>
  </si>
  <si>
    <t>Annual Classified Evaluation (due  05 / 30 / 2018 )</t>
  </si>
  <si>
    <t>Rating For joseluis meza's Annual Classified Evaluation (due  05 / 30 / 2018 )</t>
  </si>
  <si>
    <t>Rigoberto Alvarado Hernandez</t>
  </si>
  <si>
    <t>Rating For Rigoberto Alvarado Hernandez's Annual Classified Evaluation (due  05 / 30 / 2018 )</t>
  </si>
  <si>
    <t>Marie Dias</t>
  </si>
  <si>
    <t>Linda Nies</t>
  </si>
  <si>
    <t>Fawn Morley</t>
  </si>
  <si>
    <t>Michael Grahl</t>
  </si>
  <si>
    <t>Probationary POA Evaluation  (due  11 / 07 / 2017 )</t>
  </si>
  <si>
    <t>Probationary POA Evaluation (due 05 / 09 / 2018 )</t>
  </si>
  <si>
    <t>Rating For Michael Grahl's Probationary POA Evaluation (due 05 / 09 / 2018 )</t>
  </si>
  <si>
    <t>Steven Stankivicz</t>
  </si>
  <si>
    <t>Probationary POA Evaluation  (due  11 / 25 / 2017 )</t>
  </si>
  <si>
    <t>Probationary POA Evaluation (due 05 / 27 / 2018 )</t>
  </si>
  <si>
    <t>Rating For Steven Stankivicz's Probationary POA Evaluation (due 05 / 27 / 2018 )</t>
  </si>
  <si>
    <t>Janet Daniels</t>
  </si>
  <si>
    <t>Annual Classified Evaluation (due  06 / 19 / 2018 )</t>
  </si>
  <si>
    <t>Tabitha Dubois</t>
  </si>
  <si>
    <t>Robert Kifer</t>
  </si>
  <si>
    <t>Rating For Robert Kifer's Probationary POA Evaluation (due 05 / 27 / 2018 )</t>
  </si>
  <si>
    <t>Kevin Boyce</t>
  </si>
  <si>
    <t>Annual Classified Evaluation (due  07 / 10 / 2018 )</t>
  </si>
  <si>
    <t>Kristi Bryan</t>
  </si>
  <si>
    <t>Annual Classified Evaluation (due  07 / 31 / 2018 )</t>
  </si>
  <si>
    <t>Rafael Alcala</t>
  </si>
  <si>
    <t>Kiesha Oliver</t>
  </si>
  <si>
    <t>Shannon Robertson</t>
  </si>
  <si>
    <t>Courtney Le Bel</t>
  </si>
  <si>
    <t>Annual Classified Evaluation (due  08 / 18 / 2018 )</t>
  </si>
  <si>
    <t>Rozanne Hernandez</t>
  </si>
  <si>
    <t>Ashlee Hickey</t>
  </si>
  <si>
    <t>Probationary Classified Evaluation (due  01 / 16 / 2018 )</t>
  </si>
  <si>
    <t>Approve Probationary Classified Evaluation (due  01 / 16 / 2018 ) for Ashlee Hickey</t>
  </si>
  <si>
    <t>George Cummings</t>
  </si>
  <si>
    <t>Probationary Management Evaluation (due 11 / 14 / 2017 )</t>
  </si>
  <si>
    <t>Tony Vang</t>
  </si>
  <si>
    <t>Probationary POA Evaluation (due  12 / 30 / 2017 )</t>
  </si>
  <si>
    <t>Probationary POA Evaluation  (due  03 / 31 / 2018 )</t>
  </si>
  <si>
    <t>Rating For Tony Vang's Probationary POA Evaluation  (due  03 / 31 / 2018 )</t>
  </si>
  <si>
    <t>Probationary POA Evaluation (due 09 / 30 / 2018 )</t>
  </si>
  <si>
    <t>Jeannie  Lee</t>
  </si>
  <si>
    <t>Probationary Classified Evaluation (due  02 / 21 / 2018 )</t>
  </si>
  <si>
    <t>Annual Classified Evaluation (due  10 / 24 / 2018 )</t>
  </si>
  <si>
    <t>Kou Lor</t>
  </si>
  <si>
    <t>Rating For Kou Lor's Probationary POA Evaluation  (due  03 / 31 / 2018 )</t>
  </si>
  <si>
    <t>Sunnie Mahavong</t>
  </si>
  <si>
    <t>Laurie Nichols</t>
  </si>
  <si>
    <t>Thomas Gaxiola</t>
  </si>
  <si>
    <t>Kaylee Kelly</t>
  </si>
  <si>
    <t>Probationary Classified Evaluation (due  02 / 24 / 2018 )</t>
  </si>
  <si>
    <t>Javier Madrigal</t>
  </si>
  <si>
    <t>Joe Arriola</t>
  </si>
  <si>
    <t>6-Month SPH Follow Up Classified Evaluation (due 05 / 01 / 2018)</t>
  </si>
  <si>
    <t>Annual Classified Evaluation (due  11 / 04 / 2018 )</t>
  </si>
  <si>
    <t>Rating For Linda Lyness's Annual Classified Evaluation (due  11 / 04 / 2018 )</t>
  </si>
  <si>
    <t>Rating For Kaylee Kelly's Annual Classified Evaluation (due  10 / 27 / 2018 )</t>
  </si>
  <si>
    <t>Rebecca Boyd</t>
  </si>
  <si>
    <t>Annual Classified Evaluation (due  11 / 05 / 2018 )</t>
  </si>
  <si>
    <t>Ana Quinata</t>
  </si>
  <si>
    <t>Annual Classified Evaluation (due  06 / 20 / 2017 )</t>
  </si>
  <si>
    <t>Approve and Sign Annual Classified Evaluation (due  06 / 20 / 2017 ) for Ana Escobar</t>
  </si>
  <si>
    <t>Annual Classified Evaluation (due  09 / 04 / 2017 )</t>
  </si>
  <si>
    <t>Rita Luna</t>
  </si>
  <si>
    <t>Annual Classified Evaluation (due  09 / 15 / 2017 )</t>
  </si>
  <si>
    <t>Annual Classified Evaluation (due  07 / 24 / 2017 )</t>
  </si>
  <si>
    <t>Gabriel Albidrez</t>
  </si>
  <si>
    <t>Annual Classified Evaluation (due  11 / 07 / 2018 )</t>
  </si>
  <si>
    <t>Frank Anaya</t>
  </si>
  <si>
    <t>FCC Applied Technology</t>
  </si>
  <si>
    <t>Becky Barabe</t>
  </si>
  <si>
    <t>Diana Rodriguez</t>
  </si>
  <si>
    <t>Annual Classified Evaluation (due  08 / 04 / 2017 )</t>
  </si>
  <si>
    <t>Annual Classified Evaluation (due  08 / 24 / 2017 )</t>
  </si>
  <si>
    <t>Annual Classified Evaluation (due  09 / 10 / 2017 )</t>
  </si>
  <si>
    <t>Annual Classified Evaluation (due  10 / 17 / 2017 )</t>
  </si>
  <si>
    <t>Annual Classified Evaluation (due  08 / 29 / 2017 )</t>
  </si>
  <si>
    <t>Annual Classified Evaluation (due  07 / 01 / 2017 )</t>
  </si>
  <si>
    <t>Annual POA Evaluation (due 12/10/2016)</t>
  </si>
  <si>
    <t>Probationary POA Evaluation (due 08/26/2017 )</t>
  </si>
  <si>
    <t>Probationary POA Evaluation (due 08/26/2017)</t>
  </si>
  <si>
    <t>Probationary POA Evaluation (due 03/23/2017 )</t>
  </si>
  <si>
    <t>Probationary POA Evaluation (due 08/08/2017)</t>
  </si>
  <si>
    <t>Annual Classified Evaluation (due  11 / 22 / 2016 )</t>
  </si>
  <si>
    <t>Probationary POA Evaluation (due 03 / 27 / 2017 )</t>
  </si>
  <si>
    <t>Cheekeng Yang</t>
  </si>
  <si>
    <t>Probationary POA Evaluation (due 09 / 29 / 2017 )</t>
  </si>
  <si>
    <t>Annual Classified Evaluation (due  09 / 30 / 2017 )</t>
  </si>
  <si>
    <t>Estevan Moreno</t>
  </si>
  <si>
    <t>Probationary POA Evaluation (due 10 / 23 / 2017 )</t>
  </si>
  <si>
    <t>Andrew Poundstone</t>
  </si>
  <si>
    <t>Probationary POA Evaluation (due 10 / 12 / 2017 )</t>
  </si>
  <si>
    <t>Annual Classified Evaluation (due  02 / 09/ 2017 )</t>
  </si>
  <si>
    <t>Annual Classified Evaluation (due  08 / 26/2017 )</t>
  </si>
  <si>
    <t>Probationary POA Evaluation (due 07/07/2017 )</t>
  </si>
  <si>
    <t>Karen Ainsworth</t>
  </si>
  <si>
    <t>Annual Classified Evaluation (due  10 / 01 / 2018 )</t>
  </si>
  <si>
    <t>Probationary Classified Evaluation (due  08 / 16 / 2017 )</t>
  </si>
  <si>
    <t>Rating For Addam Cogdell's Probationary Classified Evaluation (due  08 / 16 / 2017 )</t>
  </si>
  <si>
    <t>Rating For joseluis meza's Annual Classified Evaluation (due  09 / 30 / 2017 )</t>
  </si>
  <si>
    <t>Annual Classified Evaluation (due  03 / 17 / 2017 )</t>
  </si>
  <si>
    <t>Probationary Classified Evaluation (due  09 / 01 / 2017 )</t>
  </si>
  <si>
    <t>Annual Classified Evaluation (due  10 / 10 / 2017 )</t>
  </si>
  <si>
    <t>Annual Classified Evaluation (due  09/30/2017 )</t>
  </si>
  <si>
    <t>Annual Classified Evaluation (due  07 / 13 / 2017 )</t>
  </si>
  <si>
    <t>Annual Classified Evaluation (due  08 / 19 / 2017 )</t>
  </si>
  <si>
    <t>Probationary Classified Evaluation (due  03 / 14 / 2017 )</t>
  </si>
  <si>
    <t>Annual Classified Evaluation (due  02 / 03 / 2017 )</t>
  </si>
  <si>
    <t>Annual Classified Evaluation (due  01 / 26 / 2017 )</t>
  </si>
  <si>
    <t>Jody Cooley</t>
  </si>
  <si>
    <t>Annual Classified Evaluation (due  11 / 08 / 2018 )</t>
  </si>
  <si>
    <t>Annual Management Evaluation (due 11 / 08 / 2018 )</t>
  </si>
  <si>
    <t>Khamsopha Boutthavong</t>
  </si>
  <si>
    <t>Annual Classified Evaluation (due  11 / 09 / 2018 )</t>
  </si>
  <si>
    <t>CCC Science, Technology, Engineering, &amp; Math</t>
  </si>
  <si>
    <t>John Forbes</t>
  </si>
  <si>
    <t>Nina Roby</t>
  </si>
  <si>
    <t>Gavino Heredia</t>
  </si>
  <si>
    <t>Rating For Gavino Heredia's Annual Classified Evaluation (due  11 / 09 / 2018 )</t>
  </si>
  <si>
    <t>Edwin Reed</t>
  </si>
  <si>
    <t>Jose Munoz</t>
  </si>
  <si>
    <t>6-Month SPH Follow Up Classified Evaluation (due 3 / 25 / 2018)</t>
  </si>
  <si>
    <t>Approve and Sign 6-Month SPH Follow Up Classified Evaluation (due 3 / 25 / 2018) for Jose Munoz</t>
  </si>
  <si>
    <t>RC Division A</t>
  </si>
  <si>
    <t>Todd Davis</t>
  </si>
  <si>
    <t>Annual Classified Evaluation (due  11 / 10 / 2018 )</t>
  </si>
  <si>
    <t>Nora Martin</t>
  </si>
  <si>
    <t>Tamara Maddox</t>
  </si>
  <si>
    <t>Approve and Sign Annual Classified Evaluation (due  07 / 03 / 2018 ) for Michelle Martin</t>
  </si>
  <si>
    <t>Lorraine Sepeda</t>
  </si>
  <si>
    <t>Richard Briones</t>
  </si>
  <si>
    <t>6 Month Follow-Up Evaluation (due  11 / 16 / 2018 )</t>
  </si>
  <si>
    <t>Haneen Musleh</t>
  </si>
  <si>
    <t>Sign Probationary Classified Evaluation (due  02 / 24 / 2018 ) for Haneen Musleh</t>
  </si>
  <si>
    <t>Chelsey White</t>
  </si>
  <si>
    <t>Sareang Nhim</t>
  </si>
  <si>
    <t>Thomas Andrews</t>
  </si>
  <si>
    <t>Annual Classified Evaluation (due  11 / 11 / 2018 )</t>
  </si>
  <si>
    <t>Patricia Martinez</t>
  </si>
  <si>
    <t>Annual Classified Evaluation (due  11 / 13 / 2018 )</t>
  </si>
  <si>
    <t>Irene Thirlwall</t>
  </si>
  <si>
    <t>Kristen Del Rosario</t>
  </si>
  <si>
    <t>Neng Yang</t>
  </si>
  <si>
    <t>Annual Classified Evaluation (due  11 / 14 / 2018 )</t>
  </si>
  <si>
    <t>Austin Fite</t>
  </si>
  <si>
    <t>Gabriel Melton</t>
  </si>
  <si>
    <t>Annual Classified Evaluation (due  12 / 01 / 2018)</t>
  </si>
  <si>
    <t>Gary Privett Jr</t>
  </si>
  <si>
    <t>Rating For Gary Privett Jr's Annual Classified Evaluation (due  12 / 01 / 2018)</t>
  </si>
  <si>
    <t>Annual Classified Evaluation (due  11 / 15 / 2018 )</t>
  </si>
  <si>
    <t>Marissa Butler</t>
  </si>
  <si>
    <t>Jacque Gaston</t>
  </si>
  <si>
    <t>Annual Classified Evaluation (due  11 / 16 / 2018 )</t>
  </si>
  <si>
    <t>Kim Davidson</t>
  </si>
  <si>
    <t>Martin Spurrier</t>
  </si>
  <si>
    <t>Rating For Martin Spurrier's Annual Classified Evaluation (due  11 / 16 / 2018 )</t>
  </si>
  <si>
    <t>Lavell Hopkins</t>
  </si>
  <si>
    <t>Annual Classified Evaluation (due  11 / 17 / 2018 )</t>
  </si>
  <si>
    <t>Annual Classified Evaluation (due  11 / 18 / 2018 )</t>
  </si>
  <si>
    <t>Rating For Susan Dana's Annual Classified Evaluation (due  11 / 18 / 2018 )</t>
  </si>
  <si>
    <t>Annual Classified Evaluation (due  11 / 19 / 2018 )</t>
  </si>
  <si>
    <t>Annual Classified Evaluation (due  11 / 22 / 2018 )</t>
  </si>
  <si>
    <t>Horacio Alaniz</t>
  </si>
  <si>
    <t>Annual Classified Evaluation (due  11 / 23 / 2018 )</t>
  </si>
  <si>
    <t>Carlos Calderon</t>
  </si>
  <si>
    <t>Annual Classified Evaluation (due  11 / 24 / 2018 )</t>
  </si>
  <si>
    <t>Annual Classified Evaluation (due 09 / 01 / 2017 )</t>
  </si>
  <si>
    <t>Teng Her</t>
  </si>
  <si>
    <t>Annual Classified Evaluation (due  11 / 28 / 2018 )</t>
  </si>
  <si>
    <t>George Balint</t>
  </si>
  <si>
    <t>Annual Classified Evaluation (due  11 / 30 / 2018 )</t>
  </si>
  <si>
    <t>Rating For George Balint's Annual Classified Evaluation (due  11 / 30 / 2018 )</t>
  </si>
  <si>
    <t>Joshua Sneed</t>
  </si>
  <si>
    <t>Rating For Joshua Sneed's Annual Classified Evaluation (due  11 / 30 / 2018 )</t>
  </si>
  <si>
    <t>Ernesto Garcia</t>
  </si>
  <si>
    <t>Annual Classified Evaluation (due  12 / 01 / 2018 )</t>
  </si>
  <si>
    <t>Donnie Johnson</t>
  </si>
  <si>
    <t>Brent Parsons</t>
  </si>
  <si>
    <t>Annual Classified Evaluation (due  12 / 02 / 2018 )</t>
  </si>
  <si>
    <t>Delfina Sandoval</t>
  </si>
  <si>
    <t>Lorraine Smith</t>
  </si>
  <si>
    <t>Leah Unruh</t>
  </si>
  <si>
    <t>Michael Bourbonnais</t>
  </si>
  <si>
    <t>Annual Classified Evaluation (due  12 / 03 / 2018 )</t>
  </si>
  <si>
    <t>Christopher Cupp</t>
  </si>
  <si>
    <t>Approve and Sign Annual Classified Evaluation (due  12 / 03 / 2018 ) for Christopher Cupp</t>
  </si>
  <si>
    <t>Frances Catlapp</t>
  </si>
  <si>
    <t>Annual Classified Evaluation (due  12 / 04 / 2018 )</t>
  </si>
  <si>
    <t>Probationary Management Evaluation (due 08 / 01 / 2018 )</t>
  </si>
  <si>
    <t>Moua Xiong</t>
  </si>
  <si>
    <t>Daniel Wong</t>
  </si>
  <si>
    <t>Annual Classified Evaluation (due  12 / 05 / 2018 )</t>
  </si>
  <si>
    <t>Elizabeth Flores</t>
  </si>
  <si>
    <t>Ernie Martinez</t>
  </si>
  <si>
    <t>Probationary Management Evaluation (due 10 / 31 / 2018 )</t>
  </si>
  <si>
    <t>Cindy Desutter</t>
  </si>
  <si>
    <t>Annual Classified Evaluation (due  12 / 06 / 2018 )</t>
  </si>
  <si>
    <t>Daniel Tanaka</t>
  </si>
  <si>
    <t>Probationary Classified Evaluation (due  03 / 30 / 2018 )</t>
  </si>
  <si>
    <t>Rating For Daniel Tanaka's Probationary Classified Evaluation (due  03 / 30 / 2018 )</t>
  </si>
  <si>
    <t>Israel Kinlow</t>
  </si>
  <si>
    <t>Mikki Johnson</t>
  </si>
  <si>
    <t>Karina  Perez Guzman</t>
  </si>
  <si>
    <t>Megan Sweeney</t>
  </si>
  <si>
    <t>Annual Classified Evaluation (due  12 / 09 / 2018 )</t>
  </si>
  <si>
    <t>Kimberly Duong</t>
  </si>
  <si>
    <t>Annual Classified Evaluation (due  12 / 10 / 2018 )</t>
  </si>
  <si>
    <t>Annual Classified Evaluation (due  12 / 11 / 2018 )</t>
  </si>
  <si>
    <t>Sandi Edwards</t>
  </si>
  <si>
    <t>Biennial Confidential Evaluation (due 12 / 11 / 2018 )</t>
  </si>
  <si>
    <t>Stephanie Lopez Pedrosa</t>
  </si>
  <si>
    <t>Ana Aguirre</t>
  </si>
  <si>
    <t>Annual Management Evaluation (due 12 / 14 / 2018 )</t>
  </si>
  <si>
    <t>Annual Classified Evaluation (due  12 / 18 / 2018 )</t>
  </si>
  <si>
    <t>Kelley Benzler</t>
  </si>
  <si>
    <t>Annual Classified Evaluation (due  12 / 21 / 2018 )</t>
  </si>
  <si>
    <t>Robbie Kunkel</t>
  </si>
  <si>
    <t>Leslie Musacchio-Mabray</t>
  </si>
  <si>
    <t>Rico Guerrero</t>
  </si>
  <si>
    <t>Annette Carrion</t>
  </si>
  <si>
    <t>Angela Aguirre</t>
  </si>
  <si>
    <t>Samuel Morgan</t>
  </si>
  <si>
    <t>Eric Rata</t>
  </si>
  <si>
    <t>Annual Classified Evaluation (due  12 / 22 / 2018 )</t>
  </si>
  <si>
    <t>Eleni March</t>
  </si>
  <si>
    <t>Nancy Gross</t>
  </si>
  <si>
    <t>Annual Classified Evaluation (due  12 / 23 / 2018 )</t>
  </si>
  <si>
    <t>FCC Math, Science &amp; Engineering</t>
  </si>
  <si>
    <t>Shirley McManus</t>
  </si>
  <si>
    <t>Sign Annual Classified Evaluation (due  12 / 23 / 2018 ) for Nancy Gross</t>
  </si>
  <si>
    <t>Annual Classified Evaluation (due  01 / 02 / 2019 )</t>
  </si>
  <si>
    <t>Victoria Castro</t>
  </si>
  <si>
    <t>Rating For Victoria Castro's Annual Classified Evaluation (due  01 / 02 / 2019 )</t>
  </si>
  <si>
    <t>Joyce Clark</t>
  </si>
  <si>
    <t>Leslie Farrell</t>
  </si>
  <si>
    <t>Tammy Gallagher</t>
  </si>
  <si>
    <t>Mary Beth Miller</t>
  </si>
  <si>
    <t>Rating For Tammy Gallagher's Annual Classified Evaluation (due  01 / 02 / 2019 )</t>
  </si>
  <si>
    <t>Daniel Graffigna</t>
  </si>
  <si>
    <t>Cynthia Peek</t>
  </si>
  <si>
    <t>Rating For Cynthia Peek's Annual Classified Evaluation (due  01 / 02 / 2019 )</t>
  </si>
  <si>
    <t>Daniel Rivera</t>
  </si>
  <si>
    <t>Rating For Daniel Rivera's Annual Classified Evaluation (due  01 / 02 / 2019 )</t>
  </si>
  <si>
    <t>Phila So</t>
  </si>
  <si>
    <t>Nancy Withrow</t>
  </si>
  <si>
    <t>Melanie Bryant</t>
  </si>
  <si>
    <t>Rating For Melanie Bryant's Annual Classified Evaluation (due  01 / 03 / 2019 )</t>
  </si>
  <si>
    <t>Rating For Nileen Clark's Annual Classified Evaluation (due  01 / 03 / 2019 )</t>
  </si>
  <si>
    <t>Michael Starnes</t>
  </si>
  <si>
    <t>Brett Nelson</t>
  </si>
  <si>
    <t>Biennial Management Evaluation (due 11 / 16 / 2019 )</t>
  </si>
  <si>
    <t>Biennial Management Evaluation (due 08 / 19 / 2018 )</t>
  </si>
  <si>
    <t>Rating For Lisa McAndrews's Biennial Management Evaluation (due 08 / 19 / 2018 )</t>
  </si>
  <si>
    <t>Biennial Management Evaluation (due 08 / 06 / 2019 )</t>
  </si>
  <si>
    <t>Alicia Rios</t>
  </si>
  <si>
    <t>6-Month SPH Follow-Up Management Evaluation (due 12 / 20 / 2017 )</t>
  </si>
  <si>
    <t>Biennial Management Evaluation (due 08 / 01 / 2018 )</t>
  </si>
  <si>
    <t>Sandra Caldwell</t>
  </si>
  <si>
    <t>Annual Classified Evaluation (due  01 / 04 / 2019 )</t>
  </si>
  <si>
    <t>Biennial Management Evaluation (due 05 / 08 / 2018 )</t>
  </si>
  <si>
    <t>Virginia Beamer</t>
  </si>
  <si>
    <t>Steven Grusis</t>
  </si>
  <si>
    <t>Annual Classified Evaluation (due  01 / 05 / 2019 )</t>
  </si>
  <si>
    <t>Rating For Steven Grusis's Annual Classified Evaluation (due  01 / 05 / 2019 )</t>
  </si>
  <si>
    <t>Mary Mattern</t>
  </si>
  <si>
    <t>Rating For Mary Mattern's Annual Classified Evaluation (due  01 / 05 / 2019 )</t>
  </si>
  <si>
    <t>Ramon Zapata</t>
  </si>
  <si>
    <t>FCC Career &amp; Technology</t>
  </si>
  <si>
    <t>Rating For Ramon Zapata's Annual Classified Evaluation (due  01 / 05 / 2019 )</t>
  </si>
  <si>
    <t>Terri Clement</t>
  </si>
  <si>
    <t>Annual Classified Evaluation (due  01 / 06 / 2019 )</t>
  </si>
  <si>
    <t>Rating For Terri Clement's Annual Classified Evaluation (due  01 / 06 / 2019 )</t>
  </si>
  <si>
    <t>Kathleen Ervine</t>
  </si>
  <si>
    <t>Rating For Kathleen Ervine's Annual Classified Evaluation (due  01 / 06 / 2019 )</t>
  </si>
  <si>
    <t>Jeannie Morgan</t>
  </si>
  <si>
    <t>Jocelyne Bonilla</t>
  </si>
  <si>
    <t>Rating For Jocelyne Bonilla's Annual Classified Evaluation (due  01 / 06 / 2019 )</t>
  </si>
  <si>
    <t>Fidel Jauregui</t>
  </si>
  <si>
    <t>Annual Classified Evaluation (due  01 / 07 / 2019 )</t>
  </si>
  <si>
    <t>Leah Whitaker</t>
  </si>
  <si>
    <t>Annual Classified Evaluation (due  01 / 08 / 2019 )</t>
  </si>
  <si>
    <t>Aaronn Hansen</t>
  </si>
  <si>
    <t>Probationary Classified Evaluation (due  05 / 02 / 2018 )</t>
  </si>
  <si>
    <t>Aubria Ortega</t>
  </si>
  <si>
    <t>Rating For Aubria Ortega's Probationary Classified Evaluation (due  05 / 02 / 2018 )</t>
  </si>
  <si>
    <t>Kendal Ellison</t>
  </si>
  <si>
    <t>Rating For Kendal Ellison's Annual Classified Evaluation (due  01 / 02 / 2019 )</t>
  </si>
  <si>
    <t>Natasha Tyler</t>
  </si>
  <si>
    <t>Jeremiah Ganner</t>
  </si>
  <si>
    <t>Probationary Classified Evaluation (due  05 / 08 / 2018 )</t>
  </si>
  <si>
    <t>Probationary Management Evaluation (due 12 / 03 / 2018 )</t>
  </si>
  <si>
    <t>Kira Tippins</t>
  </si>
  <si>
    <t>Rating For Reynani Hawkins's Probationary Management Evaluation (due 12 / 03 / 2018 )</t>
  </si>
  <si>
    <t>Rebeca Figueroa</t>
  </si>
  <si>
    <t>Annual Classified Evaluation (due  01 / 13 / 2019 )</t>
  </si>
  <si>
    <t>Rating For Rebeca Figueroa's Annual Classified Evaluation (due  01 / 13 / 2019 )</t>
  </si>
  <si>
    <t>Michelle Johnson</t>
  </si>
  <si>
    <t>Alexis Adams</t>
  </si>
  <si>
    <t>Rating For Michelle Johnson's Annual Classified Evaluation (due  01 / 13 / 2019 )</t>
  </si>
  <si>
    <t>Robert Kim</t>
  </si>
  <si>
    <t>Janet Santillan</t>
  </si>
  <si>
    <t>Rating For Janet Santillan's Annual Classified Evaluation (due  01 / 13 / 2019 )</t>
  </si>
  <si>
    <t>Jerald Glazener</t>
  </si>
  <si>
    <t>Annual Classified Evaluation (due  01 / 14 / 2019 )</t>
  </si>
  <si>
    <t>Biennial Management Evaluation (due 01 / 15 / 2020 )</t>
  </si>
  <si>
    <t>Annual Classified Evaluation (due  01 / 17 / 2019 )</t>
  </si>
  <si>
    <t>Roberto Pimentel</t>
  </si>
  <si>
    <t>Rating For Gloria Flores's Annual Classified Evaluation (due  01 / 17 / 2019 )</t>
  </si>
  <si>
    <t>Donald Miller Jr</t>
  </si>
  <si>
    <t>Annual Classified Evaluation (due  01 / 18 / 2019 )</t>
  </si>
  <si>
    <t>Natalie Minas</t>
  </si>
  <si>
    <t>Annual Classified Evaluation (due  01 / 19 / 2019 )</t>
  </si>
  <si>
    <t>Yer Taylor</t>
  </si>
  <si>
    <t>Biennial Confidential Evaluation (due 01 / 20 / 2019 )</t>
  </si>
  <si>
    <t>Rating For Yer Taylor's Biennial Confidential Evaluation (due 01 / 20 / 2019 )</t>
  </si>
  <si>
    <t>Emilie Gerety</t>
  </si>
  <si>
    <t>Biennial Confidential Evaluation (due 01 / 23 / 2019 )</t>
  </si>
  <si>
    <t>Annual Classified Evaluation (due  01 / 23 / 2019 )</t>
  </si>
  <si>
    <t>Marco Castro</t>
  </si>
  <si>
    <t>Rating For Marco Castro's Probationary Classified Evaluation (due  05 / 08 / 2018 )</t>
  </si>
  <si>
    <t>Mary Mathos</t>
  </si>
  <si>
    <t>Meng Thao</t>
  </si>
  <si>
    <t>Annual Classified Evaluation (due  01 / 22 / 2019 )</t>
  </si>
  <si>
    <t>Rating For Meng Thao's Annual Classified Evaluation (due  01 / 22 / 2019 )</t>
  </si>
  <si>
    <t>Janice Wong</t>
  </si>
  <si>
    <t>Annual Classified Evaluation (due  01 / 24 / 2019 )</t>
  </si>
  <si>
    <t>Amanda Phillips</t>
  </si>
  <si>
    <t>Brett Hurst</t>
  </si>
  <si>
    <t>Shelly Conner</t>
  </si>
  <si>
    <t>Alisha Rabara</t>
  </si>
  <si>
    <t>Annual Classified Evaluation (due  01 / 26 / 2019 )</t>
  </si>
  <si>
    <t>Brittany Lusk</t>
  </si>
  <si>
    <t>Rating For Brittany Lusk's Annual Classified Evaluation (due  01 / 26 / 2019 )</t>
  </si>
  <si>
    <t>Andrew Johnson</t>
  </si>
  <si>
    <t>Annual Classified Evaluation (due  01 / 30 / 2019 )</t>
  </si>
  <si>
    <t>Rating For Andrew Johnson's Annual Classified Evaluation (due  01 / 30 / 2019 )</t>
  </si>
  <si>
    <t>Naira Danielyan</t>
  </si>
  <si>
    <t>Annual Classified Evaluation (due  02 / 01 / 2019 )</t>
  </si>
  <si>
    <t>Sue Hammond</t>
  </si>
  <si>
    <t>Susan Yates</t>
  </si>
  <si>
    <t>Simon Gonzalez</t>
  </si>
  <si>
    <t>Monique Mendoza</t>
  </si>
  <si>
    <t>Rating For Monique Mendoza's Annual Classified Evaluation (due  02 / 01 / 2019 )</t>
  </si>
  <si>
    <t>Phua Yang</t>
  </si>
  <si>
    <t>Rating For Phua Yang's Annual Classified Evaluation (due  02 / 01 / 2019 )</t>
  </si>
  <si>
    <t>Peter-Tony Tran</t>
  </si>
  <si>
    <t>Rating For Peter-Tony Tran's Annual Classified Evaluation (due  02 / 01 / 2019 )</t>
  </si>
  <si>
    <t>Annual Management Evaluation (due 02 / 01 / 2019 )</t>
  </si>
  <si>
    <t>Rosemary Mahoney</t>
  </si>
  <si>
    <t>Annual Classified Evaluation (due  02 / 02 / 2019 )</t>
  </si>
  <si>
    <t>Annual Classified Evaluation (due  02 / 03 / 2019 )</t>
  </si>
  <si>
    <t>Sherri Dodd</t>
  </si>
  <si>
    <t>Annual Classified Evaluation (due  02 / 05 / 2019 )</t>
  </si>
  <si>
    <t>Rating For Sherri Dodd's Annual Classified Evaluation (due  02 / 05 / 2019 )</t>
  </si>
  <si>
    <t>Steven Maciel</t>
  </si>
  <si>
    <t>Annual Classified Evaluation (due  02 / 08 / 2019 )</t>
  </si>
  <si>
    <t>Jered Crump</t>
  </si>
  <si>
    <t>Bethany Hazen</t>
  </si>
  <si>
    <t>Annual Classified Evaluation (due  01 / 31 / 2019 )</t>
  </si>
  <si>
    <t>Dmitri Rogulkin</t>
  </si>
  <si>
    <t>Lisa Hayes</t>
  </si>
  <si>
    <t>Annual Classified Evaluation (due  02 / 10 / 2019 )</t>
  </si>
  <si>
    <t>Rating For Lisa Hayes's Annual Classified Evaluation (due  02 / 10 / 2019 )</t>
  </si>
  <si>
    <t>Annual Classified Evaluation (due  02 / 11 / 2019 )</t>
  </si>
  <si>
    <t>Sofia Moreno</t>
  </si>
  <si>
    <t>Rating For Sofia Moreno's Annual Classified Evaluation (due  02 / 11 / 2019 )</t>
  </si>
  <si>
    <t>Annual Classified Evaluation (due  02 / 13 / 2019 )</t>
  </si>
  <si>
    <t>Caroline Kubin</t>
  </si>
  <si>
    <t>Rating For Caroline Kubin's Annual Classified Evaluation (due  02 / 13 / 2019 )</t>
  </si>
  <si>
    <t>Melissa Llanes</t>
  </si>
  <si>
    <t>Rating For Melissa Llanes's Annual Classified Evaluation (due  02 / 13 / 2019 )</t>
  </si>
  <si>
    <t>Justina Alvarado</t>
  </si>
  <si>
    <t>Sylvia Cuevas</t>
  </si>
  <si>
    <t>Annual Management Evaluation (due 02 / 14 / 2019 )</t>
  </si>
  <si>
    <t>Marvin Jordan II</t>
  </si>
  <si>
    <t>Daniel Pattillo</t>
  </si>
  <si>
    <t>Teresa C.  Bryant</t>
  </si>
  <si>
    <t>James Allen</t>
  </si>
  <si>
    <t>Michael Richards</t>
  </si>
  <si>
    <t>6-Month SPH Follow Up Classified Evaluation (due 08 / 13 / 2018 )</t>
  </si>
  <si>
    <t>Charles Kralowec</t>
  </si>
  <si>
    <t>Annual Classified Evaluation (due  02 / 16 / 2019 )</t>
  </si>
  <si>
    <t>Rating For Barbara Mendoza's Annual Classified Evaluation (due  02 / 16 / 2019 )</t>
  </si>
  <si>
    <t>Annual Classified Evaluation (due  02 / 17 / 2019 )</t>
  </si>
  <si>
    <t>Annual Management Evaluation (due 02 / 18 / 2019 )</t>
  </si>
  <si>
    <t>Desiree Encinas</t>
  </si>
  <si>
    <t>Annual Classified Evaluation (due  02 / 18 / 2019 )</t>
  </si>
  <si>
    <t>Debra McCollum</t>
  </si>
  <si>
    <t>Annual Classified Evaluation (due  02 / 19 / 2019 )</t>
  </si>
  <si>
    <t>Mary Doyle</t>
  </si>
  <si>
    <t>Rating For Debra McCollum's Annual Classified Evaluation (due  02 / 19 / 2019 )</t>
  </si>
  <si>
    <t>Vincent Fries</t>
  </si>
  <si>
    <t>Annual Classified Evaluation (due  08 / 26 / 2018 )</t>
  </si>
  <si>
    <t>Maile Glover Martin</t>
  </si>
  <si>
    <t>Annual Classified Evaluation (due  02 / 21 / 2019 )</t>
  </si>
  <si>
    <t>Annual Classified Evaluation (due  02 / 23 / 2019 )</t>
  </si>
  <si>
    <t>Julia Loucks</t>
  </si>
  <si>
    <t>Crystyn Lynch</t>
  </si>
  <si>
    <t>Annual Classified Evaluation (due  02 / 24 / 2019 )</t>
  </si>
  <si>
    <t>Annual Classified Evaluation (due  02 / 26 / 2019 )</t>
  </si>
  <si>
    <t>Tommy Lewis</t>
  </si>
  <si>
    <t>Annual Classified Evaluation (due  02 / 12 / 2019 )</t>
  </si>
  <si>
    <t>Approve and Sign Annual Classified Evaluation (due  02 / 12 / 2019 ) for Tommy Lewis</t>
  </si>
  <si>
    <t>Aaron Acevedo</t>
  </si>
  <si>
    <t>Rosemary Cristan</t>
  </si>
  <si>
    <t>Deborah Cardoza</t>
  </si>
  <si>
    <t>Annual Classified Evaluation (due  01 / 10 / 2019 )</t>
  </si>
  <si>
    <t>Bee Vang</t>
  </si>
  <si>
    <t>Annual Classified Evaluation (due  02 / 28 / 2019 )</t>
  </si>
  <si>
    <t>Annual Management Evaluation (due 05 / 25 / 2018 )</t>
  </si>
  <si>
    <t>John Grasmick</t>
  </si>
  <si>
    <t>Annual Classified Evaluation (due  05 / 04 / 2018 )</t>
  </si>
  <si>
    <t>Debbie Nieto</t>
  </si>
  <si>
    <t>Anthony Romero</t>
  </si>
  <si>
    <t>Annual Classified Evaluation (due  03 / 05 / 2019 )</t>
  </si>
  <si>
    <t>Annual Classified Evaluation (due  03 / 01 / 2019 )</t>
  </si>
  <si>
    <t>Rating For Michelle Briceno's Annual Classified Evaluation (due  03 / 01 / 2019 )</t>
  </si>
  <si>
    <t>Paul Rentfrow</t>
  </si>
  <si>
    <t>Probationary Management Evaluation (due 11 / 04 / 2018 )</t>
  </si>
  <si>
    <t>Probationary Management Evaluation (due 02 / 03 / 2019 )</t>
  </si>
  <si>
    <t>Probationary Management Evaluation (due 10 / 04 / 2018 )</t>
  </si>
  <si>
    <t>Probationary Management Evaluation (due 01 / 03 / 2019 )</t>
  </si>
  <si>
    <t>Sandra Aguilera</t>
  </si>
  <si>
    <t>Jeffrey Arends</t>
  </si>
  <si>
    <t>Annual Classified Evaluation (due  10 / 09 / 2019 )</t>
  </si>
  <si>
    <t>Annual Classified Evaluation (due  03 / 04 / 2019 )</t>
  </si>
  <si>
    <t>Marcie Braggs</t>
  </si>
  <si>
    <t>Annual Classified Evaluation (due  03 / 08 / 2019 )</t>
  </si>
  <si>
    <t>Jose Campos</t>
  </si>
  <si>
    <t>Annual Classified Evaluation (due  03 / 02 / 2019 )</t>
  </si>
  <si>
    <t>Theresa Ervin</t>
  </si>
  <si>
    <t>Annual Classified Evaluation (due  04 / 01 / 2019 )</t>
  </si>
  <si>
    <t>Stephanie Reitz-Robinson</t>
  </si>
  <si>
    <t>Terri Gallegos</t>
  </si>
  <si>
    <t>Annual Classified Evaluation (due 12 / 01 / 2019 )</t>
  </si>
  <si>
    <t>Stephanie Gamez</t>
  </si>
  <si>
    <t>Annual Classified Evaluation (due  03 / 09 / 2019 )</t>
  </si>
  <si>
    <t>Annual Classified Evaluation (due  08 / 22 / 2019 )</t>
  </si>
  <si>
    <t>Dale Jimenez</t>
  </si>
  <si>
    <t>Annual Classified Evaluation (due  03 / 15 / 2019 )</t>
  </si>
  <si>
    <t>Mark McNiff</t>
  </si>
  <si>
    <t>Annual Classified Evaluation (due  03 / 03 / 2019 )</t>
  </si>
  <si>
    <t>Vicki Cockrell</t>
  </si>
  <si>
    <t>Amanda Romero</t>
  </si>
  <si>
    <t>Annual Classified Evaluation (due  03 / 07 / 2019 )</t>
  </si>
  <si>
    <t>Jennifer Nassar</t>
  </si>
  <si>
    <t>Alicia Cowan</t>
  </si>
  <si>
    <t>John Luna</t>
  </si>
  <si>
    <t>6-Month SPH Follow Up Classified Evaluation (due 08 / 22 / 2018 )</t>
  </si>
  <si>
    <t>Annual Classified Evaluation (due  10 / 01 / 2017 )</t>
  </si>
  <si>
    <t>Rating For Karen Ainsworth's Annual Classified Evaluation (due  10 / 01 / 2017 )</t>
  </si>
  <si>
    <t>Annual Classified Evaluation (due  02 / 20 / 2019 )</t>
  </si>
  <si>
    <t>Mario Gonzalez-Martinez</t>
  </si>
  <si>
    <t>Annual Classified Evaluation (due  03 / 19 / 2019 )</t>
  </si>
  <si>
    <t>Ralph Marrufo</t>
  </si>
  <si>
    <t>Alma S. McClellan</t>
  </si>
  <si>
    <t>Scott Trippel</t>
  </si>
  <si>
    <t>Cherylyn Crill-Hornsby</t>
  </si>
  <si>
    <t>Annual Classified Evaluation (due  04 / 02 / 2019 )</t>
  </si>
  <si>
    <t>Anthony Morrison</t>
  </si>
  <si>
    <t>Annual Classified Evaluation (due  03 / 29 / 2019 )</t>
  </si>
  <si>
    <t>Biennial Management Evaluation (due 08 / 17 / 2020 )</t>
  </si>
  <si>
    <t>Tony Yang</t>
  </si>
  <si>
    <t>Annual Classified Evaluation (due  04 / 30 / 2019 )</t>
  </si>
  <si>
    <t>Roy Rosa</t>
  </si>
  <si>
    <t>Annual Classified Evaluation (due 11 / 24 / 2018 )</t>
  </si>
  <si>
    <t>Jose Platas</t>
  </si>
  <si>
    <t>Annual Classified Evaluation (due  04 / 18 / 2019 )</t>
  </si>
  <si>
    <t>Charlotte Ann Harmon</t>
  </si>
  <si>
    <t>Probationary Classified Evaluation (due  08 / 17 / 2018 )</t>
  </si>
  <si>
    <t>Rating For Charlotte Ann Harmon's Probationary Classified Evaluation (due  08 / 17 / 2018 )</t>
  </si>
  <si>
    <t>Annual Classified Evaluation (due  04 / 19 / 2019 )</t>
  </si>
  <si>
    <t>Mario Alvarado</t>
  </si>
  <si>
    <t>Probationary Classified Evaluation (due  08 / 24 / 2018 )</t>
  </si>
  <si>
    <t>Annual Classified Evaluation (due  04 / 26 / 2019 )</t>
  </si>
  <si>
    <t>Jennifer Gonzalez</t>
  </si>
  <si>
    <t>Annual Classified Evaluation (due 03 / 13 / 2019 )</t>
  </si>
  <si>
    <t>DO Personnel Commission</t>
  </si>
  <si>
    <t>Elba Gomez</t>
  </si>
  <si>
    <t>Houa Yang</t>
  </si>
  <si>
    <t>Annual Classified Evaluation (due  03 / 13 / 2019 )</t>
  </si>
  <si>
    <t>Melissa Ferry</t>
  </si>
  <si>
    <t>Biennial Confidential Evaluation (due 05 / 02 / 2019 )</t>
  </si>
  <si>
    <t>Stacy Zuniga</t>
  </si>
  <si>
    <t>Annual Management Evaluation (due 03 / 22 / 2019 )</t>
  </si>
  <si>
    <t>Annual Management Evaluation (due 08 / 17 / 2018 )</t>
  </si>
  <si>
    <t>Phyllis Willis</t>
  </si>
  <si>
    <t>Annual Classified Evaluation (due  03 / 22 / 2019 )</t>
  </si>
  <si>
    <t>Karen Anderson</t>
  </si>
  <si>
    <t>Annual Classified Evaluation (due  03 / 23 / 2019 )</t>
  </si>
  <si>
    <t>Marta Diliberto</t>
  </si>
  <si>
    <t>Annual Classified Evaluation (due  03 / 24 / 2019 )</t>
  </si>
  <si>
    <t>Sean Hoffman</t>
  </si>
  <si>
    <t>Linda Erlenheim</t>
  </si>
  <si>
    <t>Annual Classified Evaluation (due  04 / 25 / 2019 )</t>
  </si>
  <si>
    <t>Ruthann Van Buren</t>
  </si>
  <si>
    <t>Annual Classified Evaluation (due  03 / 20 / 2019 )</t>
  </si>
  <si>
    <t>Suzanne Sankey</t>
  </si>
  <si>
    <t>Pamela Tibbet</t>
  </si>
  <si>
    <t>Andrea Torrez</t>
  </si>
  <si>
    <t>Annual Classified Evaluation (due  03 / 28 / 2019 )</t>
  </si>
  <si>
    <t>Maria Petrogonas</t>
  </si>
  <si>
    <t>Annual Classified Evaluation (due  03 / 30 / 2019 )</t>
  </si>
  <si>
    <t>Kelly Joos</t>
  </si>
  <si>
    <t>Sypher Lee</t>
  </si>
  <si>
    <t>Biennial Management Evaluation (due 04 / 22 / 2018 )</t>
  </si>
  <si>
    <t>Rating For Cris Bremer's Biennial Management Evaluation (due 04 / 22 / 2018 )</t>
  </si>
  <si>
    <t>Annual Classified Evaluation (due  04 / 06 / 2019 )</t>
  </si>
  <si>
    <t>Annual Classified Evaluation (due  04 / 17 / 2019 )</t>
  </si>
  <si>
    <t>Annual Classified Evaluation (due  04 / 27 / 2019 )</t>
  </si>
  <si>
    <t>Ryan Logan</t>
  </si>
  <si>
    <t>Annual Classified Evaluation (due  04 / 10 / 2019 )</t>
  </si>
  <si>
    <t>Ralph Schwehr</t>
  </si>
  <si>
    <t>Annual Classified Evaluation (due  04 / 09 / 2019 )</t>
  </si>
  <si>
    <t>Annual Classified Evaluation (due  04 / 29 / 2019 )</t>
  </si>
  <si>
    <t>Majru Varughese</t>
  </si>
  <si>
    <t>Annual Classified Evaluation (due  04 / 11 / 2019 )</t>
  </si>
  <si>
    <t>Bobbie Tello-Perez</t>
  </si>
  <si>
    <t>Annual Classified Evaluation (due  04 / 15 / 2019 )</t>
  </si>
  <si>
    <t>Annual Classified Evaluation (due  04 / 08 / 2019 )</t>
  </si>
  <si>
    <t>Emelita Pacada</t>
  </si>
  <si>
    <t>Steve DaSilva</t>
  </si>
  <si>
    <t>Annual Classified Evaluation (due  04 / 20 / 2019 )</t>
  </si>
  <si>
    <t>Susan Johnson</t>
  </si>
  <si>
    <t>Gary Fief</t>
  </si>
  <si>
    <t>Maria Wiget</t>
  </si>
  <si>
    <t>Joel Villar</t>
  </si>
  <si>
    <t>Elizabeth De Fore</t>
  </si>
  <si>
    <t>Annual Classified Evaluation (due  04 / 04 / 2019 )</t>
  </si>
  <si>
    <t>Annual Classified Evaluation (due  04 / 03 / 2019 )</t>
  </si>
  <si>
    <t>Emily Wilson</t>
  </si>
  <si>
    <t>Annual Classified Evaluation (due  04 / 28 / 2019 )</t>
  </si>
  <si>
    <t>Shannon Brownell</t>
  </si>
  <si>
    <t>Kaye Reynolds</t>
  </si>
  <si>
    <t>Annual Classified Evaluation (due  04 / 05 / 2019 )</t>
  </si>
  <si>
    <t>Kendra Cronk</t>
  </si>
  <si>
    <t>Miette Sasselli</t>
  </si>
  <si>
    <t>Annual Classified Evaluation (due 04 / 24 / 2019 )</t>
  </si>
  <si>
    <t>Brittany Ballard</t>
  </si>
  <si>
    <t>Annual Classified Evaluation (due  04 / 24 / 2019 )</t>
  </si>
  <si>
    <t>Annual Classified Evaluation (due  03 / 17 / 2019 )</t>
  </si>
  <si>
    <t>Annual Classified Evaluation (due  05 / 03 / 2019 )</t>
  </si>
  <si>
    <t>Annual Classified Evaluation (due  05 / 02 / 2019 )</t>
  </si>
  <si>
    <t>Jose Vasquez</t>
  </si>
  <si>
    <t>Amy Strobel</t>
  </si>
  <si>
    <t>Annual Classified Evaluation (due  05 / 04 / 2019 )</t>
  </si>
  <si>
    <t>Annual Classified Evaluation (due  05 / 06 / 2019 )</t>
  </si>
  <si>
    <t>Sandra Huerta</t>
  </si>
  <si>
    <t>Annual Classified Evaluation (due  05 / 01 / 2019 )</t>
  </si>
  <si>
    <t>Kathleen Swan</t>
  </si>
  <si>
    <t>Annual POA Evaluation(due 03 / 27 / 2019 )</t>
  </si>
  <si>
    <t>Annual POA Evaluation(due 10 / 24 / 2018 )</t>
  </si>
  <si>
    <t>Annual POA Evaluation(due 12 / 02 / 2018 )</t>
  </si>
  <si>
    <t>Annual POA Evaluation(due 10 / 10 / 2018 )</t>
  </si>
  <si>
    <t>Annual POA Evaluation(due 01 / 23 / 2019 )</t>
  </si>
  <si>
    <t>Annual POA Evaluation(due 10 / 12 / 2018 )</t>
  </si>
  <si>
    <t>Rating For Andrew Poundstone's Annual POA Evaluation(due 10 / 12 / 2018 )</t>
  </si>
  <si>
    <t>Annual POA Evaluation(due 09 / 29 / 2018 )</t>
  </si>
  <si>
    <t>Rating For Cheekeng Yang's Annual POA Evaluation(due 09 / 29 / 2018 )</t>
  </si>
  <si>
    <t>Annual POA Evaluation(due 02 / 07 / 2019 )</t>
  </si>
  <si>
    <t>Annual POA Evaluation(due 06 / 08 / 2018 )</t>
  </si>
  <si>
    <t>Annual POA Evaluation(due 06 / 26 / 2018 )</t>
  </si>
  <si>
    <t>Daniel Garibay</t>
  </si>
  <si>
    <t>Annual POA Evaluation(due 09 / 04 / 2018 )</t>
  </si>
  <si>
    <t>Annual POA Evaluation(due 10 / 30 / 2018 )</t>
  </si>
  <si>
    <t>Randy Anaya</t>
  </si>
  <si>
    <t>Annual Classified Evaluation (due  04 / 21 / 2019 )</t>
  </si>
  <si>
    <t>Andrew Bradshaw</t>
  </si>
  <si>
    <t>Rose Brownell</t>
  </si>
  <si>
    <t>Elizabeth Villalobos</t>
  </si>
  <si>
    <t>Annual Classified Evaluation (due  05 / 10 / 2019 )</t>
  </si>
  <si>
    <t>Janice Offenbach</t>
  </si>
  <si>
    <t>Annual Classified Evaluation (due  05 / 11 / 2019 )</t>
  </si>
  <si>
    <t>Sheng Herr</t>
  </si>
  <si>
    <t>Annual Classified Evaluation (due  05 / 12 / 2019 )</t>
  </si>
  <si>
    <t>PaNhia Yang</t>
  </si>
  <si>
    <t>Annual Classified Evaluation (due  05 / 16 / 2019 )</t>
  </si>
  <si>
    <t>Annual Classified Evaluation (due  05 / 24 / 2019 )</t>
  </si>
  <si>
    <t>Heather Rodriguez</t>
  </si>
  <si>
    <t>Annual Classified Evaluation (due  05 / 19 / 2019 )</t>
  </si>
  <si>
    <t>Annual Classified Evaluation (due  05 / 20 / 2019 )</t>
  </si>
  <si>
    <t>Annual Classified Evaluation (due  05 / 22 / 2019 )</t>
  </si>
  <si>
    <t>Erick Kroll</t>
  </si>
  <si>
    <t>Annual Classified Evaluation (due  05 / 23 / 2019 )</t>
  </si>
  <si>
    <t>Isaac Gallegos</t>
  </si>
  <si>
    <t>Annual Management Evaluation (due 05 / 23 / 2019 )</t>
  </si>
  <si>
    <t>Kendelynn Mendoza</t>
  </si>
  <si>
    <t>Annual Confidential Evaluation (due 05 / 25 / 2019 )</t>
  </si>
  <si>
    <t>Lorena Morales</t>
  </si>
  <si>
    <t>Annual Classified Evaluation (due  05 / 21 / 2019 )</t>
  </si>
  <si>
    <t>Kristie Andersen</t>
  </si>
  <si>
    <t>Priscilla Lockhart</t>
  </si>
  <si>
    <t>Annual Classified Evaluation (due  05 / 27 / 2019 )</t>
  </si>
  <si>
    <t>Darnell Harris</t>
  </si>
  <si>
    <t>Annual Classified Evaluation (due  05 / 26 / 2019 )</t>
  </si>
  <si>
    <t>Annual Classified Evaluation (due  05 / 29 / 2019 )</t>
  </si>
  <si>
    <t>Annual Classified Evaluation (due  05 / 25 / 2019 )</t>
  </si>
  <si>
    <t>Annual Classified Evaluation (due  05 / 30 / 2019 )</t>
  </si>
  <si>
    <t>Alejandra Garcia-Tovar</t>
  </si>
  <si>
    <t>Annual Classified Evaluation (due  06 / 01 / 2019 )</t>
  </si>
  <si>
    <t>Channie Phantharath</t>
  </si>
  <si>
    <t>Michael Coppedge</t>
  </si>
  <si>
    <t>Julio Bernal</t>
  </si>
  <si>
    <t>Annual Classified Evaluation (due  06 / 02 / 2019 )</t>
  </si>
  <si>
    <t>Anthony Estrada</t>
  </si>
  <si>
    <t>Probationary Classified Evaluation (due  09 / 26 / 2018 )</t>
  </si>
  <si>
    <t>Renee Kubo</t>
  </si>
  <si>
    <t>Annual Classified Evaluation (due  06 / 04 / 2019 )</t>
  </si>
  <si>
    <t>Annual Classified Evaluation (due  06 / 05 / 2019 )</t>
  </si>
  <si>
    <t>Annual Classified Evaluation (due  06 / 06 / 2019 )</t>
  </si>
  <si>
    <t>Abrian Florez</t>
  </si>
  <si>
    <t>6-Month SPH Follow Up Classified Evaluation (due 11 / 22 / 2018)</t>
  </si>
  <si>
    <t>Annual Classified Evaluation (due  06 / 07 / 2019 )</t>
  </si>
  <si>
    <t>Annual POA Evaluation(due 06 / 08 / 2019 )</t>
  </si>
  <si>
    <t>Kevin  Glazener</t>
  </si>
  <si>
    <t>Probationary Classified Evaluation (due  10 / 02 / 2018 )</t>
  </si>
  <si>
    <t>Elaine Sasaki</t>
  </si>
  <si>
    <t>Probationary Classified Evaluation (due  10 / 05 / 2018 )</t>
  </si>
  <si>
    <t>Annual Classified Evaluation (due  06 / 08 / 2019 )</t>
  </si>
  <si>
    <t>Annual Classified Evaluation (due  06 / 09 / 2019 )</t>
  </si>
  <si>
    <t>Annual Classified Evaluation (due  06 / 10 / 2019 )</t>
  </si>
  <si>
    <t>Maria Handy</t>
  </si>
  <si>
    <t>Annual Classified Evaluation (due  06 / 11 / 2019 )</t>
  </si>
  <si>
    <t>Erasmo Lopez</t>
  </si>
  <si>
    <t>Artie Williams</t>
  </si>
  <si>
    <t>Probationary Classified Evaluation (due  08 / 06 / 2018 )</t>
  </si>
  <si>
    <t>Approve and Sign Probationary Classified Evaluation (due  08 / 06 / 2018 ) for Artie Williams</t>
  </si>
  <si>
    <t>Robert Torrez</t>
  </si>
  <si>
    <t>Probationary Classified Evaluation (due  08 / 07 / 2018 )</t>
  </si>
  <si>
    <t>Barbara Martin</t>
  </si>
  <si>
    <t>Probationary Confidential Evaluation (due  06 / 16 / 2018 )</t>
  </si>
  <si>
    <t>Probationary Confidential Evaluation (due  09 / 15 / 2018 )</t>
  </si>
  <si>
    <t>Probationary Confidential Evaluation (due 03 / 17 / 2019 )</t>
  </si>
  <si>
    <t>Judi Fischer</t>
  </si>
  <si>
    <t>Annual Classified Evaluation (due  05 / 18 / 2019 )</t>
  </si>
  <si>
    <t>Ronald Potter Jr</t>
  </si>
  <si>
    <t>Annual Classified Evaluation (due  06 / 14 / 2018 )</t>
  </si>
  <si>
    <t>Approve and Sign Annual Classified Evaluation (due  06 / 14 / 2018 ) for Ronald Potter Jr</t>
  </si>
  <si>
    <t>6 Month Follow-Up Evaluation (due 10 / 26 / 2018 )</t>
  </si>
  <si>
    <t>Nathan Newsom</t>
  </si>
  <si>
    <t>6 Month Follow-Up Evaluation (due 9/16/ 2018 )</t>
  </si>
  <si>
    <t>6 Month Follow-Up Evaluation (due 12 / 11 / 2018 )</t>
  </si>
  <si>
    <t>Annual Classified Evaluation (due  06 / 14 / 2019 )</t>
  </si>
  <si>
    <t>Annual Confidential Evaluation (due 06 / 15 / 2019 )</t>
  </si>
  <si>
    <t>Donna Hunt</t>
  </si>
  <si>
    <t>Annual Classified Evaluation (due  06 / 15 / 2019 )</t>
  </si>
  <si>
    <t>Biennial Management Evaluation (due 06 / 15 / 2019 )</t>
  </si>
  <si>
    <t>Christine Ferguson</t>
  </si>
  <si>
    <t>Annual Classified Evaluation (due 06 / 17 / 2019 )</t>
  </si>
  <si>
    <t>Alicia Aguirre</t>
  </si>
  <si>
    <t>Annual Classified Evaluation (due  06 / 16 / 2019 )</t>
  </si>
  <si>
    <t>Tanya Pryor</t>
  </si>
  <si>
    <t>Annual Classified Evaluation (due  06 / 17 / 2019 )</t>
  </si>
  <si>
    <t>Erica Riggs</t>
  </si>
  <si>
    <t>Angelica Gonzales</t>
  </si>
  <si>
    <t>Probationary Classified Evaluation (due  10 / 16 / 2018 )</t>
  </si>
  <si>
    <t>Luis Jauregui Martinez</t>
  </si>
  <si>
    <t>Annual Classified Evaluation (due  06 / 19 / 2019 )</t>
  </si>
  <si>
    <t>Annual Classified Evaluation (due  06 / 18 / 2019 )</t>
  </si>
  <si>
    <t>Annual Classified Evaluation (due  06 / 20 / 2019 )</t>
  </si>
  <si>
    <t>Miguel Sanchez</t>
  </si>
  <si>
    <t>Probationary Classified Evaluation (due  08 / 22 / 2018 )</t>
  </si>
  <si>
    <t>Approve and Sign Probationary Classified Evaluation (due  08 / 22 / 2018 ) for Miguel Sanchez</t>
  </si>
  <si>
    <t>Probationary Classified Evaluation (due  10 / 17 / 2018 )</t>
  </si>
  <si>
    <t>Approve and Sign Probationary Classified Evaluation (due  10 / 17 / 2018 ) for Luis Jauregui Martinez</t>
  </si>
  <si>
    <t>Annual Classified Evaluation (due  06 / 21 / 2019 )</t>
  </si>
  <si>
    <t>Christina Buzo</t>
  </si>
  <si>
    <t>Annual Classified Evaluation (due  06 / 22 / 2019 )</t>
  </si>
  <si>
    <t>Stephanie Alaniz</t>
  </si>
  <si>
    <t>Annual Classified Evaluation (due  06 / 25 / 2019 )</t>
  </si>
  <si>
    <t>Annual POA Evaluation(due 06 / 26 / 2019 )</t>
  </si>
  <si>
    <t>Annual Classified Evaluation (due  06 / 26 / 2019 )</t>
  </si>
  <si>
    <t>Ashley Watkins</t>
  </si>
  <si>
    <t>David Clacher</t>
  </si>
  <si>
    <t>Tiffany Martinez</t>
  </si>
  <si>
    <t>Probationary Classified Evaluation (due  10 / 24 / 2018 )</t>
  </si>
  <si>
    <t>Annual Classified Evaluation (due  06 / 27 / 2019 )</t>
  </si>
  <si>
    <t>Annual Classified Evaluation (due  06 / 28 / 2019 )</t>
  </si>
  <si>
    <t>Caryss Johnson</t>
  </si>
  <si>
    <t>Brittany Zenz</t>
  </si>
  <si>
    <t>Annual Classified Evaluation (due  06 / 30 / 2019 )</t>
  </si>
  <si>
    <t>Annual Classified Evaluation (due 07 / 01 / 2019 )</t>
  </si>
  <si>
    <t>Reshonda Martinez</t>
  </si>
  <si>
    <t>Vincent Tafoya</t>
  </si>
  <si>
    <t>Robert Weil</t>
  </si>
  <si>
    <t>Annual Classified Evaluation (due 03 / 25 / 2019 )</t>
  </si>
  <si>
    <t>Annual Classified Evaluation (due  07 / 01 / 2019 )</t>
  </si>
  <si>
    <t>Leslie King</t>
  </si>
  <si>
    <t>Marco De La Garza</t>
  </si>
  <si>
    <t>VIRGINIA HER</t>
  </si>
  <si>
    <t>Benjamin Lozano</t>
  </si>
  <si>
    <t>Annual Classified Evaluation (due  07 / 03 / 2019 )</t>
  </si>
  <si>
    <t>Karine Chatard</t>
  </si>
  <si>
    <t>Annual Classified Evaluation (due  07 / 05 / 2019 )</t>
  </si>
  <si>
    <t>Clinton Jones</t>
  </si>
  <si>
    <t>Melody Riversmith</t>
  </si>
  <si>
    <t>Annual Classified Evaluation (due  07 / 06 / 2019 )</t>
  </si>
  <si>
    <t>Annual Classified Evaluation (due  07 / 08 / 2019 )</t>
  </si>
  <si>
    <t>Martin Herb</t>
  </si>
  <si>
    <t>Annual Classified Evaluation (due  07 / 10 / 2019 )</t>
  </si>
  <si>
    <t>Luann Aldape</t>
  </si>
  <si>
    <t>Christopher Khal</t>
  </si>
  <si>
    <t>Tari Simpson</t>
  </si>
  <si>
    <t>Natasha Mejia</t>
  </si>
  <si>
    <t>Annual Classified Evaluation (due  07 / 02 / 2019 )</t>
  </si>
  <si>
    <t>Sandra Fuentes</t>
  </si>
  <si>
    <t>Annual Management Evaluation (due 07 / 12 / 2019 )</t>
  </si>
  <si>
    <t>Annual Classified Evaluation (due  07 / 12 / 2019 )</t>
  </si>
  <si>
    <t>Aaron Gomez</t>
  </si>
  <si>
    <t>Annual Classified Evaluation (due  07 / 13 / 2019 )</t>
  </si>
  <si>
    <t>Teng Vang</t>
  </si>
  <si>
    <t>Annual Classified Evaluation (due  07 / 14 / 2019 )</t>
  </si>
  <si>
    <t>Barbara Wilson</t>
  </si>
  <si>
    <t>Annual Classified Evaluation (due  07 / 16 / 2019 )</t>
  </si>
  <si>
    <t>Annual Management Evaluation (due 07 / 17 / 2019 )</t>
  </si>
  <si>
    <t>Janet Barbeiro</t>
  </si>
  <si>
    <t>Biennial Confidential Evaluation (due 07 / 01 / 2019 )</t>
  </si>
  <si>
    <t>Roseanne Susoeff</t>
  </si>
  <si>
    <t>Annual Classified Evaluation (due 05 / 29 / 2019 )</t>
  </si>
  <si>
    <t>Annual Classified Evaluation (due  07 / 19 / 2019 )</t>
  </si>
  <si>
    <t>Lacey Easton</t>
  </si>
  <si>
    <t>Kimeka Simmons</t>
  </si>
  <si>
    <t>Probationary Classified Evaluation (due  11 / 13 / 2018 )</t>
  </si>
  <si>
    <t>Heather Golden</t>
  </si>
  <si>
    <t>Annual Classified Evaluation (due  07 / 21 / 2019 )</t>
  </si>
  <si>
    <t>Donna Aravanis</t>
  </si>
  <si>
    <t>Annual Classified Evaluation (due  07 / 23 / 2019 )</t>
  </si>
  <si>
    <t>Annual Classified Evaluation (due  07 / 22 / 2019 )</t>
  </si>
  <si>
    <t>Sarina Karr</t>
  </si>
  <si>
    <t>Annual Classified Evaluation (due  08 / 01 / 2019 )</t>
  </si>
  <si>
    <t>Annual Classified Evaluation (due  07 / 24 / 2019 )</t>
  </si>
  <si>
    <t>Enrique Alameda Jr</t>
  </si>
  <si>
    <t>Jo Lewis</t>
  </si>
  <si>
    <t>Biennial Confidential Evaluation (due 11 / 10 / 2018 )</t>
  </si>
  <si>
    <t>Norma Aguilar</t>
  </si>
  <si>
    <t>Deborah Jensen</t>
  </si>
  <si>
    <t>Annual Classified Evaluation (due  07 / 26 / 2019 )</t>
  </si>
  <si>
    <t>Shannon Medietta</t>
  </si>
  <si>
    <t>Annual Classified Evaluation (due  07 / 27 / 2019 )</t>
  </si>
  <si>
    <t>Jennifer Franklin</t>
  </si>
  <si>
    <t>Annual Classified Evaluation (due  07 / 28 / 2019 )</t>
  </si>
  <si>
    <t>Tabitha Villalba</t>
  </si>
  <si>
    <t>Howard Wu</t>
  </si>
  <si>
    <t>Biennial Management Evaluation (due 07 / 27 / 2019 )</t>
  </si>
  <si>
    <t>Stephanie Doyle</t>
  </si>
  <si>
    <t>Annual Classified Evaluation (due  07 / 31 / 2019 )</t>
  </si>
  <si>
    <t>Cheryl Lock</t>
  </si>
  <si>
    <t>David Cowan</t>
  </si>
  <si>
    <t>Annual Classified Evaluation (due 08 / 01 / 2019 )</t>
  </si>
  <si>
    <t>Annual Classified Evaluation (due  08 / 02 / 2019 )</t>
  </si>
  <si>
    <t>6 Month Follow-Up Evaluation ( due 8 / 27 / 2018 )</t>
  </si>
  <si>
    <t>Approve and Sign 6 Month Follow-Up Evaluation ( due 8 / 27 / 2018 ) for Jered Crump</t>
  </si>
  <si>
    <t>Arthur Baylon</t>
  </si>
  <si>
    <t>6 Month Follow-Up Evaluation ( due 11 / 22 / 2018 )</t>
  </si>
  <si>
    <t>Annual Classified Evaluation (due  08 / 04 / 2019 )</t>
  </si>
  <si>
    <t>Vanessa Reyes</t>
  </si>
  <si>
    <t>Annual Classified Evaluation (due  08 / 05 / 2019 )</t>
  </si>
  <si>
    <t>Annual Classified Evaluation (due  08 / 06 / 2019 )</t>
  </si>
  <si>
    <t>Kelly Barkley</t>
  </si>
  <si>
    <t>Robin Torres</t>
  </si>
  <si>
    <t>Susi Nitzel</t>
  </si>
  <si>
    <t>Annual Classified Evaluation (due 07 / 02 / 2019 )</t>
  </si>
  <si>
    <t>Nicole Tropf</t>
  </si>
  <si>
    <t>Probationary Classified Evaluation (due  11 / 20 / 2018 )</t>
  </si>
  <si>
    <t>Andrew Doris</t>
  </si>
  <si>
    <t>Annual Classified Evaluation (due  08 / 07 / 2019 )</t>
  </si>
  <si>
    <t>Biennial Management Evaluation (due 06 / 16 / 2019 )</t>
  </si>
  <si>
    <t>Josephine Mancillas-Llanos</t>
  </si>
  <si>
    <t>Annual Classified Evaluation (due  08 / 13 / 2019 )</t>
  </si>
  <si>
    <t>Annual Classified Evaluation (due  08 / 09 / 2019 )</t>
  </si>
  <si>
    <t>Annual Classified Evaluation (due  08 / 14 / 2019 )</t>
  </si>
  <si>
    <t>Biennial Management Evaluation (due 08 / 13 / 2019 )</t>
  </si>
  <si>
    <t>Biennial Management Evaluation (due 08 / 14 / 2019 )</t>
  </si>
  <si>
    <t>Annual POA Evaluation(due 08 / 08 / 2019 )</t>
  </si>
  <si>
    <t>Tamra Miller</t>
  </si>
  <si>
    <t>6 Month SPH Follow-Up Classified Evaluation (due 02 / 07 / 2019 )</t>
  </si>
  <si>
    <t>Annual Classified Evaluation (due  08 / 15 / 2019 )</t>
  </si>
  <si>
    <t>Kyle Kirkman</t>
  </si>
  <si>
    <t>Annual Classified Evaluation (due  08 / 16 / 2019 )</t>
  </si>
  <si>
    <t>Annual Classified Evaluation (due  03 / 21 / 2019 )</t>
  </si>
  <si>
    <t>Juan Alvarez-Tovar</t>
  </si>
  <si>
    <t>Annual Classified Evaluation (due  08 / 10 / 2019 )</t>
  </si>
  <si>
    <t>Annual Classified Evaluation (due  08 / 17 / 2019 )</t>
  </si>
  <si>
    <t>Ricco Guajardo</t>
  </si>
  <si>
    <t>Eleanor Bruce</t>
  </si>
  <si>
    <t>Annual Classified Evaluation (due  09 / 17 / 2019 )</t>
  </si>
  <si>
    <t>Syamporn Boonthavongkham</t>
  </si>
  <si>
    <t>Probationary Classified Evaluation (due  12 / 18 / 2018 )</t>
  </si>
  <si>
    <t>Annual Classified Evaluation (due  08 / 20 / 2019 )</t>
  </si>
  <si>
    <t>Annual Classified Evaluation (due  08 / 18 / 2019 )</t>
  </si>
  <si>
    <t>Annual Classified Evaluation (due  08 / 19 / 2019 )</t>
  </si>
  <si>
    <t>Larry Neulinger</t>
  </si>
  <si>
    <t>Annual Classified Evaluation (due  08 / 21 / 2019 )</t>
  </si>
  <si>
    <t>Lisa Romero-Blancas</t>
  </si>
  <si>
    <t>Annual Classified Evaluation (due  08 / 23 / 2019 )</t>
  </si>
  <si>
    <t>Blanca Soto</t>
  </si>
  <si>
    <t>Annual Classified Evaluation (due 05 / 20 / 2019 )</t>
  </si>
  <si>
    <t>Annual Classified Evaluation (due  08 / 24 / 2019 )</t>
  </si>
  <si>
    <t>Jeanette Quiroz</t>
  </si>
  <si>
    <t>Annual Classified Evaluation (due  08 / 25 / 2019 )</t>
  </si>
  <si>
    <t>Annual Classified Evaluation (due  08 / 26 / 2019 )</t>
  </si>
  <si>
    <t>Annual Classified Evaluation (due  08 / 27 / 2019 )</t>
  </si>
  <si>
    <t>Kathy Braze</t>
  </si>
  <si>
    <t>Annual Classified Evaluation (due  08 / 28 / 2019 )</t>
  </si>
  <si>
    <t>Cathleen Kozielski</t>
  </si>
  <si>
    <t>Joshua Beaulieu</t>
  </si>
  <si>
    <t>Annual Classified Evaluation (due  08 / 29 / 2019 )</t>
  </si>
  <si>
    <t>Stephanie Bisbee</t>
  </si>
  <si>
    <t>Annual Classified Evaluation (due  08 / 30 / 2019 )</t>
  </si>
  <si>
    <t>Probationary Management Evaluation (due 11 / 26 / 2018 )</t>
  </si>
  <si>
    <t>Probationary Management Evaluation (due 04 / 28 / 2019 )</t>
  </si>
  <si>
    <t>Probationary Management Evaluation (due 07 / 28 / 2019 )</t>
  </si>
  <si>
    <t>Probationary Management Evaluation  (due 09 / 30 / 2018 )</t>
  </si>
  <si>
    <t>Hilda Reyna</t>
  </si>
  <si>
    <t>Annual Classified Evaluation (due  08 / 31 / 2019 )</t>
  </si>
  <si>
    <t>Annual Classified Evaluation (due  09 / 01 / 2019 )</t>
  </si>
  <si>
    <t>Annual Classified Evaluation (due  09 / 03 / 2019 )</t>
  </si>
  <si>
    <t>Jennifer Ludtke</t>
  </si>
  <si>
    <t>Annual Classified Evaluation (due  09 / 04 / 2019 )</t>
  </si>
  <si>
    <t>Annual Classified Evaluation (due 05 / 01 / 2019 )</t>
  </si>
  <si>
    <t>Daniel Foglio</t>
  </si>
  <si>
    <t>Annual Classified Evaluation (due  09 / 06 / 2019 )</t>
  </si>
  <si>
    <t>Penny Sandlin</t>
  </si>
  <si>
    <t>Probationary Classified Evaluation (due  11 / 10 / 2018 )</t>
  </si>
  <si>
    <t>Thomas McSwain</t>
  </si>
  <si>
    <t>Annual Classified Evaluation (due  09 / 07 / 2019 )</t>
  </si>
  <si>
    <t>Annual Classified Evaluation (due  09 / 08 / 2019 )</t>
  </si>
  <si>
    <t>Jittapaun Inthavong</t>
  </si>
  <si>
    <t>Annual Classified Evaluation (due  09 / 10 / 2019 )</t>
  </si>
  <si>
    <t>Annual Classified Evaluation (due  09 / 11 / 2019 )</t>
  </si>
  <si>
    <t>Annual Classified Evaluation (due 09 / 10 / 2019 )</t>
  </si>
  <si>
    <t>Annual Classified Evaluation (due  09 / 13 / 2019 )</t>
  </si>
  <si>
    <t>Annual Classified Evaluation (due  09 / 14 / 2019 )</t>
  </si>
  <si>
    <t>Annual Classified Evaluation (due  09 / 15 / 2019 )</t>
  </si>
  <si>
    <t>Annual Classified Evaluation (due  09 / 16 / 2019 )</t>
  </si>
  <si>
    <t>Amy Yocupicio</t>
  </si>
  <si>
    <t>Scot Unruh</t>
  </si>
  <si>
    <t>Annual Classified Evaluation (due  09 / 05 / 2019 )</t>
  </si>
  <si>
    <t>Biennial Management Evaluation (due 12 / 13 / 2018 )</t>
  </si>
  <si>
    <t>Biennial Management Evaluation (due 01 / 03 / 2019 )</t>
  </si>
  <si>
    <t>Annual Classified Evaluation (due  09 / 18 / 2019 )</t>
  </si>
  <si>
    <t>Stacy Bracamontes</t>
  </si>
  <si>
    <t>Annual Classified Evaluation (due  05 / 14 / 2019 )</t>
  </si>
  <si>
    <t>Probationary Classified Evaluation (due  09 / 14 /2018)</t>
  </si>
  <si>
    <t>Luis Villanueva</t>
  </si>
  <si>
    <t>Probationary Classified Evaluation (due  01 / 15 / 2019 )</t>
  </si>
  <si>
    <t>Biennial Management Evaluation (due 06 / 09 / 2019 )</t>
  </si>
  <si>
    <t>Annual Classified Evaluation (due  09 / 20 / 2019 )</t>
  </si>
  <si>
    <t>Christina Cazares</t>
  </si>
  <si>
    <t>Annual Classified Evaluation (due  09 / 21 / 2019 )</t>
  </si>
  <si>
    <t>Mario Gonzales</t>
  </si>
  <si>
    <t>Annual Classified Evaluation (due  09 / 22 / 2019 )</t>
  </si>
  <si>
    <t>Lilia Danielyan</t>
  </si>
  <si>
    <t>Annual Classified Evaluation (due  09 / 25 / 2019 )</t>
  </si>
  <si>
    <t>Annual POA Evaluation(due 09 / 29 / 2019 )</t>
  </si>
  <si>
    <t>Annual Classified Evaluation (due  10 / 01 / 2019 )</t>
  </si>
  <si>
    <t>Brina Harwood</t>
  </si>
  <si>
    <t>Biennial Confidential Evaluation (due 10 / 01 / 2019 )</t>
  </si>
  <si>
    <t>Victoria Veloz</t>
  </si>
  <si>
    <t>6-Month SPH Follow Up Classified Evaluation (due 03 / 11 / 2019)</t>
  </si>
  <si>
    <t>Annual Classified Evaluation (due  09 / 26 / 2019 )</t>
  </si>
  <si>
    <t>Paul Johnson</t>
  </si>
  <si>
    <t>Annual Classified Evaluation (due  09 / 28 / 2019 )</t>
  </si>
  <si>
    <t>Annual Classified Evaluation (due  09 / 29 / 2019 )</t>
  </si>
  <si>
    <t>Annual Classified Evaluation (due  09 / 30 / 2019 )</t>
  </si>
  <si>
    <t>Delia Makel</t>
  </si>
  <si>
    <t>Nicolas Escobar</t>
  </si>
  <si>
    <t>Sabrina Gray</t>
  </si>
  <si>
    <t>Annual Classified Evaluation (due  10 / 02 / 2019 )</t>
  </si>
  <si>
    <t>Philip Howard</t>
  </si>
  <si>
    <t>Annual Classified Evaluation (due  10 / 04 / 2019 )</t>
  </si>
  <si>
    <t>Probationary Classified Evaluation (due  01 / 03 / 2019 )</t>
  </si>
  <si>
    <t>Houa Xiong</t>
  </si>
  <si>
    <t>Diana  Salas</t>
  </si>
  <si>
    <t>Annual Classified Evaluation (due  10 / 05 / 2019 )</t>
  </si>
  <si>
    <t>Chamnann Srun</t>
  </si>
  <si>
    <t>Annual Classified Evaluation (due  10 / 06 / 2019 )</t>
  </si>
  <si>
    <t>Annual Classified Evaluation (due  10 / 08 / 2019 )</t>
  </si>
  <si>
    <t>Biennial Management Evaluation (due 10 / 01 / 2019 )</t>
  </si>
  <si>
    <t>Sarah Rodriguez</t>
  </si>
  <si>
    <t>Annual POA Evaluation(due 10 / 12 / 2019 )</t>
  </si>
  <si>
    <t>Marisol Patino</t>
  </si>
  <si>
    <t>Probationary Classified Evaluation (due  02 / 13 / 2019 )</t>
  </si>
  <si>
    <t>Annual Classified Evaluation (due  10 / 16 / 2019 )</t>
  </si>
  <si>
    <t>Biennial Management Evaluation (due 08 / 06 / 2017)</t>
  </si>
  <si>
    <t>Annual Classified Evaluation (due  10 / 11 / 2019 )</t>
  </si>
  <si>
    <t>Annual Classified Evaluation (due  10 / 10 / 2019 )</t>
  </si>
  <si>
    <t>Annual Classified Evaluation (due  10 / 17 / 2019 )</t>
  </si>
  <si>
    <t>Scott Gerety</t>
  </si>
  <si>
    <t>Annual Classified Evaluation (due  11 / 01 / 2019 )</t>
  </si>
  <si>
    <t>Anne Graham</t>
  </si>
  <si>
    <t>Naomi Custodio</t>
  </si>
  <si>
    <t>Alberto Villegas-Villagomez</t>
  </si>
  <si>
    <t>Probationary Management Evaluation (due 03 / 02 / 2019 )</t>
  </si>
  <si>
    <t>Probationary Management Evaluation (due 06 / 01 / 2019 )</t>
  </si>
  <si>
    <t>Silvano Ramirez</t>
  </si>
  <si>
    <t>Annual Management Evaluation (due 10 / 17 / 2019 )</t>
  </si>
  <si>
    <t>Annual Classified Evaluation (due  10 / 18 / 2019 )</t>
  </si>
  <si>
    <t>Annual Classified Evaluation (due  10 / 22 / 2019 )</t>
  </si>
  <si>
    <t>Mellisa Hodges</t>
  </si>
  <si>
    <t>Annual Classified Evaluation (due  10 / 23 / 2019 )</t>
  </si>
  <si>
    <t>Annual POA Evaluation(due 10 / 24 / 2019 )</t>
  </si>
  <si>
    <t>Annual Classified Evaluation (due  10 / 24 / 2019 )</t>
  </si>
  <si>
    <t>Biennial Management Evaluation (due 10 / 04 / 2019 )</t>
  </si>
  <si>
    <t>Annual Management Evaluation (due 10 / 05 / 2019 )</t>
  </si>
  <si>
    <t>Biennial Management Evaluation (due 06 / 10 / 2019 )</t>
  </si>
  <si>
    <t>Annual Classified Evaluation (due  10 / 27 / 2019 )</t>
  </si>
  <si>
    <t>Olga Garcia</t>
  </si>
  <si>
    <t>Teira Wilson</t>
  </si>
  <si>
    <t>Annual Classified Evaluation (due  10 / 28 / 2019 )</t>
  </si>
  <si>
    <t>Annual POA Evaluation(due 10 / 30 / 2019 )</t>
  </si>
  <si>
    <t>Annual Classified Evaluation (due  10 / 31 / 2019 )</t>
  </si>
  <si>
    <t>Maria Trujillo</t>
  </si>
  <si>
    <t>Annual Classified Evaluation (due  11 / 02 / 2019 )</t>
  </si>
  <si>
    <t>ID</t>
  </si>
  <si>
    <t>LOCATION</t>
  </si>
  <si>
    <t>NAME</t>
  </si>
  <si>
    <t>POS TITLE</t>
  </si>
  <si>
    <t>POS TYPE</t>
  </si>
  <si>
    <t>OVERDUE</t>
  </si>
  <si>
    <t>LAST EVAL COMPLETED</t>
  </si>
  <si>
    <t>NEXT EVAL DATE</t>
  </si>
  <si>
    <t>LAST EVALUATOR</t>
  </si>
  <si>
    <t>CURRENT SUPERVISOR</t>
  </si>
  <si>
    <t>Position Title</t>
  </si>
  <si>
    <t>Vice President of Administrative Services</t>
  </si>
  <si>
    <t>Administrative Aide</t>
  </si>
  <si>
    <t>Computer Support Technician</t>
  </si>
  <si>
    <t>Department Secretary</t>
  </si>
  <si>
    <t>Office Assistant II</t>
  </si>
  <si>
    <t>Administrative Assistant</t>
  </si>
  <si>
    <t>Financial Aid Assistant I</t>
  </si>
  <si>
    <t>Financial Aid Systems Analyst</t>
  </si>
  <si>
    <t>Instructional Technician - Biological Science</t>
  </si>
  <si>
    <t>Research Assistant</t>
  </si>
  <si>
    <t>Financial Aid Assistant II</t>
  </si>
  <si>
    <t>Scholarship Specialist</t>
  </si>
  <si>
    <t>Office Assistant III</t>
  </si>
  <si>
    <t>Groundskeeper Worker</t>
  </si>
  <si>
    <t>Groundskeeper Specialist</t>
  </si>
  <si>
    <t>Accounting Technician I</t>
  </si>
  <si>
    <t>General Utility Worker</t>
  </si>
  <si>
    <t>Systems Technical Resource Analyst</t>
  </si>
  <si>
    <t>Educational Advisor</t>
  </si>
  <si>
    <t>Curriculum Analyst</t>
  </si>
  <si>
    <t>Library Services Specialist</t>
  </si>
  <si>
    <t>Athletic Equipment Manager</t>
  </si>
  <si>
    <t>Police Sergeant</t>
  </si>
  <si>
    <t>Piano Accompanist - Flexible</t>
  </si>
  <si>
    <t>Chief of Police</t>
  </si>
  <si>
    <t>Grounds Services Manager</t>
  </si>
  <si>
    <t>Sales and Marketing Coordinator</t>
  </si>
  <si>
    <t>Educational Advisor - Seasonal</t>
  </si>
  <si>
    <t>Instructional Aide - PPT</t>
  </si>
  <si>
    <t>Custodian</t>
  </si>
  <si>
    <t>Computer Support Specialist</t>
  </si>
  <si>
    <t>Sign Language Interpreter III</t>
  </si>
  <si>
    <t>Student Services Specialist</t>
  </si>
  <si>
    <t>Early Childhood Education Specialist</t>
  </si>
  <si>
    <t>Library/Learning Resource Assistant II - Ppt</t>
  </si>
  <si>
    <t>Administrative Secretary I</t>
  </si>
  <si>
    <t>Instructional Assistant - Nursing (PPT)</t>
  </si>
  <si>
    <t>Accounting Technician II</t>
  </si>
  <si>
    <t>Accounting Clerk III</t>
  </si>
  <si>
    <t>Police Communications Dispatcher</t>
  </si>
  <si>
    <t>Call Center Support Assistant</t>
  </si>
  <si>
    <t>Construction Services Manager</t>
  </si>
  <si>
    <t>Program Development Assistant</t>
  </si>
  <si>
    <t>Accountant/Auditor</t>
  </si>
  <si>
    <t>Registration Assistant Seasonal</t>
  </si>
  <si>
    <t>Programmer Analyst</t>
  </si>
  <si>
    <t>Graphic Designer</t>
  </si>
  <si>
    <t>College Center Assistant</t>
  </si>
  <si>
    <t>Early Childhood Education Associate</t>
  </si>
  <si>
    <t>Instructional Technician - Microcomputer Lab (ppt)</t>
  </si>
  <si>
    <t>Library Services Assistant</t>
  </si>
  <si>
    <t>Instructional Technician - Greenhouse</t>
  </si>
  <si>
    <t>Web Portal Administrator</t>
  </si>
  <si>
    <t>Distance Education/Information Technology Support Technician</t>
  </si>
  <si>
    <t>Print, Media &amp; Communications Manager</t>
  </si>
  <si>
    <t>Department Secretary - PPT</t>
  </si>
  <si>
    <t>Food Service Manager</t>
  </si>
  <si>
    <t>Maintenance Worker II</t>
  </si>
  <si>
    <t>Transportation and Operations Assistant</t>
  </si>
  <si>
    <t>Police Officer</t>
  </si>
  <si>
    <t>Instructional Technician - Reprographics</t>
  </si>
  <si>
    <t>Instructional Aide - Ppt</t>
  </si>
  <si>
    <t>Lead Custodian</t>
  </si>
  <si>
    <t>Accounting Clerk II</t>
  </si>
  <si>
    <t>Human Resources Specialist</t>
  </si>
  <si>
    <t>Calworks Assistant</t>
  </si>
  <si>
    <t>Program Specialist - Central Mother Lode Regional Consortium</t>
  </si>
  <si>
    <t>Student Communications Specialist</t>
  </si>
  <si>
    <t>College Director of Marketing &amp; Communications</t>
  </si>
  <si>
    <t>Instructional Technician Microcomputer Lab</t>
  </si>
  <si>
    <t>Director of Enrollment Management</t>
  </si>
  <si>
    <t>Lead Maintenance Worker</t>
  </si>
  <si>
    <t>Bookstore Sales Clerk III</t>
  </si>
  <si>
    <t>Library/Learning Resource Assistant II - PPT</t>
  </si>
  <si>
    <t>Audio Visual Maintenance Specialist</t>
  </si>
  <si>
    <t>Job Placement Coordinator</t>
  </si>
  <si>
    <t>Instructional Technician - Micro Computer Lab</t>
  </si>
  <si>
    <t>Director of Purchasing</t>
  </si>
  <si>
    <t>Food Service Worker (PPT)</t>
  </si>
  <si>
    <t>Lead Programmer Analyst</t>
  </si>
  <si>
    <t>Instructional Technician - Manufacturing</t>
  </si>
  <si>
    <t>Buyer</t>
  </si>
  <si>
    <t>Building Locksmith Generalist</t>
  </si>
  <si>
    <t>Piano Accompanist</t>
  </si>
  <si>
    <t>Institutional Research Coordinator</t>
  </si>
  <si>
    <t>Public Information Officer</t>
  </si>
  <si>
    <t>Curriculum Assistant</t>
  </si>
  <si>
    <t>Network Coordinator</t>
  </si>
  <si>
    <t>College Relations Specialist</t>
  </si>
  <si>
    <t>Instructional Technician - Aeronautics</t>
  </si>
  <si>
    <t>Administrative Secretary</t>
  </si>
  <si>
    <t>Copy Center Specialist</t>
  </si>
  <si>
    <t>Vehicle Mechanic</t>
  </si>
  <si>
    <t>Lead Groundskeeper Specialist</t>
  </si>
  <si>
    <t>Duplicating Operator</t>
  </si>
  <si>
    <t>Webmaster</t>
  </si>
  <si>
    <t>Vice Chancellor of Operations and Information Systems</t>
  </si>
  <si>
    <t>Custodial Manager</t>
  </si>
  <si>
    <t>Administrative Secretary (confidential)</t>
  </si>
  <si>
    <t>Early Childhood Education Associate - PPT</t>
  </si>
  <si>
    <t>Instructional Technician - Automotive</t>
  </si>
  <si>
    <t>Maintenance Worker I</t>
  </si>
  <si>
    <t>Library/Learning Resource Assistant II</t>
  </si>
  <si>
    <t>Assistant to the Associate Vice Chancellor</t>
  </si>
  <si>
    <t>Theatre Manager</t>
  </si>
  <si>
    <t>Building Generalist</t>
  </si>
  <si>
    <t>Call Center Support Specialist</t>
  </si>
  <si>
    <t>Director of Human Resources</t>
  </si>
  <si>
    <t>Shipping/Receiving Specialist</t>
  </si>
  <si>
    <t>Food Service Worker</t>
  </si>
  <si>
    <t>Job Placement Specialist</t>
  </si>
  <si>
    <t>Electrician</t>
  </si>
  <si>
    <t>Bookstore Purchasing Clerk</t>
  </si>
  <si>
    <t>Director of Finance</t>
  </si>
  <si>
    <t>Farm Production Supervisor</t>
  </si>
  <si>
    <t>Instructional Technician - Microcomputer Lab</t>
  </si>
  <si>
    <t>Assistant to the President</t>
  </si>
  <si>
    <t>Residence Hall Supervisor</t>
  </si>
  <si>
    <t>Admissions &amp; Records Manager</t>
  </si>
  <si>
    <t>Accounting Manager</t>
  </si>
  <si>
    <t>Air Conditioning and Heating Mechanic</t>
  </si>
  <si>
    <t>Child Development Lab School Manager</t>
  </si>
  <si>
    <t>Instructional Technician - Farm, Ag &amp; Natural Resources</t>
  </si>
  <si>
    <t>Office Assistant I</t>
  </si>
  <si>
    <t>Executive Assistant to the Chancellor</t>
  </si>
  <si>
    <t>Accounting Supervisor</t>
  </si>
  <si>
    <t>Job Developer</t>
  </si>
  <si>
    <t>Bookstore Sales Clerk II</t>
  </si>
  <si>
    <t>Instructional Technician - Microcomputer Lab (PPT)</t>
  </si>
  <si>
    <t>Help Desk Technician</t>
  </si>
  <si>
    <t>Director, Center for International Trade</t>
  </si>
  <si>
    <t>Director of College Relations and Outreach</t>
  </si>
  <si>
    <t>Human Resources Analyst (Confidential)</t>
  </si>
  <si>
    <t>Instructional Technician - Auto Body &amp; Fender</t>
  </si>
  <si>
    <t>Evaluator</t>
  </si>
  <si>
    <t>Financial Aid Manager</t>
  </si>
  <si>
    <t>Automotive Parts Technician</t>
  </si>
  <si>
    <t>Cook</t>
  </si>
  <si>
    <t>Publications Specialist</t>
  </si>
  <si>
    <t>Food Services Worker (PPT)</t>
  </si>
  <si>
    <t>Textbook Purchasing Clerk</t>
  </si>
  <si>
    <t>Assessment Coordinator</t>
  </si>
  <si>
    <t>Accountant Auditor</t>
  </si>
  <si>
    <t>Human Resources Technician</t>
  </si>
  <si>
    <t>Upward Bound Assistant</t>
  </si>
  <si>
    <t>Student Personnel Services Assistant</t>
  </si>
  <si>
    <t>Professional Development Coordinator</t>
  </si>
  <si>
    <t>Custodian - PPT</t>
  </si>
  <si>
    <t>Laboratory Simulation Technician</t>
  </si>
  <si>
    <t>Warehouse Worker</t>
  </si>
  <si>
    <t>Instructional Lab Technician - General Science - PPT</t>
  </si>
  <si>
    <t>Phone Communications Operator II</t>
  </si>
  <si>
    <t>Occupational Health &amp; Safety Officer</t>
  </si>
  <si>
    <t>Theater Box Office Cashier</t>
  </si>
  <si>
    <t>Instructional Technician - General Science</t>
  </si>
  <si>
    <t>Tutorial Assistant</t>
  </si>
  <si>
    <t>Instructional Technician - Art</t>
  </si>
  <si>
    <t>Groundskeeper &amp; Equipment Repair Specialist</t>
  </si>
  <si>
    <t>General Utility Worker / Groundskeeper Worker - PPT</t>
  </si>
  <si>
    <t>Audio Visual Technician - PPT</t>
  </si>
  <si>
    <t>Senior Human Resources Technician</t>
  </si>
  <si>
    <t>Athletic Trainer</t>
  </si>
  <si>
    <t>Job Developer for Students With Disabilities (ppt)</t>
  </si>
  <si>
    <t>Instructional Technician Auto Body &amp; Fender</t>
  </si>
  <si>
    <t>Instructional Laboratory Technician - General Science</t>
  </si>
  <si>
    <t>Office Assistant II - Ppt</t>
  </si>
  <si>
    <t>Building Services Manager</t>
  </si>
  <si>
    <t>Database Administrator</t>
  </si>
  <si>
    <t>Sign Language Interpreter II (Flex/Seas)</t>
  </si>
  <si>
    <t>Business Facilities Assistant</t>
  </si>
  <si>
    <t>Faculty Sign Language Interpreter</t>
  </si>
  <si>
    <t>Bookstore Manager</t>
  </si>
  <si>
    <t>Assistant Residence Hall Supervisor - on Site</t>
  </si>
  <si>
    <t>Electronics/Microcomputer Technician</t>
  </si>
  <si>
    <t>Secretary to the Vice Chancellor</t>
  </si>
  <si>
    <t>Mobility Driver - PPT</t>
  </si>
  <si>
    <t>Director of Environmental Health &amp; Safety</t>
  </si>
  <si>
    <t>Eeo/Diversity &amp; Staff Manager</t>
  </si>
  <si>
    <t>Administrative Secretary I - PPT</t>
  </si>
  <si>
    <t>Physical Education Attendant</t>
  </si>
  <si>
    <t>Instructional Laboratory Technician - General Science - PPT</t>
  </si>
  <si>
    <t>Office Assistant II (Alt)</t>
  </si>
  <si>
    <t>Sign Language Interpreter IV - PPT</t>
  </si>
  <si>
    <t>Assessment Technician</t>
  </si>
  <si>
    <t>Sign Language Interpreter II</t>
  </si>
  <si>
    <t>Executive Director, Public &amp; Legislative Relations</t>
  </si>
  <si>
    <t>DSP&amp;S Mobility Driver - PPT</t>
  </si>
  <si>
    <t>Library/Learning Resource Assistant I</t>
  </si>
  <si>
    <t>Instructional Tech - Chemistry/Physical Science</t>
  </si>
  <si>
    <t>Human Resources Support Assistant</t>
  </si>
  <si>
    <t>Office Assistant III - PPT</t>
  </si>
  <si>
    <t>Instructional Technician - Welding</t>
  </si>
  <si>
    <t>Security Systems Specialist</t>
  </si>
  <si>
    <t>Human Resources Analyst</t>
  </si>
  <si>
    <t>Instructional Lab Technician - General Science</t>
  </si>
  <si>
    <t>Accounting Clerk III - Payroll</t>
  </si>
  <si>
    <t>Office Assistant II (ppt)</t>
  </si>
  <si>
    <t>Communication/Telephony Technician</t>
  </si>
  <si>
    <t>Carpenter</t>
  </si>
  <si>
    <t>Painter</t>
  </si>
  <si>
    <t>Office Assistant I - PPT</t>
  </si>
  <si>
    <t>Sign Language Interpreter IV</t>
  </si>
  <si>
    <t>Mobility Driver-PPT</t>
  </si>
  <si>
    <t>Construction Services Coordinator</t>
  </si>
  <si>
    <t>Sign Language Interpreter III - PPT</t>
  </si>
  <si>
    <t>Sign Language Interpreter III (Flex/Seas)</t>
  </si>
  <si>
    <t>District Director of Information Systems</t>
  </si>
  <si>
    <t>Sign Language Interpreter Coordinator</t>
  </si>
  <si>
    <t>Executive Director of Foundation</t>
  </si>
  <si>
    <t>Athletic Trainer - Seasonal</t>
  </si>
  <si>
    <t>Instructional Laboratory Technician - Chem/Physical Science</t>
  </si>
  <si>
    <t>Assistant Director, State Center Community College Foundatio</t>
  </si>
  <si>
    <t>Senior Systems and Network Administrator</t>
  </si>
  <si>
    <t>Maintenance Worker I (alt)</t>
  </si>
  <si>
    <t>Accounting Clerk I</t>
  </si>
  <si>
    <t>Director of Financial Aid</t>
  </si>
  <si>
    <t>Sign Language Interpreter II (FLex/Seas)</t>
  </si>
  <si>
    <t>Director of Facilities Planning and Construction</t>
  </si>
  <si>
    <t>Director of Admissions &amp; Records</t>
  </si>
  <si>
    <t>FCC</t>
  </si>
  <si>
    <t>CCC</t>
  </si>
  <si>
    <t>CURRENT EVALUATIONS</t>
  </si>
  <si>
    <t>PAST DUE EVALUATIONS</t>
  </si>
  <si>
    <t>TOTAL EVALUATIONS</t>
  </si>
  <si>
    <t xml:space="preserve">RC </t>
  </si>
  <si>
    <t xml:space="preserve">DO </t>
  </si>
  <si>
    <t>LOCATION/SUPERVISOR</t>
  </si>
  <si>
    <t>TOTAL</t>
  </si>
  <si>
    <t>Extract all data as a CSV</t>
  </si>
  <si>
    <t>Paste ID numbers into column A of the "NEXT EVAL" sheet</t>
  </si>
  <si>
    <t>Verify that the supervisor information is correct on the report tab</t>
  </si>
  <si>
    <t>CAMPUS</t>
  </si>
  <si>
    <t>SUPERVISOR</t>
  </si>
  <si>
    <t>CORRECT</t>
  </si>
  <si>
    <t>MCCC</t>
  </si>
  <si>
    <t>OCCC</t>
  </si>
  <si>
    <t>MCCC Office of Instruction</t>
  </si>
  <si>
    <t>MCCC Student Services</t>
  </si>
  <si>
    <t>MCCC Vice President's Office</t>
  </si>
  <si>
    <t>Use the custom view "Evaluation Report 2018" (select all records for easy selection)</t>
  </si>
  <si>
    <t>Benefits Coordinator</t>
  </si>
  <si>
    <t>Campus Business Assistant</t>
  </si>
  <si>
    <t>Director of Maintenance &amp; Operations</t>
  </si>
  <si>
    <t>Copy and past into sheet "ALL EVALS" (to select data CTRL+SHIFT+down or right arrow)</t>
  </si>
  <si>
    <t>From "ALL EVALS", copy column A with all ID numbers (to remove duplicates, do not remove any other data)</t>
  </si>
  <si>
    <t>Willet, Kenneth G.</t>
  </si>
  <si>
    <t>Classified - 4 Month</t>
  </si>
  <si>
    <t>Meets Standards</t>
  </si>
  <si>
    <t>Natural Resources</t>
  </si>
  <si>
    <t>Division C</t>
  </si>
  <si>
    <t>3053R2750ITL</t>
  </si>
  <si>
    <t>Class - Probationary</t>
  </si>
  <si>
    <t>CLR</t>
  </si>
  <si>
    <t>Lewis, Tommy L</t>
  </si>
  <si>
    <t>RC</t>
  </si>
  <si>
    <t>Classified - Reg (1 yr)</t>
  </si>
  <si>
    <t>Mechanized Agriculture</t>
  </si>
  <si>
    <t>3049R2750ITL</t>
  </si>
  <si>
    <t>Class - Permanent</t>
  </si>
  <si>
    <t>DePriest, Gary</t>
  </si>
  <si>
    <t>Animal Science</t>
  </si>
  <si>
    <t>3051R2750ITL</t>
  </si>
  <si>
    <t>Leave Without Pay</t>
  </si>
  <si>
    <t>Bernal, Julio G</t>
  </si>
  <si>
    <t>Van Dam, Dale A.</t>
  </si>
  <si>
    <t>Exceeds Standards</t>
  </si>
  <si>
    <t>Office of Instruction</t>
  </si>
  <si>
    <t>3012R2100AAS</t>
  </si>
  <si>
    <t>Torres, Sarina M</t>
  </si>
  <si>
    <t>Position Start Date</t>
  </si>
  <si>
    <t>New Position</t>
  </si>
  <si>
    <t>3042R2100CAN</t>
  </si>
  <si>
    <t>Hesse, Cheryl L</t>
  </si>
  <si>
    <t>Child Dev/Hs/Math/Sci/Comp Sci</t>
  </si>
  <si>
    <t>Division B</t>
  </si>
  <si>
    <t>Harris, Marie S</t>
  </si>
  <si>
    <t>Fine Arts/Humanities/Social Sc</t>
  </si>
  <si>
    <t>Division A</t>
  </si>
  <si>
    <t>Davis, Gary Todd</t>
  </si>
  <si>
    <t>Library/Learning Resource Ctr</t>
  </si>
  <si>
    <t>Agriculture/Bus/Ind Tech</t>
  </si>
  <si>
    <t>Clark, David G</t>
  </si>
  <si>
    <t>Tapia-Wright, Diana</t>
  </si>
  <si>
    <t>Upward Bound</t>
  </si>
  <si>
    <t>Student Services</t>
  </si>
  <si>
    <t>3157R3238UBA</t>
  </si>
  <si>
    <t>Jow, Kevin G</t>
  </si>
  <si>
    <t>3122R3238AC3</t>
  </si>
  <si>
    <t>Diquirico, Shawna L</t>
  </si>
  <si>
    <t>3140R3238UBA</t>
  </si>
  <si>
    <t>Carbajal Ruiz, Norberto</t>
  </si>
  <si>
    <t>3123R3238UBA</t>
  </si>
  <si>
    <t>Alvarado, Mario</t>
  </si>
  <si>
    <t>Solis, Terri Shannon</t>
  </si>
  <si>
    <t>3113R3218OA3</t>
  </si>
  <si>
    <t>Zavala-Martinez, Jane E</t>
  </si>
  <si>
    <t>Counseling Services</t>
  </si>
  <si>
    <t>College Relations &amp; Outreach</t>
  </si>
  <si>
    <t>3165R3231DCO</t>
  </si>
  <si>
    <t>CLM</t>
  </si>
  <si>
    <t>Piland, Kurt N</t>
  </si>
  <si>
    <t>3168R3231JDE</t>
  </si>
  <si>
    <t>Perez Guzman, Karina</t>
  </si>
  <si>
    <t>Successful</t>
  </si>
  <si>
    <t>3020R3200AAI</t>
  </si>
  <si>
    <t>Osborne, Deborah A</t>
  </si>
  <si>
    <t>3181R3231ATE</t>
  </si>
  <si>
    <t>Kroll, Erick R</t>
  </si>
  <si>
    <t>3166R3231ASC</t>
  </si>
  <si>
    <t>Harris, Darnell L</t>
  </si>
  <si>
    <t>Extended Opportunity Prog Serv</t>
  </si>
  <si>
    <t>Gonzales, Mario</t>
  </si>
  <si>
    <t>Calworks Program</t>
  </si>
  <si>
    <t>3141R3232OA3</t>
  </si>
  <si>
    <t>Davidson, Julie L</t>
  </si>
  <si>
    <t>Smith IV, George F</t>
  </si>
  <si>
    <t>Public Information Office</t>
  </si>
  <si>
    <t>President</t>
  </si>
  <si>
    <t>3045R1140PSP</t>
  </si>
  <si>
    <t>Unruh, Leah J</t>
  </si>
  <si>
    <t>Delport, Renee A.</t>
  </si>
  <si>
    <t>Computer &amp; Technology Services</t>
  </si>
  <si>
    <t>3183R3231WEB</t>
  </si>
  <si>
    <t>Baker, Drew S</t>
  </si>
  <si>
    <t>Santesteban, David M</t>
  </si>
  <si>
    <t>Physical Education</t>
  </si>
  <si>
    <t>Athletics/Physical Education</t>
  </si>
  <si>
    <t>3156R2830CTR</t>
  </si>
  <si>
    <t>Class - Perm/Part Time</t>
  </si>
  <si>
    <t>CLS</t>
  </si>
  <si>
    <t>Ludtke, Jennifer M</t>
  </si>
  <si>
    <t>Craig-Marius, Renee M</t>
  </si>
  <si>
    <t>3127R2830CTR</t>
  </si>
  <si>
    <t>La Rue, Jennifer R</t>
  </si>
  <si>
    <t>Student Activities</t>
  </si>
  <si>
    <t>3048R2830AEM</t>
  </si>
  <si>
    <t>Helmey, Kevin R</t>
  </si>
  <si>
    <t>3171R2830OA3</t>
  </si>
  <si>
    <t>Dauer, Renee M</t>
  </si>
  <si>
    <t>Sakaguchi, Gary T</t>
  </si>
  <si>
    <t>3091R1145ITM</t>
  </si>
  <si>
    <t>Vang, Kao</t>
  </si>
  <si>
    <t>3047R1710MCS</t>
  </si>
  <si>
    <t>Torres, Enrique</t>
  </si>
  <si>
    <t>3046R2100MCS</t>
  </si>
  <si>
    <t>Rola, Alfredo F</t>
  </si>
  <si>
    <t>3132R2100NCO</t>
  </si>
  <si>
    <t>Ho, Andrew D</t>
  </si>
  <si>
    <t>3028R2100MCR</t>
  </si>
  <si>
    <t>Davis, James C</t>
  </si>
  <si>
    <t>3124R1610MCR</t>
  </si>
  <si>
    <t>Baker-Geidner, Donna J</t>
  </si>
  <si>
    <t>3037R1145ITM</t>
  </si>
  <si>
    <t>Aguilar, Shannon L</t>
  </si>
  <si>
    <t>3145R3231CRS</t>
  </si>
  <si>
    <t>Navarro, Mia M</t>
  </si>
  <si>
    <t>3112R3231OA3</t>
  </si>
  <si>
    <t>Lemos, Corinna C</t>
  </si>
  <si>
    <t>3032R3231EAD</t>
  </si>
  <si>
    <t>Herrera, Francisca</t>
  </si>
  <si>
    <t>3059R3231CRS</t>
  </si>
  <si>
    <t>Braggs, Marcie L</t>
  </si>
  <si>
    <t>Parnell Jr., Dale Paul</t>
  </si>
  <si>
    <t>Office of the President</t>
  </si>
  <si>
    <t>Berry, Donna F</t>
  </si>
  <si>
    <t>Nies, Linda J</t>
  </si>
  <si>
    <t>Business Services Office</t>
  </si>
  <si>
    <t>Administrative Services</t>
  </si>
  <si>
    <t>3089R4110AC3</t>
  </si>
  <si>
    <t>Morales, Lorena</t>
  </si>
  <si>
    <t>3023R4110AT1</t>
  </si>
  <si>
    <t>Marrufo Jr., Ralph</t>
  </si>
  <si>
    <t>3021R4110AT2</t>
  </si>
  <si>
    <t>Dias, Marie A</t>
  </si>
  <si>
    <t>3040R4110AC3</t>
  </si>
  <si>
    <t>Aguirre, Ana D</t>
  </si>
  <si>
    <t>Morgan, Samuel E</t>
  </si>
  <si>
    <t>DSP&amp;S</t>
  </si>
  <si>
    <t>3110H3515JDD</t>
  </si>
  <si>
    <t>CPP</t>
  </si>
  <si>
    <t>Job Developer for Students with Disabilities - PPT</t>
  </si>
  <si>
    <t>Morrison, Anthony B</t>
  </si>
  <si>
    <t>3002R3510MCR</t>
  </si>
  <si>
    <t>Maciel, Steven L</t>
  </si>
  <si>
    <t>3017R3510OA3</t>
  </si>
  <si>
    <t>Aldape, Luann T</t>
  </si>
  <si>
    <t>3109R3510AC1</t>
  </si>
  <si>
    <t>Accounting Clerk I (Alt)</t>
  </si>
  <si>
    <t>Aguirre, Angela</t>
  </si>
  <si>
    <t>McAndrews, Lisa M</t>
  </si>
  <si>
    <t>Residence Hall</t>
  </si>
  <si>
    <t>3158R3115ARH</t>
  </si>
  <si>
    <t>Kohler II, Richard C</t>
  </si>
  <si>
    <t>3058R3115GUW</t>
  </si>
  <si>
    <t>Alvarado Hernandez, Sergio</t>
  </si>
  <si>
    <t>Lourido-Habib, Claudia</t>
  </si>
  <si>
    <t>4046L4100AT2</t>
  </si>
  <si>
    <t>Cardenas, Yolanda T</t>
  </si>
  <si>
    <t>Kaiser, Michael D</t>
  </si>
  <si>
    <t>Building Services</t>
  </si>
  <si>
    <t>3149R4310CUS</t>
  </si>
  <si>
    <t>Tanaka, Daniel L</t>
  </si>
  <si>
    <t>3001R4125WWO</t>
  </si>
  <si>
    <t>Simpson, Larry L</t>
  </si>
  <si>
    <t>3061R4310CUS</t>
  </si>
  <si>
    <t>Meza Agabo, Jose Luis</t>
  </si>
  <si>
    <t>3072R4310GUW</t>
  </si>
  <si>
    <t>Martinez, Thomas R</t>
  </si>
  <si>
    <t>3108R4310CUS</t>
  </si>
  <si>
    <t>Lynch, Michael O</t>
  </si>
  <si>
    <t>3064R4310GUW</t>
  </si>
  <si>
    <t>Laney, Matthew F</t>
  </si>
  <si>
    <t>3038R4310CUS</t>
  </si>
  <si>
    <t>Graffigna, Michael J</t>
  </si>
  <si>
    <t>3056R4310LCU</t>
  </si>
  <si>
    <t>Cogdell, Addam M</t>
  </si>
  <si>
    <t>3062R4310CUS</t>
  </si>
  <si>
    <t>Cabrera, Justin M</t>
  </si>
  <si>
    <t>3065R4310CUS</t>
  </si>
  <si>
    <t>Bravo, Jose Y</t>
  </si>
  <si>
    <t>3060R4310CUS</t>
  </si>
  <si>
    <t>Alvarado Hernandez, Rigoberto</t>
  </si>
  <si>
    <t>3057R4310GUW</t>
  </si>
  <si>
    <t>Allen, James F</t>
  </si>
  <si>
    <t>Child Development Center</t>
  </si>
  <si>
    <t>3073R2620IAC</t>
  </si>
  <si>
    <t>Velasco, Anna M</t>
  </si>
  <si>
    <t>Chemistry</t>
  </si>
  <si>
    <t>3105R2620ECE</t>
  </si>
  <si>
    <t>Sweeney, Megan B</t>
  </si>
  <si>
    <t>Child Development</t>
  </si>
  <si>
    <t>Biology</t>
  </si>
  <si>
    <t>3036R2620ECE</t>
  </si>
  <si>
    <t>Mendietta, Shannon M</t>
  </si>
  <si>
    <t>3147R2510ITB</t>
  </si>
  <si>
    <t>Guhin, Katherine M</t>
  </si>
  <si>
    <t>3075L2515ITH</t>
  </si>
  <si>
    <t>Instructional Technician - Chemistry/Physical Science</t>
  </si>
  <si>
    <t>Gonzalez, Simon</t>
  </si>
  <si>
    <t>Nursing</t>
  </si>
  <si>
    <t>3170R2500AAI</t>
  </si>
  <si>
    <t>Carrion, Annette S</t>
  </si>
  <si>
    <t>3088R3610DSE</t>
  </si>
  <si>
    <t>Garcia, Olga A</t>
  </si>
  <si>
    <t>3169R3610EAD</t>
  </si>
  <si>
    <t>Cazares, Christina A</t>
  </si>
  <si>
    <t>Fuentes, Sandra A</t>
  </si>
  <si>
    <t>3054R3215OA3</t>
  </si>
  <si>
    <t>Mejia, Natasha M</t>
  </si>
  <si>
    <t>Fisher, Veronica M</t>
  </si>
  <si>
    <t>Admissions and Records</t>
  </si>
  <si>
    <t>3102R1210OA2</t>
  </si>
  <si>
    <t>Yang, Phua</t>
  </si>
  <si>
    <t>3142R1210OA3</t>
  </si>
  <si>
    <t>Sasselli, Miette J</t>
  </si>
  <si>
    <t>3052R1210OA2</t>
  </si>
  <si>
    <t>Romero-Blancas, Lisa</t>
  </si>
  <si>
    <t>3176R3231EVA</t>
  </si>
  <si>
    <t>Moreno, Sofia G.</t>
  </si>
  <si>
    <t>3005R1210SSS</t>
  </si>
  <si>
    <t>Hunt, Donna K</t>
  </si>
  <si>
    <t>3130R1210SSS</t>
  </si>
  <si>
    <t>Garza, Monique</t>
  </si>
  <si>
    <t>3050R1210OA3</t>
  </si>
  <si>
    <t>Elliott, Karen Y</t>
  </si>
  <si>
    <t>3004R1210OA3</t>
  </si>
  <si>
    <t>Custodio, Naomi L</t>
  </si>
  <si>
    <t>Library</t>
  </si>
  <si>
    <t>3027R2210LSA</t>
  </si>
  <si>
    <t>Tran, Peter-Tony</t>
  </si>
  <si>
    <t>Music</t>
  </si>
  <si>
    <t>3018R2210LR3</t>
  </si>
  <si>
    <t>Kirkman, Kyle W</t>
  </si>
  <si>
    <t>Art</t>
  </si>
  <si>
    <t>3029R2210LR3</t>
  </si>
  <si>
    <t>Doyle, Stephanie A</t>
  </si>
  <si>
    <t>3030R2210LR2</t>
  </si>
  <si>
    <t>Davidson, Kim M</t>
  </si>
  <si>
    <t>3106R2400AAI</t>
  </si>
  <si>
    <t>Buzo, Christina A</t>
  </si>
  <si>
    <t>Cunningham, John C</t>
  </si>
  <si>
    <t>Food Services</t>
  </si>
  <si>
    <t>3185R4600FS2</t>
  </si>
  <si>
    <t>Verdin, Christina D</t>
  </si>
  <si>
    <t>SPH 6 Month</t>
  </si>
  <si>
    <t>Needs Improvement</t>
  </si>
  <si>
    <t>3179R4600FS2</t>
  </si>
  <si>
    <t>Veloz, Victoria L</t>
  </si>
  <si>
    <t>3187R4600FS2</t>
  </si>
  <si>
    <t>Tyler, Natasha</t>
  </si>
  <si>
    <t>3067R4600COO</t>
  </si>
  <si>
    <t>Reyes, Vanessa</t>
  </si>
  <si>
    <t>3068R4600COO</t>
  </si>
  <si>
    <t>Lopez, Manuel J</t>
  </si>
  <si>
    <t>3178R4600FS2</t>
  </si>
  <si>
    <t>Kamada, Crystal Z</t>
  </si>
  <si>
    <t>3041R4600FS2</t>
  </si>
  <si>
    <t>Figueroa, Rebeca</t>
  </si>
  <si>
    <t>3071R4600FS2</t>
  </si>
  <si>
    <t>Curnett, Julie A</t>
  </si>
  <si>
    <t>3177R4600FS2</t>
  </si>
  <si>
    <t>Aguirre, Alicia</t>
  </si>
  <si>
    <t>3107R3100AAS</t>
  </si>
  <si>
    <t>Rodriguez, Diana L</t>
  </si>
  <si>
    <t>Health Services</t>
  </si>
  <si>
    <t>3010R3111DSE</t>
  </si>
  <si>
    <t>Ramos, Paula</t>
  </si>
  <si>
    <t>Tutorial Center</t>
  </si>
  <si>
    <t>Manager - Regular (2 yrs)</t>
  </si>
  <si>
    <t>3101R3115RHS</t>
  </si>
  <si>
    <t>3119R2210OA3</t>
  </si>
  <si>
    <t>Huerta, Sandra J</t>
  </si>
  <si>
    <t>3126R1210ARM</t>
  </si>
  <si>
    <t>3014R3410DSE</t>
  </si>
  <si>
    <t>De Fore, Elizabeth A</t>
  </si>
  <si>
    <t>Financial Aid</t>
  </si>
  <si>
    <t>Cortes, Christina M</t>
  </si>
  <si>
    <t>3116R1220FA1</t>
  </si>
  <si>
    <t>Silva, Jessica N</t>
  </si>
  <si>
    <t>3131R1220FA1</t>
  </si>
  <si>
    <t>Sanchez, George C</t>
  </si>
  <si>
    <t>3031R1220FA1</t>
  </si>
  <si>
    <t>Prado, Milagros</t>
  </si>
  <si>
    <t>3084R1220FA2</t>
  </si>
  <si>
    <t>Martinez, Yvette S</t>
  </si>
  <si>
    <t>Annual (Do Not Use)</t>
  </si>
  <si>
    <t>3117R1220FA1</t>
  </si>
  <si>
    <t>Hernandez, Cynthia A</t>
  </si>
  <si>
    <t>3006R1220OA3</t>
  </si>
  <si>
    <t>Garcia, Michelle L</t>
  </si>
  <si>
    <t>3055R1220FA2</t>
  </si>
  <si>
    <t>Fowler, Amber C</t>
  </si>
  <si>
    <t>Aviation Maintenance Tech</t>
  </si>
  <si>
    <t>Agriculture</t>
  </si>
  <si>
    <t>3008R2750OA3</t>
  </si>
  <si>
    <t>Wright, Mary Lou</t>
  </si>
  <si>
    <t>Manager - 11 Month (Prob)</t>
  </si>
  <si>
    <t>Farm</t>
  </si>
  <si>
    <t>3172R2700FPS</t>
  </si>
  <si>
    <t>Manufacturing Technology</t>
  </si>
  <si>
    <t>3173R2720ITD</t>
  </si>
  <si>
    <t>Starnes, Michael J.</t>
  </si>
  <si>
    <t>Accounting</t>
  </si>
  <si>
    <t>Information Systems</t>
  </si>
  <si>
    <t>Automotive Technology</t>
  </si>
  <si>
    <t>3034R2720ITA</t>
  </si>
  <si>
    <t>Parsons, Brent</t>
  </si>
  <si>
    <t>3035R2735ITT</t>
  </si>
  <si>
    <t>Nelson, Brett L</t>
  </si>
  <si>
    <t>3146R2700AAI</t>
  </si>
  <si>
    <t>Davis-Schmall, Kassandra L</t>
  </si>
  <si>
    <t>Offenbach, Janice E</t>
  </si>
  <si>
    <t>Inst. Res, Assmt &amp; Plng</t>
  </si>
  <si>
    <t>3182R3231RAT</t>
  </si>
  <si>
    <t>Villalobos, Elizabeth</t>
  </si>
  <si>
    <t>Caldwell, Sandra M</t>
  </si>
  <si>
    <t>Manager - 3 Month (Prob)</t>
  </si>
  <si>
    <t>3184R1140CDM</t>
  </si>
  <si>
    <t>Communication Services</t>
  </si>
  <si>
    <t>3003R4115OA3</t>
  </si>
  <si>
    <t>Rios, Rosa M</t>
  </si>
  <si>
    <t>Printing Services</t>
  </si>
  <si>
    <t>3139R4120DOE</t>
  </si>
  <si>
    <t>Quercia, Linda S</t>
  </si>
  <si>
    <t>3137R4110ASU</t>
  </si>
  <si>
    <t>Confidential - 11 Month</t>
  </si>
  <si>
    <t>3013R1100SPR</t>
  </si>
  <si>
    <t>CNF</t>
  </si>
  <si>
    <t>Mendoza, Kendelynn R</t>
  </si>
  <si>
    <t>3097R4310BSM</t>
  </si>
  <si>
    <t>3115L4100VPA</t>
  </si>
  <si>
    <t>Class - Limited Term</t>
  </si>
  <si>
    <t>Highfill, Melanie A</t>
  </si>
  <si>
    <t>3009R4120CCS</t>
  </si>
  <si>
    <t>Espinosa, Charlotte G</t>
  </si>
  <si>
    <t>3096R4600FSM</t>
  </si>
  <si>
    <t>3043R4100AAS</t>
  </si>
  <si>
    <t>Cardenas, Samaria E</t>
  </si>
  <si>
    <t>Abrahamson, Miles A</t>
  </si>
  <si>
    <t>MC Bookstore</t>
  </si>
  <si>
    <t>Finance &amp; Administration</t>
  </si>
  <si>
    <t>8055R4400BS1</t>
  </si>
  <si>
    <t>Bookstore Sales Clerk I - Seasonal</t>
  </si>
  <si>
    <t>Watanabe, Melissa E.</t>
  </si>
  <si>
    <t>RC Bookstore</t>
  </si>
  <si>
    <t>3080R4400BS3</t>
  </si>
  <si>
    <t>Quinata, Ana E</t>
  </si>
  <si>
    <t>3082R4400BS2</t>
  </si>
  <si>
    <t>Herb, Martin A</t>
  </si>
  <si>
    <t>8049R4400BSA</t>
  </si>
  <si>
    <t>Bookstore Seasonal Assistant</t>
  </si>
  <si>
    <t>Hansen, Meagan L</t>
  </si>
  <si>
    <t>3150R4400SRE</t>
  </si>
  <si>
    <t>Arends, Jeffrey R</t>
  </si>
  <si>
    <t>Soukup, Darin J</t>
  </si>
  <si>
    <t>Oakhurst</t>
  </si>
  <si>
    <t>Oakhurst Community College Center</t>
  </si>
  <si>
    <t>6003H2100IAI</t>
  </si>
  <si>
    <t>Weddle, Charla A</t>
  </si>
  <si>
    <t>OC</t>
  </si>
  <si>
    <t>6002H1100OA3</t>
  </si>
  <si>
    <t>Morley, Fawn G</t>
  </si>
  <si>
    <t>6005R1100OA3</t>
  </si>
  <si>
    <t>Johnson, Amanda F</t>
  </si>
  <si>
    <t>6004H4310GUW</t>
  </si>
  <si>
    <t>General Utility Worker/Groundskeeper Worker - PPT</t>
  </si>
  <si>
    <t>Glazener, Kevin G</t>
  </si>
  <si>
    <t>Tippins, Kira J</t>
  </si>
  <si>
    <t>Dean of Students</t>
  </si>
  <si>
    <t>4038R3218DSE</t>
  </si>
  <si>
    <t>Zenz, Brittany P</t>
  </si>
  <si>
    <t>MC</t>
  </si>
  <si>
    <t>Upward Bound Grant Programs</t>
  </si>
  <si>
    <t>4042R3238UBA</t>
  </si>
  <si>
    <t>Patino, Marisol</t>
  </si>
  <si>
    <t>Srinivasan, Ganesan</t>
  </si>
  <si>
    <t>CTE and STEM</t>
  </si>
  <si>
    <t>Dean of Instruction</t>
  </si>
  <si>
    <t>Office of the Vice President</t>
  </si>
  <si>
    <t>4006R2100OA3</t>
  </si>
  <si>
    <t>Xiong, Becky</t>
  </si>
  <si>
    <t>4045R2620IAC</t>
  </si>
  <si>
    <t>Ortega, Aubria M</t>
  </si>
  <si>
    <t>4007R2620ECE</t>
  </si>
  <si>
    <t>Murray, Kimberlee C.</t>
  </si>
  <si>
    <t>Counseling</t>
  </si>
  <si>
    <t>4062H2500ITX</t>
  </si>
  <si>
    <t>Lee, Jeannie N</t>
  </si>
  <si>
    <t>4049R2510ITX</t>
  </si>
  <si>
    <t>Johns, Tyler D</t>
  </si>
  <si>
    <t>4025R2510ITB</t>
  </si>
  <si>
    <t>Hurst, Matthew D</t>
  </si>
  <si>
    <t>Maintenance Mechanic</t>
  </si>
  <si>
    <t>4009R2100AAI</t>
  </si>
  <si>
    <t>Garcia, Yolanda G</t>
  </si>
  <si>
    <t>4053H2815DSE</t>
  </si>
  <si>
    <t>Garcia, Ana I</t>
  </si>
  <si>
    <t>Escareno, Ramon</t>
  </si>
  <si>
    <t>4057R1145MCS</t>
  </si>
  <si>
    <t>Alvarez, Ricardo</t>
  </si>
  <si>
    <t>4030R3214EAD</t>
  </si>
  <si>
    <t>Rivera, Daniel</t>
  </si>
  <si>
    <t>4004R4310GUW</t>
  </si>
  <si>
    <t>Zavala, Jose J</t>
  </si>
  <si>
    <t>College Center</t>
  </si>
  <si>
    <t>4047R3410CCA</t>
  </si>
  <si>
    <t>Torres, Paul J</t>
  </si>
  <si>
    <t>4052R4310LCU</t>
  </si>
  <si>
    <t>Jimenez, Fernando J</t>
  </si>
  <si>
    <t>Conner, Shelly L</t>
  </si>
  <si>
    <t>4011R4310CUS</t>
  </si>
  <si>
    <t>Castro, Marco A</t>
  </si>
  <si>
    <t>Canales, Leticia Santos</t>
  </si>
  <si>
    <t>4060R4100AAS</t>
  </si>
  <si>
    <t>Armenta, Monica</t>
  </si>
  <si>
    <t>4003R4100OA3</t>
  </si>
  <si>
    <t>Adame, Sophia Y</t>
  </si>
  <si>
    <t>4002R1210OA3</t>
  </si>
  <si>
    <t>Trujillo, Maria G</t>
  </si>
  <si>
    <t>4048R1210SSS</t>
  </si>
  <si>
    <t>Ellison, Kendal</t>
  </si>
  <si>
    <t>4023R1220FA2</t>
  </si>
  <si>
    <t>Naranjo, Jesus</t>
  </si>
  <si>
    <t>Liberal Arts &amp; Social Sciences</t>
  </si>
  <si>
    <t>Alternate Series</t>
  </si>
  <si>
    <t>4019H2210LR2</t>
  </si>
  <si>
    <t>Ramirez Jr, Silvano</t>
  </si>
  <si>
    <t>4005R2210LSA</t>
  </si>
  <si>
    <t>Hurst, Brett B</t>
  </si>
  <si>
    <t>4063R2100AAI</t>
  </si>
  <si>
    <t>Boonthavongkham, Syamporn</t>
  </si>
  <si>
    <t>4035H3111DSE</t>
  </si>
  <si>
    <t>Tropf, Nicole M</t>
  </si>
  <si>
    <t>4061R3213JDE</t>
  </si>
  <si>
    <t>Ruiz, Deisy</t>
  </si>
  <si>
    <t>4058R3200AAI</t>
  </si>
  <si>
    <t>Gonzalez, Kenia</t>
  </si>
  <si>
    <t>Cuevas, Monica C</t>
  </si>
  <si>
    <t>4050R4400BS3</t>
  </si>
  <si>
    <t>Swan, Kathleen J</t>
  </si>
  <si>
    <t>8054R4400BS1</t>
  </si>
  <si>
    <t>Dodd, Myrna L</t>
  </si>
  <si>
    <t>Salinas, Sergio</t>
  </si>
  <si>
    <t>5099R4310GUW</t>
  </si>
  <si>
    <t>Romero, Anthony M</t>
  </si>
  <si>
    <t>HC</t>
  </si>
  <si>
    <t>5067R4310CUS</t>
  </si>
  <si>
    <t>McSwain, Thomas W</t>
  </si>
  <si>
    <t>Hawkins, Reynani W</t>
  </si>
  <si>
    <t>Dean of Student Services</t>
  </si>
  <si>
    <t>5026R1210OA3</t>
  </si>
  <si>
    <t>Ainsworth, Karen A</t>
  </si>
  <si>
    <t>Zierfuss-Hubbard, Pammella E</t>
  </si>
  <si>
    <t>Smith, Lorraine M</t>
  </si>
  <si>
    <t>Athletics</t>
  </si>
  <si>
    <t>Health Science</t>
  </si>
  <si>
    <t>2222R2830CTR</t>
  </si>
  <si>
    <t>Watkins, Ashley N</t>
  </si>
  <si>
    <t>2149R2825PEA</t>
  </si>
  <si>
    <t>Thao, Meng</t>
  </si>
  <si>
    <t>2272R2830ASE</t>
  </si>
  <si>
    <t>Miller, Tamra S</t>
  </si>
  <si>
    <t>2359R2830CTR</t>
  </si>
  <si>
    <t>Khal, Christopher R</t>
  </si>
  <si>
    <t>2151R2830AEM</t>
  </si>
  <si>
    <t>Johnson, Donnie R</t>
  </si>
  <si>
    <t>2154R2825CUS</t>
  </si>
  <si>
    <t>CLH</t>
  </si>
  <si>
    <t>Hernandez, Monica A</t>
  </si>
  <si>
    <t>2145R2830AEM</t>
  </si>
  <si>
    <t>Doris, Andrew S</t>
  </si>
  <si>
    <t>Zhai, Lijuan</t>
  </si>
  <si>
    <t>8536R1210IRC</t>
  </si>
  <si>
    <t>Rains-Heisdorf, Carol</t>
  </si>
  <si>
    <t>8511R1210RAT</t>
  </si>
  <si>
    <t>Kralowec, Charles J</t>
  </si>
  <si>
    <t>2164R1210IRC</t>
  </si>
  <si>
    <t>Gao, Lili</t>
  </si>
  <si>
    <t>8520R3231IRC</t>
  </si>
  <si>
    <t>Cetin Berber, Dee Duygu</t>
  </si>
  <si>
    <t>Woods, Timothy J</t>
  </si>
  <si>
    <t>Vasquez, Rojelio</t>
  </si>
  <si>
    <t>Business</t>
  </si>
  <si>
    <t>Business Division</t>
  </si>
  <si>
    <t>Business &amp; Technology</t>
  </si>
  <si>
    <t>8516R2330ITM</t>
  </si>
  <si>
    <t>Santellano, Jeffrey M</t>
  </si>
  <si>
    <t>2038R2300AAI</t>
  </si>
  <si>
    <t>Mangum, Pearl L</t>
  </si>
  <si>
    <t>2008H2100DSE</t>
  </si>
  <si>
    <t>Clark, Joyce E</t>
  </si>
  <si>
    <t>2056R2300DSE</t>
  </si>
  <si>
    <t>Catlapp, Frances M</t>
  </si>
  <si>
    <t>2118R2300OA3</t>
  </si>
  <si>
    <t>Baize, Carrie F</t>
  </si>
  <si>
    <t>Vanderpool, Neil J</t>
  </si>
  <si>
    <t>Fine, Performing, and Comm Arts</t>
  </si>
  <si>
    <t>2442R2945PIA</t>
  </si>
  <si>
    <t>CLF</t>
  </si>
  <si>
    <t>Webb, Jill A</t>
  </si>
  <si>
    <t>Fine, Perf &amp; Comm Arts Div.</t>
  </si>
  <si>
    <t>2341R2900TBC</t>
  </si>
  <si>
    <t>Mtunga, Jennifer L</t>
  </si>
  <si>
    <t>Communications</t>
  </si>
  <si>
    <t>8537R2900TMA</t>
  </si>
  <si>
    <t>Lang, Christopher J</t>
  </si>
  <si>
    <t>2443R2945PIA</t>
  </si>
  <si>
    <t>Kela, Aarne M.</t>
  </si>
  <si>
    <t>2479R2440ITZ</t>
  </si>
  <si>
    <t>Condry, Cory W</t>
  </si>
  <si>
    <t>9083L2900AAI</t>
  </si>
  <si>
    <t>Cartwright, Lisa M</t>
  </si>
  <si>
    <t>2122R2400TMA</t>
  </si>
  <si>
    <t>Barrett, Jeffrey L</t>
  </si>
  <si>
    <t>Torres, Robin A</t>
  </si>
  <si>
    <t>Admissions &amp; Records</t>
  </si>
  <si>
    <t>8057R1210RA1</t>
  </si>
  <si>
    <t>Lockhart, Priscilla</t>
  </si>
  <si>
    <t>8061R1210RA1</t>
  </si>
  <si>
    <t>Bryan, Kristi M</t>
  </si>
  <si>
    <t>Sullivan, Cheryl J</t>
  </si>
  <si>
    <t>2010R4100HTE</t>
  </si>
  <si>
    <t>Yocupicio, Amy J</t>
  </si>
  <si>
    <t>2489R4100AAU</t>
  </si>
  <si>
    <t>Vang, Teng</t>
  </si>
  <si>
    <t>2027R4135BFA</t>
  </si>
  <si>
    <t>Riversmith, Melody J</t>
  </si>
  <si>
    <t>8143R4310CMA</t>
  </si>
  <si>
    <t>Puente Jr, Carlos R</t>
  </si>
  <si>
    <t>2358R4100AT2</t>
  </si>
  <si>
    <t>Padua, Alemario F</t>
  </si>
  <si>
    <t>2119R4310CMA</t>
  </si>
  <si>
    <t>Orr, Christopher D</t>
  </si>
  <si>
    <t>Manager - Supplemental</t>
  </si>
  <si>
    <t>Business Services</t>
  </si>
  <si>
    <t>2021R4110ASU</t>
  </si>
  <si>
    <t>Maddox, Tamara A</t>
  </si>
  <si>
    <t>2039R4100AAS</t>
  </si>
  <si>
    <t>Llanes, Melissa A</t>
  </si>
  <si>
    <t>2470R4100AT2</t>
  </si>
  <si>
    <t>Kozielski, Cathleen A</t>
  </si>
  <si>
    <t>Encinas, Desiree M</t>
  </si>
  <si>
    <t>Print, Media and Communication</t>
  </si>
  <si>
    <t>2120R4120PME</t>
  </si>
  <si>
    <t>Doyle, Mary A</t>
  </si>
  <si>
    <t>2123R4100CBA</t>
  </si>
  <si>
    <t>Andersen, Kristie S</t>
  </si>
  <si>
    <t>Steeley, Jodette C</t>
  </si>
  <si>
    <t>Technology</t>
  </si>
  <si>
    <t>Technology Services</t>
  </si>
  <si>
    <t>2059R2217DEI</t>
  </si>
  <si>
    <t>Wilson, Jonathan H</t>
  </si>
  <si>
    <t>Health Sciences</t>
  </si>
  <si>
    <t>2065R2800ASE</t>
  </si>
  <si>
    <t>Willis, Phyllis A</t>
  </si>
  <si>
    <t>Dental Hygiene</t>
  </si>
  <si>
    <t>2477R2820OA3</t>
  </si>
  <si>
    <t>Sandoval, Delfina</t>
  </si>
  <si>
    <t>Reitz-Robinson, Stephanie R</t>
  </si>
  <si>
    <t>2041R2800AAI</t>
  </si>
  <si>
    <t>Diliberto, Marta</t>
  </si>
  <si>
    <t>Slater, Emilee D</t>
  </si>
  <si>
    <t>College Relations Office</t>
  </si>
  <si>
    <t>Counseling &amp; Student Services</t>
  </si>
  <si>
    <t>2481R3214CRS</t>
  </si>
  <si>
    <t>Vincent, Lisa</t>
  </si>
  <si>
    <t>Prysiazny, Laurel C.</t>
  </si>
  <si>
    <t>8141L3231EAD</t>
  </si>
  <si>
    <t>Torrez, Andrea J</t>
  </si>
  <si>
    <t>2495R3231EAD</t>
  </si>
  <si>
    <t>Marklund, Janine</t>
  </si>
  <si>
    <t>2241R3231DSE</t>
  </si>
  <si>
    <t>Huckeba, Josefa J</t>
  </si>
  <si>
    <t>8512L3231EAD</t>
  </si>
  <si>
    <t>Brownell, Rose M</t>
  </si>
  <si>
    <t>8515R3231EAD</t>
  </si>
  <si>
    <t>Bravo, Anthony J</t>
  </si>
  <si>
    <t>Reynoso, Bernardo S</t>
  </si>
  <si>
    <t>Angle, Perry B</t>
  </si>
  <si>
    <t>2258R3238UBA</t>
  </si>
  <si>
    <t>Yang, John T</t>
  </si>
  <si>
    <t>2047R3238AT1</t>
  </si>
  <si>
    <t>Machain, Mayra</t>
  </si>
  <si>
    <t>8548R2815LST</t>
  </si>
  <si>
    <t>Jones, Clinton E</t>
  </si>
  <si>
    <t>2499R2815AT1</t>
  </si>
  <si>
    <t>Ervin, Theresa A</t>
  </si>
  <si>
    <t>2148R2800DSE</t>
  </si>
  <si>
    <t>Braze, Kathy A</t>
  </si>
  <si>
    <t>8507H1511IAN</t>
  </si>
  <si>
    <t>Instructional Assistant - Nursing - PPT</t>
  </si>
  <si>
    <t>Bisbee, Stephanie M.</t>
  </si>
  <si>
    <t>2181R4310CUS</t>
  </si>
  <si>
    <t>Yang, Neng</t>
  </si>
  <si>
    <t>2172R4310LCU</t>
  </si>
  <si>
    <t>Williams, Artie J</t>
  </si>
  <si>
    <t>2180R4310CUS</t>
  </si>
  <si>
    <t>Villanueva III, Luis</t>
  </si>
  <si>
    <t>2170R4310GUW</t>
  </si>
  <si>
    <t>Unruh, Scot T</t>
  </si>
  <si>
    <t>2139R4310CUS</t>
  </si>
  <si>
    <t>Standifer II, Eddie L</t>
  </si>
  <si>
    <t>2185R4310CUS</t>
  </si>
  <si>
    <t>Slade, Anthony D</t>
  </si>
  <si>
    <t>2175R4310LCU</t>
  </si>
  <si>
    <t>Richards, Michael D</t>
  </si>
  <si>
    <t>2173R4310CUS</t>
  </si>
  <si>
    <t>Reed, Edwin P</t>
  </si>
  <si>
    <t>2138R4310CUS</t>
  </si>
  <si>
    <t>Record, Charles M</t>
  </si>
  <si>
    <t>2163R4310GUW</t>
  </si>
  <si>
    <t>Potter Jr, Ronald A</t>
  </si>
  <si>
    <t>2261R4310CUS</t>
  </si>
  <si>
    <t>Olvera, Francisco R</t>
  </si>
  <si>
    <t>2168R4310CUS</t>
  </si>
  <si>
    <t>Munoz, Jose I</t>
  </si>
  <si>
    <t>2188R4310CUS</t>
  </si>
  <si>
    <t>Jauregui, Fidel</t>
  </si>
  <si>
    <t>8525R4310CUS</t>
  </si>
  <si>
    <t>Hopkins, Lavell M</t>
  </si>
  <si>
    <t>2152R4310CUS</t>
  </si>
  <si>
    <t>Greathouse, Alvin T</t>
  </si>
  <si>
    <t>2186R4310CUS</t>
  </si>
  <si>
    <t>Fierro, Daniel Q</t>
  </si>
  <si>
    <t>8523R4310CUS</t>
  </si>
  <si>
    <t>Falcon, George R</t>
  </si>
  <si>
    <t>2137R4310CUS</t>
  </si>
  <si>
    <t>Crump, Jered M</t>
  </si>
  <si>
    <t>8524R4310CUS</t>
  </si>
  <si>
    <t>Chacon, David A</t>
  </si>
  <si>
    <t>2169R4310CUS</t>
  </si>
  <si>
    <t>Briones, Richard G</t>
  </si>
  <si>
    <t>8527R4310CUS</t>
  </si>
  <si>
    <t>Baylon, Arthur S</t>
  </si>
  <si>
    <t>8526R4310CUS</t>
  </si>
  <si>
    <t>Alaniz Jr., Horacio</t>
  </si>
  <si>
    <t>Pimentel, Roberto I</t>
  </si>
  <si>
    <t>Goldsmith, Carole S</t>
  </si>
  <si>
    <t>VP of Ed Srvcs &amp; Inst Effect</t>
  </si>
  <si>
    <t>8138R1100PDC</t>
  </si>
  <si>
    <t>Nitzel, Susan E</t>
  </si>
  <si>
    <t>Library &amp; Stdt Learng Supt</t>
  </si>
  <si>
    <t>Library &amp; Learning Resources</t>
  </si>
  <si>
    <t>Cooper, Donna G</t>
  </si>
  <si>
    <t>Lopez, Donald F</t>
  </si>
  <si>
    <t>2057R4310DSE</t>
  </si>
  <si>
    <t>Whitaker, Leah A</t>
  </si>
  <si>
    <t>2434R4310GUW</t>
  </si>
  <si>
    <t>Villegas-Villagomez, Alberto</t>
  </si>
  <si>
    <t>2177R4310CUS</t>
  </si>
  <si>
    <t>Santillan, Frances L</t>
  </si>
  <si>
    <t>2189R4310CUS</t>
  </si>
  <si>
    <t>Sanchez, Miguel</t>
  </si>
  <si>
    <t>2171R4310CUS</t>
  </si>
  <si>
    <t>Samuel, Dwight L</t>
  </si>
  <si>
    <t>2179R4310CUS</t>
  </si>
  <si>
    <t>Polanco Jr, Henry</t>
  </si>
  <si>
    <t>2140R4310CUS</t>
  </si>
  <si>
    <t>Newsom, Nathan A</t>
  </si>
  <si>
    <t>2174R4310CUS</t>
  </si>
  <si>
    <t>Luna, John R</t>
  </si>
  <si>
    <t>2176R4310CUS</t>
  </si>
  <si>
    <t>Jordan II, Marvin L</t>
  </si>
  <si>
    <t>2183R4310CUS</t>
  </si>
  <si>
    <t>Jauregui Martinez, Luis O</t>
  </si>
  <si>
    <t>2182R4310CUS</t>
  </si>
  <si>
    <t>Hernandez, Abel</t>
  </si>
  <si>
    <t>2220R4310LCU</t>
  </si>
  <si>
    <t>Florez, Abrian C</t>
  </si>
  <si>
    <t>2278R4310CUS</t>
  </si>
  <si>
    <t>Estrada, Anthony R</t>
  </si>
  <si>
    <t>2187R4310GUW</t>
  </si>
  <si>
    <t>Andrews, Thomas J</t>
  </si>
  <si>
    <t>2178R4310CUS</t>
  </si>
  <si>
    <t>Anaya, Randy</t>
  </si>
  <si>
    <t>2136R4310CUS</t>
  </si>
  <si>
    <t>Alcorta, Jose T</t>
  </si>
  <si>
    <t>Mossette, Mary B</t>
  </si>
  <si>
    <t>2316R3232JDE</t>
  </si>
  <si>
    <t>Sepeda, Lorraine C</t>
  </si>
  <si>
    <t>2274R3232PDA</t>
  </si>
  <si>
    <t>Reyna, Hilda M</t>
  </si>
  <si>
    <t>2335R3232AT1</t>
  </si>
  <si>
    <t>Morgan, Jeannie H</t>
  </si>
  <si>
    <t>2336R1160EAA</t>
  </si>
  <si>
    <t>Davis, Daneillie N</t>
  </si>
  <si>
    <t>Emerzian, Janice M</t>
  </si>
  <si>
    <t>2395R3510SL3</t>
  </si>
  <si>
    <t>Denington, Sandra L</t>
  </si>
  <si>
    <t>Miller, Mary Beth</t>
  </si>
  <si>
    <t>Mericle, Margaret E</t>
  </si>
  <si>
    <t>Social Science</t>
  </si>
  <si>
    <t>2228R2620ECE</t>
  </si>
  <si>
    <t>Yang, Pa Nhia</t>
  </si>
  <si>
    <t>Social Sciences Division</t>
  </si>
  <si>
    <t>2427R2600OA2</t>
  </si>
  <si>
    <t>Vasquez Rivera, Jose A</t>
  </si>
  <si>
    <t>8518R2620OA2</t>
  </si>
  <si>
    <t>Van Buren, Ruthann L</t>
  </si>
  <si>
    <t>Food and Nutrition</t>
  </si>
  <si>
    <t>2348R2620AT1</t>
  </si>
  <si>
    <t>Pryor, Tanya K</t>
  </si>
  <si>
    <t>2349R2620IAC</t>
  </si>
  <si>
    <t>Petrogonas, Maria R</t>
  </si>
  <si>
    <t>2156R2620ECE</t>
  </si>
  <si>
    <t>Mattern, Mary D</t>
  </si>
  <si>
    <t>2229R2620ECE</t>
  </si>
  <si>
    <t>Martinez, Tiffany A</t>
  </si>
  <si>
    <t>2100R2600OA2</t>
  </si>
  <si>
    <t>Martinez, Patricia</t>
  </si>
  <si>
    <t>8142R2690AT1</t>
  </si>
  <si>
    <t>Herr, Sheng</t>
  </si>
  <si>
    <t>2046P2600AAI</t>
  </si>
  <si>
    <t>Class - Provisional</t>
  </si>
  <si>
    <t>Hayes, Lisa D.</t>
  </si>
  <si>
    <t>2231R2620IAC</t>
  </si>
  <si>
    <t>Gonzales, Angelica F</t>
  </si>
  <si>
    <t>8519H2620FS2</t>
  </si>
  <si>
    <t>Food Service Worker - PPT</t>
  </si>
  <si>
    <t>Garcia, Graciela A</t>
  </si>
  <si>
    <t>2350R2620IAC</t>
  </si>
  <si>
    <t>Gamez, Stephanie A</t>
  </si>
  <si>
    <t>2418R2620IAC</t>
  </si>
  <si>
    <t>Gallagher, Tammy G</t>
  </si>
  <si>
    <t>2417R2620ECE</t>
  </si>
  <si>
    <t>Ervine, Kathleen L</t>
  </si>
  <si>
    <t>2230R2620IAC</t>
  </si>
  <si>
    <t>Clement, Terri L</t>
  </si>
  <si>
    <t>2028R2600DSE</t>
  </si>
  <si>
    <t>Butler, Marissa L</t>
  </si>
  <si>
    <t>Food Service Management</t>
  </si>
  <si>
    <t>2347R2620OA2</t>
  </si>
  <si>
    <t>Bryant, Melanie M</t>
  </si>
  <si>
    <t>8517R2620IAC</t>
  </si>
  <si>
    <t>Bonilla, Jocelyne</t>
  </si>
  <si>
    <t>McManus, Shirley A</t>
  </si>
  <si>
    <t>Math, Science &amp; Engineering</t>
  </si>
  <si>
    <t>2114R2510ITB</t>
  </si>
  <si>
    <t>Varughese, Majru B.</t>
  </si>
  <si>
    <t>8528R2515ITH</t>
  </si>
  <si>
    <t>Lusk, Brittany D</t>
  </si>
  <si>
    <t>Math, Science, Eng. Division</t>
  </si>
  <si>
    <t>2044R2500AAI</t>
  </si>
  <si>
    <t>Gross, Nancy S</t>
  </si>
  <si>
    <t>2191R2500ITN</t>
  </si>
  <si>
    <t>DaSilva, Steve M</t>
  </si>
  <si>
    <t>2402R2510ITB</t>
  </si>
  <si>
    <t>Castro, Victoria M</t>
  </si>
  <si>
    <t>2011R2500DSE</t>
  </si>
  <si>
    <t>Alaniz, Stephanie M</t>
  </si>
  <si>
    <t>2117R2515ITH</t>
  </si>
  <si>
    <t>Alameda Jr, Enrique</t>
  </si>
  <si>
    <t>Martinez Jr, Ernie G</t>
  </si>
  <si>
    <t>2338R3410CCA</t>
  </si>
  <si>
    <t>Wong, Janice L</t>
  </si>
  <si>
    <t>2082R3410AC2</t>
  </si>
  <si>
    <t>Her, Virginia P</t>
  </si>
  <si>
    <t>2234R3410CCA</t>
  </si>
  <si>
    <t>Glover Martin, Maile</t>
  </si>
  <si>
    <t>2290R3410OA3</t>
  </si>
  <si>
    <t>Flores, Elizabeth</t>
  </si>
  <si>
    <t>2492R4110AC3</t>
  </si>
  <si>
    <t>Nassar, Jennifer R</t>
  </si>
  <si>
    <t>2449R4110AC3</t>
  </si>
  <si>
    <t>Martin, Nora M</t>
  </si>
  <si>
    <t>2078R4110AC2</t>
  </si>
  <si>
    <t>Jimenez, Dale M</t>
  </si>
  <si>
    <t>2077R4110AC3</t>
  </si>
  <si>
    <t>Dodd, Sherri L</t>
  </si>
  <si>
    <t>2069R4110AT2</t>
  </si>
  <si>
    <t>Coppedge, Michael L</t>
  </si>
  <si>
    <t>Humanities Division</t>
  </si>
  <si>
    <t>Humanities</t>
  </si>
  <si>
    <t>Villalba, Tabitha R</t>
  </si>
  <si>
    <t>Learning Resources</t>
  </si>
  <si>
    <t>2125R2100CAN</t>
  </si>
  <si>
    <t>O'Rourke, Kelli A</t>
  </si>
  <si>
    <t>2045R2100AAS</t>
  </si>
  <si>
    <t>McKibben, Shannon M</t>
  </si>
  <si>
    <t>2075R2100AT1</t>
  </si>
  <si>
    <t>Lyness, Linda E</t>
  </si>
  <si>
    <t>2493H1131ASE</t>
  </si>
  <si>
    <t>Flores, Denise C</t>
  </si>
  <si>
    <t>8137R2100CAT</t>
  </si>
  <si>
    <t>Clark, Nileen</t>
  </si>
  <si>
    <t>Applied Technology</t>
  </si>
  <si>
    <t>Barabe, Becky E</t>
  </si>
  <si>
    <t>8154H2700DSE</t>
  </si>
  <si>
    <t>Arvizu Hawkins, Sara L</t>
  </si>
  <si>
    <t>Johnson, Mikki</t>
  </si>
  <si>
    <t>2328R1220OA2</t>
  </si>
  <si>
    <t>So, Phila</t>
  </si>
  <si>
    <t>2483R1220FA1</t>
  </si>
  <si>
    <t>Rosa, Roy M</t>
  </si>
  <si>
    <t>9075L1220FA1</t>
  </si>
  <si>
    <t>Romero, Amanda E</t>
  </si>
  <si>
    <t>2006R1220OA3</t>
  </si>
  <si>
    <t>Rodriguez, Heather S</t>
  </si>
  <si>
    <t>2428R1220FA1</t>
  </si>
  <si>
    <t>Riggs, Erica D.</t>
  </si>
  <si>
    <t>2448R1220FA1</t>
  </si>
  <si>
    <t>Quiroz, Jeanette</t>
  </si>
  <si>
    <t>2105R1220FA1</t>
  </si>
  <si>
    <t>Mathos, Mary</t>
  </si>
  <si>
    <t>2103R1220SCS</t>
  </si>
  <si>
    <t>Mancillas-Llanos, Josephine J</t>
  </si>
  <si>
    <t>2024R1220OA2</t>
  </si>
  <si>
    <t>Lynch, Crystyn M</t>
  </si>
  <si>
    <t>2445R1220FA1</t>
  </si>
  <si>
    <t>Kinlow, Israel D</t>
  </si>
  <si>
    <t>2155R1220FA1</t>
  </si>
  <si>
    <t>Garcia-Tovar, Alejandra</t>
  </si>
  <si>
    <t>8139R1220SPS</t>
  </si>
  <si>
    <t>Farrell, Leslie J</t>
  </si>
  <si>
    <t>8140R1220FAM</t>
  </si>
  <si>
    <t>Cuevas, Sylvia</t>
  </si>
  <si>
    <t>2102R1220FA2</t>
  </si>
  <si>
    <t>Clacher Jr, David L</t>
  </si>
  <si>
    <t>2422R1220DSE</t>
  </si>
  <si>
    <t>Beamer, Virginia I</t>
  </si>
  <si>
    <t>2104R1220FA2</t>
  </si>
  <si>
    <t>Aguilar, Norma A</t>
  </si>
  <si>
    <t>2420R1220FA1</t>
  </si>
  <si>
    <t>Acevedo, Aaron P</t>
  </si>
  <si>
    <t>Johnson, Jennifer L</t>
  </si>
  <si>
    <t>2050R2400DSE</t>
  </si>
  <si>
    <t>Herman, Tamara L</t>
  </si>
  <si>
    <t>2429R2400OA2</t>
  </si>
  <si>
    <t>Gray, Sabrina C</t>
  </si>
  <si>
    <t>2042R2400AAI</t>
  </si>
  <si>
    <t>Franklin, Jennifer F</t>
  </si>
  <si>
    <t>Hernandez, Andres R</t>
  </si>
  <si>
    <t>2003R1210OA3</t>
  </si>
  <si>
    <t>Withrow, Nancy L</t>
  </si>
  <si>
    <t>2129R1210SSS</t>
  </si>
  <si>
    <t>Tello-Perez, Bobbie L</t>
  </si>
  <si>
    <t>2425R1210OA2</t>
  </si>
  <si>
    <t>Rodriguez, Sarah M.</t>
  </si>
  <si>
    <t>2001R1210EVA</t>
  </si>
  <si>
    <t>Phillips, Amanda G</t>
  </si>
  <si>
    <t>2071R1210EVA</t>
  </si>
  <si>
    <t>Phantharath, Channie</t>
  </si>
  <si>
    <t>2146R1210OA2</t>
  </si>
  <si>
    <t>Pacada, Emelita B</t>
  </si>
  <si>
    <t>2017R1210OA2</t>
  </si>
  <si>
    <t>McGregor, Samantha F</t>
  </si>
  <si>
    <t>2147R1210SSS</t>
  </si>
  <si>
    <t>March, Eleni K</t>
  </si>
  <si>
    <t>2019R1210OA3</t>
  </si>
  <si>
    <t>Mahoney, Rosemary</t>
  </si>
  <si>
    <t>2016R1210SSS</t>
  </si>
  <si>
    <t>Mahavong, Sunnie L</t>
  </si>
  <si>
    <t>2476R1210OA3</t>
  </si>
  <si>
    <t>Lopez Pedrosa, Stephanie A</t>
  </si>
  <si>
    <t>2426R1210OA3</t>
  </si>
  <si>
    <t>Fischer, Kimberley</t>
  </si>
  <si>
    <t>8521R3231EVA</t>
  </si>
  <si>
    <t>Estes, Steven N</t>
  </si>
  <si>
    <t>8539R3231EVA</t>
  </si>
  <si>
    <t>Danielyan, Naira A</t>
  </si>
  <si>
    <t>2128R1210SSS</t>
  </si>
  <si>
    <t>Chan, Fennyann V</t>
  </si>
  <si>
    <t>2015R1210OA3</t>
  </si>
  <si>
    <t>Alvarado, Justina M.</t>
  </si>
  <si>
    <t>Henderson, Sean E</t>
  </si>
  <si>
    <t>Gaxiola, Thomas J</t>
  </si>
  <si>
    <t>Career and Employment Center</t>
  </si>
  <si>
    <t>2482R3213JPS</t>
  </si>
  <si>
    <t>Wynn, Mary E</t>
  </si>
  <si>
    <t>International Adm/Vet Cert</t>
  </si>
  <si>
    <t>2101R3615OA3</t>
  </si>
  <si>
    <t>Sanchez, Sylvia A</t>
  </si>
  <si>
    <t>2227R3300OA3</t>
  </si>
  <si>
    <t>Powers-Puahi, Stephanie A</t>
  </si>
  <si>
    <t>2023R3610OA2</t>
  </si>
  <si>
    <t>Karr, Sarina L</t>
  </si>
  <si>
    <t>2054R3615DSE</t>
  </si>
  <si>
    <t>Golden, Heather L</t>
  </si>
  <si>
    <t>9058L3615VIC</t>
  </si>
  <si>
    <t>Veterans &amp; International Student Services Coordinator</t>
  </si>
  <si>
    <t>Frary, Kathy E</t>
  </si>
  <si>
    <t>2250R3213JPC</t>
  </si>
  <si>
    <t>Dunn, Cynthia R</t>
  </si>
  <si>
    <t>9069L1210SSS</t>
  </si>
  <si>
    <t>Clark, Cindy Lee</t>
  </si>
  <si>
    <t>Hall, Lataria H</t>
  </si>
  <si>
    <t>Blanchard, Barbara</t>
  </si>
  <si>
    <t>2107R3100AAS</t>
  </si>
  <si>
    <t>McCabe, Keelin P</t>
  </si>
  <si>
    <t>2063R3111DSE</t>
  </si>
  <si>
    <t>Hinkle, Barbara T</t>
  </si>
  <si>
    <t>8133R1210DAR</t>
  </si>
  <si>
    <t>2424L3100AT1</t>
  </si>
  <si>
    <t>Fields, Beth A</t>
  </si>
  <si>
    <t>2424R3100AT1</t>
  </si>
  <si>
    <t>Davitian, Elizabeth</t>
  </si>
  <si>
    <t>Crosby, Stephanie</t>
  </si>
  <si>
    <t>2035R3100DSE</t>
  </si>
  <si>
    <t>Arenas, Joanna N</t>
  </si>
  <si>
    <t>Confidential - Reg (2 yr)</t>
  </si>
  <si>
    <t>2211R1100SPR</t>
  </si>
  <si>
    <t>Quesada, Kim F</t>
  </si>
  <si>
    <t>2419R1140CDM</t>
  </si>
  <si>
    <t>Bremer, Cristina M</t>
  </si>
  <si>
    <t>2110R3610EAD</t>
  </si>
  <si>
    <t>Yang, Houa W</t>
  </si>
  <si>
    <t>2051R3610OA3</t>
  </si>
  <si>
    <t>Nichols, Laurie L</t>
  </si>
  <si>
    <t>2109R3610EAD</t>
  </si>
  <si>
    <t>McNiff, Mark J</t>
  </si>
  <si>
    <t>2111R3610EAD</t>
  </si>
  <si>
    <t>Garcia, Ernesto R</t>
  </si>
  <si>
    <t>2073R3610AC3</t>
  </si>
  <si>
    <t>Bruce, Eleanor</t>
  </si>
  <si>
    <t>Fief, Gary L</t>
  </si>
  <si>
    <t>Police Academy</t>
  </si>
  <si>
    <t>Career &amp; Technology</t>
  </si>
  <si>
    <t>2287R2715ASE</t>
  </si>
  <si>
    <t>Johnson, Susan M</t>
  </si>
  <si>
    <t>2474R2715OA3</t>
  </si>
  <si>
    <t>Danielyan, Lilia</t>
  </si>
  <si>
    <t>2142R4115PC2</t>
  </si>
  <si>
    <t>Yang, Pao</t>
  </si>
  <si>
    <t>Copy Center &amp; Mail Services</t>
  </si>
  <si>
    <t>9077L4120CCS</t>
  </si>
  <si>
    <t>Woody, Sara H</t>
  </si>
  <si>
    <t>2012R4115PC2</t>
  </si>
  <si>
    <t>McCollum, Debra J</t>
  </si>
  <si>
    <t>Graphic Services</t>
  </si>
  <si>
    <t>2262R4120GAR</t>
  </si>
  <si>
    <t>Makel, Delia A</t>
  </si>
  <si>
    <t>2124R4120GAR</t>
  </si>
  <si>
    <t>Lozano, Benjamin J</t>
  </si>
  <si>
    <t>8071R4120CCS</t>
  </si>
  <si>
    <t>Cowan, David R</t>
  </si>
  <si>
    <t>Assessment Center</t>
  </si>
  <si>
    <t>2243R3231ASC</t>
  </si>
  <si>
    <t>Torrez, Robert J</t>
  </si>
  <si>
    <t>8513R3231DCO</t>
  </si>
  <si>
    <t>2040R3200AAI</t>
  </si>
  <si>
    <t>Sandlin, Penny S</t>
  </si>
  <si>
    <t>2292R3231AT1</t>
  </si>
  <si>
    <t>Routt, Katelyn R</t>
  </si>
  <si>
    <t>Transfer Center</t>
  </si>
  <si>
    <t>2224R3215OA3</t>
  </si>
  <si>
    <t>Pondexter, Nicole D</t>
  </si>
  <si>
    <t>2022R3200OA2</t>
  </si>
  <si>
    <t>Henderson, Wilhemina</t>
  </si>
  <si>
    <t>8542R3231SSS</t>
  </si>
  <si>
    <t>Flores, Melissa M</t>
  </si>
  <si>
    <t>2408H3510MDR</t>
  </si>
  <si>
    <t>Xiong, Toupheng</t>
  </si>
  <si>
    <t>2379H3510OA2</t>
  </si>
  <si>
    <t>Office Assistant II - PPT</t>
  </si>
  <si>
    <t>Wiget, Maria R</t>
  </si>
  <si>
    <t>8146R3510SL3</t>
  </si>
  <si>
    <t>White, Chelsey L</t>
  </si>
  <si>
    <t>8085R3510SL3</t>
  </si>
  <si>
    <t>Vasquez, Jessica R</t>
  </si>
  <si>
    <t>2302R3510OA2</t>
  </si>
  <si>
    <t>Vang, Choua N</t>
  </si>
  <si>
    <t>2112R3510EAD</t>
  </si>
  <si>
    <t>Tibbet, Pamela L</t>
  </si>
  <si>
    <t>8152R2100FSL</t>
  </si>
  <si>
    <t>Strobel, Amy E</t>
  </si>
  <si>
    <t>8078R3510SL2</t>
  </si>
  <si>
    <t>Simmons, Kimeka E</t>
  </si>
  <si>
    <t>8522H3510MDR</t>
  </si>
  <si>
    <t>Ruiz, Shelly D</t>
  </si>
  <si>
    <t>2223R3510AT1</t>
  </si>
  <si>
    <t>Reed, Alana C</t>
  </si>
  <si>
    <t>2396R3510SL3</t>
  </si>
  <si>
    <t>Perez, Darlen</t>
  </si>
  <si>
    <t>2309R3510SSS</t>
  </si>
  <si>
    <t>Navarro-Arellano, Elvira</t>
  </si>
  <si>
    <t>8117R3510SL2</t>
  </si>
  <si>
    <t>Musleh, Haneen A</t>
  </si>
  <si>
    <t>8111R3510SL3</t>
  </si>
  <si>
    <t>Martinez, Beatriz</t>
  </si>
  <si>
    <t>8145R3510SL3</t>
  </si>
  <si>
    <t>Madrigal Jr, Javier</t>
  </si>
  <si>
    <t>8116R3510SL2</t>
  </si>
  <si>
    <t>Kelly, Kaylee L</t>
  </si>
  <si>
    <t>2126R3510ITM</t>
  </si>
  <si>
    <t>Gerard, Michael E</t>
  </si>
  <si>
    <t>2407H3510MDR</t>
  </si>
  <si>
    <t>Gallegos, Isaac F</t>
  </si>
  <si>
    <t>8119R3510SL2</t>
  </si>
  <si>
    <t>Easton, Lacey M</t>
  </si>
  <si>
    <t>8503R3510SLC</t>
  </si>
  <si>
    <t>Dubois, Tabitha S</t>
  </si>
  <si>
    <t>2270H3510IAI</t>
  </si>
  <si>
    <t>Desutter, Cindy S</t>
  </si>
  <si>
    <t>2399R3510SL4</t>
  </si>
  <si>
    <t>Del Rosario, Kristen R</t>
  </si>
  <si>
    <t>8533H3510SL4</t>
  </si>
  <si>
    <t>Cronk, Kendra M</t>
  </si>
  <si>
    <t>8502R3510OA3</t>
  </si>
  <si>
    <t>Bhogal, Gurpreet K</t>
  </si>
  <si>
    <t>2275R2210LR3</t>
  </si>
  <si>
    <t>Xiong, Moua</t>
  </si>
  <si>
    <t>2472R2210OA3</t>
  </si>
  <si>
    <t>Perea, Denee F</t>
  </si>
  <si>
    <t>2415R2210TA1</t>
  </si>
  <si>
    <t>Peek, Cynthia L</t>
  </si>
  <si>
    <t>2094R2210LR3</t>
  </si>
  <si>
    <t>Kubo, Renee Y</t>
  </si>
  <si>
    <t>2097R2210LR3</t>
  </si>
  <si>
    <t>Jackson, Linda J</t>
  </si>
  <si>
    <t>2064R2210OA3</t>
  </si>
  <si>
    <t>Heredia, Gavino R.S.</t>
  </si>
  <si>
    <t>8148R2210LR3</t>
  </si>
  <si>
    <t>Harmon, Charlotte A</t>
  </si>
  <si>
    <t>2088R2210LSA</t>
  </si>
  <si>
    <t>Handy, Maria N</t>
  </si>
  <si>
    <t>8546L3234OA3</t>
  </si>
  <si>
    <t>Flores, Gloria E</t>
  </si>
  <si>
    <t>8545R3234AT1</t>
  </si>
  <si>
    <t>Critchfield, Melody A</t>
  </si>
  <si>
    <t>2043R2210AAI</t>
  </si>
  <si>
    <t>Chatard, Karine M</t>
  </si>
  <si>
    <t>2099R2210LR2</t>
  </si>
  <si>
    <t>Armstrong, Jamien B</t>
  </si>
  <si>
    <t>8544R3231SCO</t>
  </si>
  <si>
    <t>Tabay, Mark A</t>
  </si>
  <si>
    <t>8510R1140WEB</t>
  </si>
  <si>
    <t>Nichols, Debra</t>
  </si>
  <si>
    <t>2219R1140DSE</t>
  </si>
  <si>
    <t>Luna, Rita E</t>
  </si>
  <si>
    <t>2121R1140PIO</t>
  </si>
  <si>
    <t>Bonilla, Kathleen A</t>
  </si>
  <si>
    <t>Graphics</t>
  </si>
  <si>
    <t>2265R2725ITR</t>
  </si>
  <si>
    <t>Wong, Daniel S</t>
  </si>
  <si>
    <t>Electrical Systems Technology</t>
  </si>
  <si>
    <t>2133R2735ITT</t>
  </si>
  <si>
    <t>Neulinger, Lawrence</t>
  </si>
  <si>
    <t>2115R2720EMT</t>
  </si>
  <si>
    <t>Guajardo, Ricco</t>
  </si>
  <si>
    <t>2201R2720OA3</t>
  </si>
  <si>
    <t>Cowan, Alicia J</t>
  </si>
  <si>
    <t>Trades</t>
  </si>
  <si>
    <t>8534R2730ITW</t>
  </si>
  <si>
    <t>Beaulieu, Joshua J</t>
  </si>
  <si>
    <t>2254R2735ITU</t>
  </si>
  <si>
    <t>Anaya III, Frank</t>
  </si>
  <si>
    <t>Alvarado, Dante</t>
  </si>
  <si>
    <t>8130R1145STR</t>
  </si>
  <si>
    <t>Schreiner, Roland D</t>
  </si>
  <si>
    <t>Zahlis Jr, Harold</t>
  </si>
  <si>
    <t>2401R1145MCS</t>
  </si>
  <si>
    <t>Rooks, Ryan W</t>
  </si>
  <si>
    <t>2159R1145MCS</t>
  </si>
  <si>
    <t>Rocha, Andrew J</t>
  </si>
  <si>
    <t>2280R1145MCR</t>
  </si>
  <si>
    <t>Nichols, Mark A</t>
  </si>
  <si>
    <t>2087R1145AVM</t>
  </si>
  <si>
    <t>Martin, Sean C</t>
  </si>
  <si>
    <t>8132R1145MCR</t>
  </si>
  <si>
    <t>Martin, Christopher K</t>
  </si>
  <si>
    <t>8538R3231MCR</t>
  </si>
  <si>
    <t>Lescoulie, Joseph P</t>
  </si>
  <si>
    <t>2206H1145IAI</t>
  </si>
  <si>
    <t>Hernandez, Randal M</t>
  </si>
  <si>
    <t>2277R2800MCR</t>
  </si>
  <si>
    <t>Hansen, Aaronn L</t>
  </si>
  <si>
    <t>2289R1145MCS</t>
  </si>
  <si>
    <t>Gaston, Jacque B</t>
  </si>
  <si>
    <t>2334R1145MCS</t>
  </si>
  <si>
    <t>Ganner, Jeremiah F</t>
  </si>
  <si>
    <t>2480R1145MCS</t>
  </si>
  <si>
    <t>Delgado, Julian V</t>
  </si>
  <si>
    <t>2150R1145MCS</t>
  </si>
  <si>
    <t>Clark, Nathan A</t>
  </si>
  <si>
    <t>2091R1145LR3</t>
  </si>
  <si>
    <t>Cawley, Robert L</t>
  </si>
  <si>
    <t>2093R1145MCR</t>
  </si>
  <si>
    <t>Bowlin, William C</t>
  </si>
  <si>
    <t>2161R1145MCS</t>
  </si>
  <si>
    <t>Bourbonnais, Michael R</t>
  </si>
  <si>
    <t>8506H1145AVT</t>
  </si>
  <si>
    <t>Avila, Moses C</t>
  </si>
  <si>
    <t>8547R1145ASE</t>
  </si>
  <si>
    <t>Abbs, Erica J</t>
  </si>
  <si>
    <t>FCC Bookstore</t>
  </si>
  <si>
    <t>8021R4400BS1</t>
  </si>
  <si>
    <t>Thao, Mane L</t>
  </si>
  <si>
    <t>2070R4400AT2</t>
  </si>
  <si>
    <t>Tarvin, Gina C</t>
  </si>
  <si>
    <t>8015R4400BS1</t>
  </si>
  <si>
    <t>Shaw, Detra T</t>
  </si>
  <si>
    <t>2080R4400BS3</t>
  </si>
  <si>
    <t>Sasaki, Elaine M</t>
  </si>
  <si>
    <t>2288R4400BPC</t>
  </si>
  <si>
    <t>Santillan, Janet L</t>
  </si>
  <si>
    <t>8007R4400BS1</t>
  </si>
  <si>
    <t>Rodriquez, Selena L</t>
  </si>
  <si>
    <t>Probationary One (JUNK)</t>
  </si>
  <si>
    <t>8030R4400BSA</t>
  </si>
  <si>
    <t>Pilling, Veronica A</t>
  </si>
  <si>
    <t>2076R4400TPC</t>
  </si>
  <si>
    <t>Mendoza, Barbara J</t>
  </si>
  <si>
    <t>Other (Do Not Use)</t>
  </si>
  <si>
    <t>8034R4400BSA</t>
  </si>
  <si>
    <t>Martinez, Alexis R</t>
  </si>
  <si>
    <t>Manning, Rebecca B</t>
  </si>
  <si>
    <t>8001R4400BS1</t>
  </si>
  <si>
    <t>Lewis, Clay L</t>
  </si>
  <si>
    <t>8006R4400BS1</t>
  </si>
  <si>
    <t>Leon Ruiz, Guadalupe</t>
  </si>
  <si>
    <t>8002R4400BS1</t>
  </si>
  <si>
    <t>Jamali, Yasamin S</t>
  </si>
  <si>
    <t>2055R4400BS3</t>
  </si>
  <si>
    <t>Gallegos, Terri A</t>
  </si>
  <si>
    <t>2083R4400BS2</t>
  </si>
  <si>
    <t>Fischer, Judi L</t>
  </si>
  <si>
    <t>2079R4400BS3</t>
  </si>
  <si>
    <t>Cupp, Christopher L</t>
  </si>
  <si>
    <t>8003R4400BS1</t>
  </si>
  <si>
    <t>Coleman, Claudia R</t>
  </si>
  <si>
    <t>8004R4400BS1</t>
  </si>
  <si>
    <t>Chavez, Kyle R</t>
  </si>
  <si>
    <t>2202R4400TPC</t>
  </si>
  <si>
    <t>Boyce, Kevin P</t>
  </si>
  <si>
    <t>8017R4400BS1</t>
  </si>
  <si>
    <t>Blanchet, Sherilynne L</t>
  </si>
  <si>
    <t>2162R4400SRE</t>
  </si>
  <si>
    <t>Arana, Ivy M</t>
  </si>
  <si>
    <t>8009R4400BS1</t>
  </si>
  <si>
    <t>Ankney, Solia</t>
  </si>
  <si>
    <t>Zuniga, Stacy L</t>
  </si>
  <si>
    <t>Classified Prof Staff Develop</t>
  </si>
  <si>
    <t>Human Resources</t>
  </si>
  <si>
    <t>1205R8410DSE</t>
  </si>
  <si>
    <t>Hodges, Mellisa L</t>
  </si>
  <si>
    <t>DO</t>
  </si>
  <si>
    <t>Vogt, Randall W</t>
  </si>
  <si>
    <t>Purchasing</t>
  </si>
  <si>
    <t>1017H8520OA2</t>
  </si>
  <si>
    <t>Office Assistant II (PPT)</t>
  </si>
  <si>
    <t>Vang, Sherry</t>
  </si>
  <si>
    <t>1126R8520BUY</t>
  </si>
  <si>
    <t>McClellan, Alma S</t>
  </si>
  <si>
    <t>1014R8520BUY</t>
  </si>
  <si>
    <t>Hedstrom, Christy A</t>
  </si>
  <si>
    <t>1198R8520BUY</t>
  </si>
  <si>
    <t>Brooks, Caleb J</t>
  </si>
  <si>
    <t>1030R8520AC3</t>
  </si>
  <si>
    <t>Brofman, Alexis E</t>
  </si>
  <si>
    <t>1223R4400BMA</t>
  </si>
  <si>
    <t>1038R8520DPU</t>
  </si>
  <si>
    <t>Finance</t>
  </si>
  <si>
    <t>1035R8515DFI</t>
  </si>
  <si>
    <t>Schofield III, William A</t>
  </si>
  <si>
    <t>Confidential - Supplement</t>
  </si>
  <si>
    <t>Office of VC, Finance/Admin</t>
  </si>
  <si>
    <t>1042R8510SVC</t>
  </si>
  <si>
    <t>Harwood, Brina L</t>
  </si>
  <si>
    <t>1009R8515AMA</t>
  </si>
  <si>
    <t>Billings, Glynna L</t>
  </si>
  <si>
    <t>Ruiz, Lucy A</t>
  </si>
  <si>
    <t>Public &amp; Legislative Relations</t>
  </si>
  <si>
    <t>Chancellor</t>
  </si>
  <si>
    <t>1006R8225AAI</t>
  </si>
  <si>
    <t>Susoeff, Roseanne T</t>
  </si>
  <si>
    <t>Rooney, James V</t>
  </si>
  <si>
    <t>Bibb, Leroy A</t>
  </si>
  <si>
    <t>Maintenance/Operations</t>
  </si>
  <si>
    <t>Operations &amp; Information Systems</t>
  </si>
  <si>
    <t>1100R8815BLG</t>
  </si>
  <si>
    <t>Yelinek, Michael J</t>
  </si>
  <si>
    <t>1132R8815BGE</t>
  </si>
  <si>
    <t>Vanderpool, Danny A</t>
  </si>
  <si>
    <t>1180R8815BGE</t>
  </si>
  <si>
    <t>Sneed, Joshua A</t>
  </si>
  <si>
    <t>1101R8815MW2</t>
  </si>
  <si>
    <t>Privett Jr, Gary L</t>
  </si>
  <si>
    <t>1120R8825VME</t>
  </si>
  <si>
    <t>Phister, Jeff S</t>
  </si>
  <si>
    <t>1102R8825VME</t>
  </si>
  <si>
    <t>Mosqueda, Robert</t>
  </si>
  <si>
    <t>1095R8815ELE</t>
  </si>
  <si>
    <t>Miller Jr, Donald</t>
  </si>
  <si>
    <t>1108R8815MW2</t>
  </si>
  <si>
    <t>Melton, Gabriel P</t>
  </si>
  <si>
    <t>1114R8810OAT</t>
  </si>
  <si>
    <t>Mahoney, Bradley</t>
  </si>
  <si>
    <t>1182R8815BGE</t>
  </si>
  <si>
    <t>Lomier, Joshua R</t>
  </si>
  <si>
    <t>1184R8815BGE</t>
  </si>
  <si>
    <t>Kepler, Johnathan S</t>
  </si>
  <si>
    <t>9056L8815PAI</t>
  </si>
  <si>
    <t>Howard, Jimmy D</t>
  </si>
  <si>
    <t>1181R8815BGE</t>
  </si>
  <si>
    <t>Hoffman, Sean M</t>
  </si>
  <si>
    <t>1157R8815BGE</t>
  </si>
  <si>
    <t>Hoffman, Daniel P</t>
  </si>
  <si>
    <t>1113R8815MW2</t>
  </si>
  <si>
    <t>Gonzalez-Martinez, Mario O</t>
  </si>
  <si>
    <t>1104R8815SES</t>
  </si>
  <si>
    <t>Fries, Vincent G</t>
  </si>
  <si>
    <t>Miktarian, Christine D</t>
  </si>
  <si>
    <t>Grounds Services</t>
  </si>
  <si>
    <t>1072R8820GSM</t>
  </si>
  <si>
    <t>Foth, Glen R</t>
  </si>
  <si>
    <t>1103R8815ACH</t>
  </si>
  <si>
    <t>Delacruz, Arturo M</t>
  </si>
  <si>
    <t>1089R8815MW2</t>
  </si>
  <si>
    <t>Breshears, Gregory G</t>
  </si>
  <si>
    <t>1112R8815CAR</t>
  </si>
  <si>
    <t>Bradshaw, Andrew C</t>
  </si>
  <si>
    <t>1192R8815LMW</t>
  </si>
  <si>
    <t>1191R8815LMW</t>
  </si>
  <si>
    <t>Berry, Bryant J</t>
  </si>
  <si>
    <t>1111R8815PAI</t>
  </si>
  <si>
    <t>Balint, George</t>
  </si>
  <si>
    <t>1105R8830WWO</t>
  </si>
  <si>
    <t>Alcala, Rafael</t>
  </si>
  <si>
    <t>1099R8815MW2</t>
  </si>
  <si>
    <t>Albidrez, Gabriel</t>
  </si>
  <si>
    <t>Robertson, Shannon T</t>
  </si>
  <si>
    <t>Facilities Planning &amp; Construc</t>
  </si>
  <si>
    <t>1215R8810OA3</t>
  </si>
  <si>
    <t>Oliver, Kiesha J</t>
  </si>
  <si>
    <t>Construction Services</t>
  </si>
  <si>
    <t>1178R8810OA3</t>
  </si>
  <si>
    <t>Graham, Anne E</t>
  </si>
  <si>
    <t>1214R8840CON</t>
  </si>
  <si>
    <t>Bryant, Teresa C</t>
  </si>
  <si>
    <t>1066R8225EDP</t>
  </si>
  <si>
    <t>Mosier, Julianna D</t>
  </si>
  <si>
    <t>Operations &amp; Information Syste</t>
  </si>
  <si>
    <t>1172R8810VCO</t>
  </si>
  <si>
    <t>Office of the Chancellor</t>
  </si>
  <si>
    <t>1041R8210ESC</t>
  </si>
  <si>
    <t>Matz, Katherine C</t>
  </si>
  <si>
    <t>Confidential - 2 Month</t>
  </si>
  <si>
    <t>1045R8210ASE</t>
  </si>
  <si>
    <t>Martin, Barbara J</t>
  </si>
  <si>
    <t>Scccd Foundation</t>
  </si>
  <si>
    <t>1121R8610EDF</t>
  </si>
  <si>
    <t>Guerrero, Rico</t>
  </si>
  <si>
    <t>Ed Services &amp; Institutional Ef</t>
  </si>
  <si>
    <t>Ed Services &amp; Institutional Effect</t>
  </si>
  <si>
    <t>Countee, Jerome T</t>
  </si>
  <si>
    <t>Olds, Scott R</t>
  </si>
  <si>
    <t>1024R8535CTS</t>
  </si>
  <si>
    <t>Spurrier, Martin J</t>
  </si>
  <si>
    <t>1137R8535DAB</t>
  </si>
  <si>
    <t>Schwehr, Ralph</t>
  </si>
  <si>
    <t>1177R8535WPA</t>
  </si>
  <si>
    <t>Rentfrow, Paul E</t>
  </si>
  <si>
    <t>1221R8535LPA</t>
  </si>
  <si>
    <t>Nasalroad, Raymond Douglas</t>
  </si>
  <si>
    <t>1056R8535SSN</t>
  </si>
  <si>
    <t>Miller, Kevin E</t>
  </si>
  <si>
    <t>1122R8535NCO</t>
  </si>
  <si>
    <t>Lochbaum, Charles R</t>
  </si>
  <si>
    <t>1048R8535PAN</t>
  </si>
  <si>
    <t>Kubin, Caroline A</t>
  </si>
  <si>
    <t>1021R8535PAN</t>
  </si>
  <si>
    <t>Kim, Robert E</t>
  </si>
  <si>
    <t>1136R8535DEI</t>
  </si>
  <si>
    <t>Howard, Philip L</t>
  </si>
  <si>
    <t>1023R8535PAN</t>
  </si>
  <si>
    <t>Grusis, Steven J</t>
  </si>
  <si>
    <t>1124R8535COI</t>
  </si>
  <si>
    <t>Gomez, Aaron JP</t>
  </si>
  <si>
    <t>1195R8535STR</t>
  </si>
  <si>
    <t>Celaya Jr, Anthony J</t>
  </si>
  <si>
    <t>1175R8535FAS</t>
  </si>
  <si>
    <t>Calderon, Carlos</t>
  </si>
  <si>
    <t>1169R8410EEO</t>
  </si>
  <si>
    <t>EEO/Diversity &amp; Staff Manager</t>
  </si>
  <si>
    <t>1171P8410OA3</t>
  </si>
  <si>
    <t>Soto, Blanca S</t>
  </si>
  <si>
    <t>1051R8410HTE</t>
  </si>
  <si>
    <t>Nhim, Sareang</t>
  </si>
  <si>
    <t>1018R8410HRR</t>
  </si>
  <si>
    <t>Human Resources Management Systems (HRMS) Analyst</t>
  </si>
  <si>
    <t>Needham, Brittany M</t>
  </si>
  <si>
    <t>1060R8410BCO</t>
  </si>
  <si>
    <t>Garza, Frances A</t>
  </si>
  <si>
    <t>1044R8410SVC</t>
  </si>
  <si>
    <t>Ferry, Melissa T</t>
  </si>
  <si>
    <t>1002R8410SHR</t>
  </si>
  <si>
    <t>Edwards, Sandi</t>
  </si>
  <si>
    <t>1050R8410DHR</t>
  </si>
  <si>
    <t>Campbell, Samerah M</t>
  </si>
  <si>
    <t>1071R8815DMO</t>
  </si>
  <si>
    <t>1068R8840CSM</t>
  </si>
  <si>
    <t>1033R8535DIS</t>
  </si>
  <si>
    <t>Manager - 8 Month (Prob)</t>
  </si>
  <si>
    <t>Campus Police</t>
  </si>
  <si>
    <t>1069R8845CPO</t>
  </si>
  <si>
    <t>Flores Jr, Jose G</t>
  </si>
  <si>
    <t>1213R8840DFP</t>
  </si>
  <si>
    <t>Cummings, George D</t>
  </si>
  <si>
    <t>Environmental Health/Safety</t>
  </si>
  <si>
    <t>1096R8850DEH</t>
  </si>
  <si>
    <t>Cousineau, Darren T</t>
  </si>
  <si>
    <t>1115R8810SAV</t>
  </si>
  <si>
    <t>Adams, Anne M</t>
  </si>
  <si>
    <t>Hernandez, Rozanne J</t>
  </si>
  <si>
    <t>1139R8340AAI</t>
  </si>
  <si>
    <t>Lebel, Courtney B</t>
  </si>
  <si>
    <t>1174R8610AT2</t>
  </si>
  <si>
    <t>Musacchio-Mabray, Leslie M</t>
  </si>
  <si>
    <t>1052R8610AAS</t>
  </si>
  <si>
    <t>Loucks, Julia N</t>
  </si>
  <si>
    <t>1170R8610ADF</t>
  </si>
  <si>
    <t>Joos, Kelly A</t>
  </si>
  <si>
    <t>Gomez, Elba G</t>
  </si>
  <si>
    <t>Personnel Commission</t>
  </si>
  <si>
    <t>1162R8440HRS</t>
  </si>
  <si>
    <t>Tafoya, Vincent T</t>
  </si>
  <si>
    <t>1037R8440HRS</t>
  </si>
  <si>
    <t>Martinez, Reshonda N</t>
  </si>
  <si>
    <t>1037L8440HRS</t>
  </si>
  <si>
    <t>Gonzalez, Jennifer</t>
  </si>
  <si>
    <t>1063R8440HRA</t>
  </si>
  <si>
    <t>Ferguson, Christine A</t>
  </si>
  <si>
    <t>1074R8820GR2</t>
  </si>
  <si>
    <t>Sorenson, Frederick J</t>
  </si>
  <si>
    <t>1079R8820GR2</t>
  </si>
  <si>
    <t>Rogers, Eric A</t>
  </si>
  <si>
    <t>1083R8820SEE</t>
  </si>
  <si>
    <t>Rankin, Rown L</t>
  </si>
  <si>
    <t>1076R8820GR2</t>
  </si>
  <si>
    <t>Ramirez, Justin M</t>
  </si>
  <si>
    <t>1080R8820GR2</t>
  </si>
  <si>
    <t>Radillo, Hector</t>
  </si>
  <si>
    <t>1142R8820GR2</t>
  </si>
  <si>
    <t>Lozano, Christopher J</t>
  </si>
  <si>
    <t>1086R8820GR2</t>
  </si>
  <si>
    <t>Johnson, Andrew W</t>
  </si>
  <si>
    <t>1081R8820LGR</t>
  </si>
  <si>
    <t>Hernandez, Daniel R</t>
  </si>
  <si>
    <t>1034R8820GR2</t>
  </si>
  <si>
    <t>Graffigna, Daniel J</t>
  </si>
  <si>
    <t>1028R8820GR2</t>
  </si>
  <si>
    <t>Gonzalez, Mario F</t>
  </si>
  <si>
    <t>1082R8820GR2</t>
  </si>
  <si>
    <t>Flores-Rios, Juan M.</t>
  </si>
  <si>
    <t>1075P8820LGR</t>
  </si>
  <si>
    <t>Cooley, Jody D</t>
  </si>
  <si>
    <t>1077R8820GR3</t>
  </si>
  <si>
    <t>Barela, Albert M</t>
  </si>
  <si>
    <t>1133R8820GR2</t>
  </si>
  <si>
    <t>Arriola, Joe M</t>
  </si>
  <si>
    <t>1078R8820GR2</t>
  </si>
  <si>
    <t>Alvarez-Tovar, Juan J</t>
  </si>
  <si>
    <t>POA Regular (1 yr)</t>
  </si>
  <si>
    <t>1154R8845POF</t>
  </si>
  <si>
    <t>Yang, Cheekeng</t>
  </si>
  <si>
    <t>1085R8845POF</t>
  </si>
  <si>
    <t>Vang, Tony</t>
  </si>
  <si>
    <t>POA 2 Month</t>
  </si>
  <si>
    <t>1188R8845POF</t>
  </si>
  <si>
    <t>Stankivicz, Steven D</t>
  </si>
  <si>
    <t>1117R8845POF</t>
  </si>
  <si>
    <t>Rey, Martin A</t>
  </si>
  <si>
    <t>1090R8845POF</t>
  </si>
  <si>
    <t>Poundstone, Andrew J</t>
  </si>
  <si>
    <t>POA 11 Month</t>
  </si>
  <si>
    <t>1087R8845SPO</t>
  </si>
  <si>
    <t>Parton, Jennifer S</t>
  </si>
  <si>
    <t>1185R8845CDI</t>
  </si>
  <si>
    <t>Ortega, Samantha</t>
  </si>
  <si>
    <t>1118R8845POF</t>
  </si>
  <si>
    <t>Moreno, Estevan L</t>
  </si>
  <si>
    <t>1187R8845POF</t>
  </si>
  <si>
    <t>McBeth, Jody M.</t>
  </si>
  <si>
    <t>1116R8845POF</t>
  </si>
  <si>
    <t>Lor, Kou M</t>
  </si>
  <si>
    <t>1123R8845POF</t>
  </si>
  <si>
    <t>Kifer, Robert J.</t>
  </si>
  <si>
    <t>9064L8845PLI</t>
  </si>
  <si>
    <t>Police Lieutenant</t>
  </si>
  <si>
    <t>Jackson, Patrick G</t>
  </si>
  <si>
    <t>1128R8845CDI</t>
  </si>
  <si>
    <t>Harris, Christopher W</t>
  </si>
  <si>
    <t>POA 5 Month</t>
  </si>
  <si>
    <t>1088R8845POF</t>
  </si>
  <si>
    <t>Grahl, Michael V</t>
  </si>
  <si>
    <t>1094L8845SPO</t>
  </si>
  <si>
    <t>Garibay Valencia, Daniel</t>
  </si>
  <si>
    <t>1206R8845CDI</t>
  </si>
  <si>
    <t>Eustaquio, Jennifer V</t>
  </si>
  <si>
    <t>1207R8845CDI</t>
  </si>
  <si>
    <t>Cook, Keri N</t>
  </si>
  <si>
    <t>1127R8845CDI</t>
  </si>
  <si>
    <t>Bracamontes, Stacy L</t>
  </si>
  <si>
    <t>1093R8845SPO</t>
  </si>
  <si>
    <t>Bosworth, Christopher N</t>
  </si>
  <si>
    <t>Duarte, Mirna</t>
  </si>
  <si>
    <t>1209R8312CST</t>
  </si>
  <si>
    <t>Zamora, Celia M</t>
  </si>
  <si>
    <t>1193R1730CSS</t>
  </si>
  <si>
    <t>Rata, Eric B</t>
  </si>
  <si>
    <t>1194R1730CST</t>
  </si>
  <si>
    <t>Noriega, Oscar A.</t>
  </si>
  <si>
    <t>1165R8312SSS</t>
  </si>
  <si>
    <t>Alessandro, Carmen</t>
  </si>
  <si>
    <t>1196R8850OHS</t>
  </si>
  <si>
    <t>Tucker, Elizabeth M.</t>
  </si>
  <si>
    <t>1218R8310DEM</t>
  </si>
  <si>
    <t>Workforce &amp; Adult Education</t>
  </si>
  <si>
    <t>Rogulkin, Dmitri V</t>
  </si>
  <si>
    <t>1211R8315PSC</t>
  </si>
  <si>
    <t>Farkas, April D</t>
  </si>
  <si>
    <t>Griffin, Doris M</t>
  </si>
  <si>
    <t>1176R8312ARM</t>
  </si>
  <si>
    <t>1219R8312AAS</t>
  </si>
  <si>
    <t>Barkley, Kelly M</t>
  </si>
  <si>
    <t>Hioco, Barbara A</t>
  </si>
  <si>
    <t>1065R8310SVC</t>
  </si>
  <si>
    <t>Barbeiro, Janet</t>
  </si>
  <si>
    <t>1046R8410SHR</t>
  </si>
  <si>
    <t>Yang, Jame</t>
  </si>
  <si>
    <t>1197R8410HRC</t>
  </si>
  <si>
    <t>Taylor, Yer</t>
  </si>
  <si>
    <t>1040R8410HTE</t>
  </si>
  <si>
    <t>Lopez Murillo, Paola</t>
  </si>
  <si>
    <t>1011R8515AAU</t>
  </si>
  <si>
    <t>Walls, William R</t>
  </si>
  <si>
    <t>Payroll</t>
  </si>
  <si>
    <t>1064R8515AT1</t>
  </si>
  <si>
    <t>Vindiola, Virginia S</t>
  </si>
  <si>
    <t>Accounts Receivable</t>
  </si>
  <si>
    <t>1016R8515AT1</t>
  </si>
  <si>
    <t>Montoya-Gomez, Cecelia R</t>
  </si>
  <si>
    <t>Accounts Payable/Receivable</t>
  </si>
  <si>
    <t>1134R8515AC2</t>
  </si>
  <si>
    <t>Accounting Clerk II (Alt)</t>
  </si>
  <si>
    <t>Logan, Ryan J.</t>
  </si>
  <si>
    <t>1013R8515AT2</t>
  </si>
  <si>
    <t>Hutchison, Kelli L</t>
  </si>
  <si>
    <t>1179R8515AC3</t>
  </si>
  <si>
    <t>Gonzalvez, Machele D</t>
  </si>
  <si>
    <t>1012R8515AT2</t>
  </si>
  <si>
    <t>Dana, Susan M</t>
  </si>
  <si>
    <t>1059R8515AAU</t>
  </si>
  <si>
    <t>Chang, Cindy C</t>
  </si>
  <si>
    <t>1019R8515AC3</t>
  </si>
  <si>
    <t>Briceno, Michelle L</t>
  </si>
  <si>
    <t>1135R8515AC3</t>
  </si>
  <si>
    <t>Abraham, Saprina L</t>
  </si>
  <si>
    <t>Weil, Robert A</t>
  </si>
  <si>
    <t>1156R1160OA3</t>
  </si>
  <si>
    <t>Cardoza, Deborah C</t>
  </si>
  <si>
    <t>DN</t>
  </si>
  <si>
    <t>Research &amp; Inst Effectiveness</t>
  </si>
  <si>
    <t>1199R8310RAT</t>
  </si>
  <si>
    <t>Hazen, Bethany C</t>
  </si>
  <si>
    <t>Crill-Hornsby, Cherylyn K</t>
  </si>
  <si>
    <t>Grants and External Funding</t>
  </si>
  <si>
    <t>1166R8310RAT</t>
  </si>
  <si>
    <t>Trippel, Scott P</t>
  </si>
  <si>
    <t>1067R8450AT2</t>
  </si>
  <si>
    <t>Lee, Sypher T</t>
  </si>
  <si>
    <t>1212R8310AT1</t>
  </si>
  <si>
    <t>Lau, Gwun J</t>
  </si>
  <si>
    <t>Training Institute</t>
  </si>
  <si>
    <t>2456R1160SMC</t>
  </si>
  <si>
    <t>1186H2727OA3</t>
  </si>
  <si>
    <t>Suvanto, Marci L</t>
  </si>
  <si>
    <t>Center for International Trade</t>
  </si>
  <si>
    <t>1161R8330DTD</t>
  </si>
  <si>
    <t>Rios, Alicia</t>
  </si>
  <si>
    <t>2454R1160PDA</t>
  </si>
  <si>
    <t>Nunez, Frank M</t>
  </si>
  <si>
    <t>2455R1160PDA</t>
  </si>
  <si>
    <t>Boyd, Rebecca J</t>
  </si>
  <si>
    <t>2167R4310GUW</t>
  </si>
  <si>
    <t>Dickson, Larry D</t>
  </si>
  <si>
    <t>CTC</t>
  </si>
  <si>
    <t>2432R2740ITU</t>
  </si>
  <si>
    <t>Zapata, Ramon</t>
  </si>
  <si>
    <t>2438R2740ITT</t>
  </si>
  <si>
    <t>Villar, Joel R</t>
  </si>
  <si>
    <t>2433R2740APT</t>
  </si>
  <si>
    <t>Sankey, Suzanne R</t>
  </si>
  <si>
    <t>8535R2740ITD</t>
  </si>
  <si>
    <t>Foglio, Daniel J</t>
  </si>
  <si>
    <t>Yates, Susan E</t>
  </si>
  <si>
    <t>5097R2825CTR</t>
  </si>
  <si>
    <t>Hammond, Sue L</t>
  </si>
  <si>
    <t>5089R3231ATE</t>
  </si>
  <si>
    <t>Wilson, Teira J</t>
  </si>
  <si>
    <t>5071R3111DSE</t>
  </si>
  <si>
    <t>Salas, Diana C</t>
  </si>
  <si>
    <t>DSPS</t>
  </si>
  <si>
    <t>5023R3510OA3</t>
  </si>
  <si>
    <t>Johnson, Caryss C</t>
  </si>
  <si>
    <t>5100R3510AC3</t>
  </si>
  <si>
    <t>Jensen, Deborah K</t>
  </si>
  <si>
    <t>5020R3100AAI</t>
  </si>
  <si>
    <t>Inthavong, Jittapaun K</t>
  </si>
  <si>
    <t>5095R1210ARM</t>
  </si>
  <si>
    <t>5055R3100OA3</t>
  </si>
  <si>
    <t>Brownell, Shannon M.</t>
  </si>
  <si>
    <t>5065R3231EAD</t>
  </si>
  <si>
    <t>Ballard, Brittany A</t>
  </si>
  <si>
    <t>Sihota Hebert, Gurdeep</t>
  </si>
  <si>
    <t>Student Success, Equity, &amp; Outreach</t>
  </si>
  <si>
    <t>5045R3410CCA</t>
  </si>
  <si>
    <t>Stumpf, Patrick A</t>
  </si>
  <si>
    <t>Dean, Student Success</t>
  </si>
  <si>
    <t>5088R3231EAD</t>
  </si>
  <si>
    <t>Reyna, Isaac D</t>
  </si>
  <si>
    <t>5094R3214CRS</t>
  </si>
  <si>
    <t>Navarro, David A</t>
  </si>
  <si>
    <t>5101R3231EAD</t>
  </si>
  <si>
    <t>Hickey, Ashlee R</t>
  </si>
  <si>
    <t>5069R3231OA3</t>
  </si>
  <si>
    <t>Aguilar, Emalee R</t>
  </si>
  <si>
    <t>5098R4310CUS</t>
  </si>
  <si>
    <t>Vasquez, Jose</t>
  </si>
  <si>
    <t>5021R4310CUS</t>
  </si>
  <si>
    <t>Vang, Bee</t>
  </si>
  <si>
    <t>5103H4310CUS</t>
  </si>
  <si>
    <t>Platas, Jose J</t>
  </si>
  <si>
    <t>5003R4310GUW</t>
  </si>
  <si>
    <t>Pattillo, Daniel J</t>
  </si>
  <si>
    <t>5048R4310CUS</t>
  </si>
  <si>
    <t>Lopez, Erasmo</t>
  </si>
  <si>
    <t>5007R4310CUS</t>
  </si>
  <si>
    <t>Campos Jr, Jose</t>
  </si>
  <si>
    <t>5006R4310CUS</t>
  </si>
  <si>
    <t>Aguilera, Sandra</t>
  </si>
  <si>
    <t>1183R8815BGE</t>
  </si>
  <si>
    <t>Ochoa, Robert A</t>
  </si>
  <si>
    <t>Bennett, Lori A</t>
  </si>
  <si>
    <t>Ortez, James R.</t>
  </si>
  <si>
    <t>Library/Learning Resource Cntr</t>
  </si>
  <si>
    <t>Career Technology Education</t>
  </si>
  <si>
    <t>5080P2210LR3</t>
  </si>
  <si>
    <t>Simpson, Tari</t>
  </si>
  <si>
    <t>5005R2100OA3</t>
  </si>
  <si>
    <t>Oki, Gayle M</t>
  </si>
  <si>
    <t>5018R2100AAI</t>
  </si>
  <si>
    <t>Nieto, Debra J</t>
  </si>
  <si>
    <t>5033R2945PIA</t>
  </si>
  <si>
    <t>Erlenheim, Linda C</t>
  </si>
  <si>
    <t>Kunkel, Roberta L T</t>
  </si>
  <si>
    <t>5004R1100LSA</t>
  </si>
  <si>
    <t>Anderson, Karen D</t>
  </si>
  <si>
    <t>Marquez, Monica G</t>
  </si>
  <si>
    <t>5028R2620ECE</t>
  </si>
  <si>
    <t>Yamaoka, Lorraine M</t>
  </si>
  <si>
    <t>5015R2620ECE</t>
  </si>
  <si>
    <t>Rabara, Alisha S</t>
  </si>
  <si>
    <t>5039R2620IAC</t>
  </si>
  <si>
    <t>Marta, Jennifer M</t>
  </si>
  <si>
    <t>5042H2620IAC</t>
  </si>
  <si>
    <t>Driver, Jodi F</t>
  </si>
  <si>
    <t>5027R2620ECE</t>
  </si>
  <si>
    <t>Cao, Truc K</t>
  </si>
  <si>
    <t>5040R2620IAC</t>
  </si>
  <si>
    <t>Aravanis, Donna L</t>
  </si>
  <si>
    <t>Levine, Matthew R</t>
  </si>
  <si>
    <t>Vp of Student Services</t>
  </si>
  <si>
    <t>5056R1220FA1</t>
  </si>
  <si>
    <t>Wilson, Barbara N</t>
  </si>
  <si>
    <t>5092R3231OA3</t>
  </si>
  <si>
    <t>Minas, Natalie A</t>
  </si>
  <si>
    <t>5058R1220FA2</t>
  </si>
  <si>
    <t>Lock, Cheryl L</t>
  </si>
  <si>
    <t>5068R1220FA1</t>
  </si>
  <si>
    <t>Kinlow, Rebecca D</t>
  </si>
  <si>
    <t>CTE Division</t>
  </si>
  <si>
    <t>5079R2620CLM</t>
  </si>
  <si>
    <t>Forbes, John D</t>
  </si>
  <si>
    <t>5072R2100AAI</t>
  </si>
  <si>
    <t>Cockrell, Vicki M</t>
  </si>
  <si>
    <t>5086R2100AAI</t>
  </si>
  <si>
    <t>Benzler, Kelley M</t>
  </si>
  <si>
    <t>Hopper, Lorrie N</t>
  </si>
  <si>
    <t>5096R4310CMA</t>
  </si>
  <si>
    <t>5057R4100AAS</t>
  </si>
  <si>
    <t>Ostos, Cathy C</t>
  </si>
  <si>
    <t>5076R4110AT2</t>
  </si>
  <si>
    <t>Duong, Kimberly E</t>
  </si>
  <si>
    <t>5061R4110AAU</t>
  </si>
  <si>
    <t>Cristan, Rosemary P</t>
  </si>
  <si>
    <t>5081R1210SSS</t>
  </si>
  <si>
    <t>Sumaya-Martinez, Nanci</t>
  </si>
  <si>
    <t>5070R3231SSS</t>
  </si>
  <si>
    <t>Gerety, Scott E</t>
  </si>
  <si>
    <t>5090R3231EVA</t>
  </si>
  <si>
    <t>Garcia, Linda C</t>
  </si>
  <si>
    <t>5002R1210OA3</t>
  </si>
  <si>
    <t>Daniels, Janet</t>
  </si>
  <si>
    <t>Fowler, Kelly M</t>
  </si>
  <si>
    <t>Dorsey-Robinson, Sylvia</t>
  </si>
  <si>
    <t>5054R2100CAN</t>
  </si>
  <si>
    <t>Loya, Margaret K</t>
  </si>
  <si>
    <t>1151R8820GR2</t>
  </si>
  <si>
    <t>Glazener, Jerald W</t>
  </si>
  <si>
    <t>Stem Division</t>
  </si>
  <si>
    <t>Science, Tech, Engr, &amp; Math Div</t>
  </si>
  <si>
    <t>5106R2510ITX</t>
  </si>
  <si>
    <t>Xiong, Houa H</t>
  </si>
  <si>
    <t>Computer &amp; Technology</t>
  </si>
  <si>
    <t>5013H2315ITM</t>
  </si>
  <si>
    <t>Instructional Technician - Microcomputer Lab - PPT</t>
  </si>
  <si>
    <t>Wu, Howard S</t>
  </si>
  <si>
    <t>5014R2510ITX</t>
  </si>
  <si>
    <t>Wilson, Emily C</t>
  </si>
  <si>
    <t>Office of Instr &amp; Stu Srvs</t>
  </si>
  <si>
    <t>5022H2315ITM</t>
  </si>
  <si>
    <t>Srun, Chamnann K.</t>
  </si>
  <si>
    <t>5074R1145MCR</t>
  </si>
  <si>
    <t>Johnson, Paul M</t>
  </si>
  <si>
    <t>5073R1145NCO</t>
  </si>
  <si>
    <t>Her, Teng</t>
  </si>
  <si>
    <t>5059R2510ITX</t>
  </si>
  <si>
    <t>Fite, Austin J</t>
  </si>
  <si>
    <t>5012H2315ITM</t>
  </si>
  <si>
    <t>Escobar, Nicolas D</t>
  </si>
  <si>
    <t>5052R1145MCR</t>
  </si>
  <si>
    <t>Boutthavong, Khamsopha</t>
  </si>
  <si>
    <t>De La Garza, Marco J</t>
  </si>
  <si>
    <t>5102R1220DFA</t>
  </si>
  <si>
    <t>5024R3100AAS</t>
  </si>
  <si>
    <t>King, Leslie J</t>
  </si>
  <si>
    <t>5053R4100VPA</t>
  </si>
  <si>
    <t>5051R1100SPR</t>
  </si>
  <si>
    <t>Gerety, Emily R</t>
  </si>
  <si>
    <t>5078R1140CDM</t>
  </si>
  <si>
    <t>Babb, Stephanie N</t>
  </si>
  <si>
    <t>Adams, Alexis N</t>
  </si>
  <si>
    <t>5075R1145WEB</t>
  </si>
  <si>
    <t>Roby, Nina G</t>
  </si>
  <si>
    <t>5077R1140GAR</t>
  </si>
  <si>
    <t>Mendez, Jason E</t>
  </si>
  <si>
    <t>Atkinson, James D</t>
  </si>
  <si>
    <t>Institutional Research</t>
  </si>
  <si>
    <t>5085R1710RAT</t>
  </si>
  <si>
    <t>Reynolds, Kaye L</t>
  </si>
  <si>
    <t>5064R3231IRC</t>
  </si>
  <si>
    <t>Johnson, Michelle R</t>
  </si>
  <si>
    <t>CCC Bookstore</t>
  </si>
  <si>
    <t>8042R4400BS1</t>
  </si>
  <si>
    <t>Rickert, Jennifer L</t>
  </si>
  <si>
    <t>8051R4400BS1</t>
  </si>
  <si>
    <t>Nugent, April N</t>
  </si>
  <si>
    <t>5011R4400BS3</t>
  </si>
  <si>
    <t>Grasmick, John E</t>
  </si>
  <si>
    <t>8114R4400BS1</t>
  </si>
  <si>
    <t>Crable, Gayle L</t>
  </si>
  <si>
    <t>EVALUATOR</t>
  </si>
  <si>
    <t>NEXT_EVAL_DATE</t>
  </si>
  <si>
    <t>EVAL_CYCLE</t>
  </si>
  <si>
    <t>LAST_EVAL_RATING</t>
  </si>
  <si>
    <t>LAST_EVAL_DATE</t>
  </si>
  <si>
    <t>POS_START_DATE</t>
  </si>
  <si>
    <t>LONGEVITY_DATE</t>
  </si>
  <si>
    <t>EMPLOYMENT_DATE</t>
  </si>
  <si>
    <t>DEPARTMENTS</t>
  </si>
  <si>
    <t>DIVISION</t>
  </si>
  <si>
    <t>PRIMARY_POSITION</t>
  </si>
  <si>
    <t>PSTAT</t>
  </si>
  <si>
    <t>POS_TYPE</t>
  </si>
  <si>
    <t>POS_TITLE</t>
  </si>
  <si>
    <t>Go to the performance evaluation list in Perform</t>
  </si>
  <si>
    <t>Annual Classified Evaluation (due  11 / 24 / 2019 )</t>
  </si>
  <si>
    <t>Annual Classified Evaluation (due  12 / 02 / 2019 )</t>
  </si>
  <si>
    <t>Annual Classified Evaluation (due  11 / 17 / 2019 )</t>
  </si>
  <si>
    <t>Rating For Albert Barela's Annual Classified Evaluation (due  10 / 27 / 2018 )</t>
  </si>
  <si>
    <t>FCC Social Science</t>
  </si>
  <si>
    <t>Annual Classified Evaluation (due  12 / 01 / 2019 )</t>
  </si>
  <si>
    <t>CCC Humanities, Social Science, Health, &amp; Athletics</t>
  </si>
  <si>
    <t>Annual Management Evaluation (due 12 / 14 / 2019 )</t>
  </si>
  <si>
    <t>Annual Classified Evaluation (due  11 / 06 / 2019 )</t>
  </si>
  <si>
    <t>OCCC Oakhurst Community College Center</t>
  </si>
  <si>
    <t>Annual Classified Evaluation (due  11 / 30 / 2019 )</t>
  </si>
  <si>
    <t>Raymond Douglas Nasalroad</t>
  </si>
  <si>
    <t>Probationary Classified Evaluation (due  03 / 27 / 2019 )</t>
  </si>
  <si>
    <t>Annual Classified Evaluation (due  11 / 27 / 2019 )</t>
  </si>
  <si>
    <t>Rating For Scott Trippel's Annual Classified Evaluation (due  03 / 19 / 2019 )</t>
  </si>
  <si>
    <t>Rating For Ruthann Van Buren's Annual Classified Evaluation (due  03 / 20 / 2019 )</t>
  </si>
  <si>
    <t>Annual Classified Evaluation (due  12 / 03 / 2019 )</t>
  </si>
  <si>
    <t>Rating For Pamela Tibbet's Annual Classified Evaluation (due  03 / 24 / 2019 )</t>
  </si>
  <si>
    <t>Approve and Sign Annual Classified Evaluation (due  11 / 14 / 2018 ) for Neng Yang</t>
  </si>
  <si>
    <t>Annual Classified Evaluation (due  11 / 14 / 2019 )</t>
  </si>
  <si>
    <t>Approve and Sign Probationary Classified Evaluation (due  05 / 08 / 2018 ) for Jeremiah Ganner</t>
  </si>
  <si>
    <t>Rating For Yolanda Cardenas's Annual Classified Evaluation (due  04 / 04 / 2018 )</t>
  </si>
  <si>
    <t>Rating For Yolanda Cardenas's Annual Classified Evaluation (due  04 / 04 / 2019 )</t>
  </si>
  <si>
    <t>Annual Classified Evaluation (due  11 / 22 / 2019 )</t>
  </si>
  <si>
    <t>Kelli Hutchison</t>
  </si>
  <si>
    <t>Biennial Confidential Evaluation (due 11 / 23 / 2019 )</t>
  </si>
  <si>
    <t>Annual Classified Evaluation (due 11 / 05 / 2019 )</t>
  </si>
  <si>
    <t>Rating For Phyllis Willis's Annual Classified Evaluation (due  03 / 22 / 2019 )</t>
  </si>
  <si>
    <t>Rating For Lorraine Yamaoka's Annual Classified Evaluation (due  08 / 09 / 2018 )</t>
  </si>
  <si>
    <t>Annual Classified Evaluation (due  11 / 13 / 2019 )</t>
  </si>
  <si>
    <t>Approve and Sign Annual Classified Evaluation (due  12 / 09 / 2018 ) for Robert Cawley</t>
  </si>
  <si>
    <t>Annual Classified Evaluation (due  12 / 09 / 2019 )</t>
  </si>
  <si>
    <t>Approve and Sign Annual Classified Evaluation (due  02 / 01 / 2018 ) for Jonathan Wilson</t>
  </si>
  <si>
    <t>Annual Classified Evaluation (due  12 / 18 / 2019 )</t>
  </si>
  <si>
    <t>Approve and Sign Annual Classified Evaluation (due  11 / 01 / 2018 ) for Julian Delgado</t>
  </si>
  <si>
    <t>Annual Classified Evaluation (due  11 / 07 / 2019 )</t>
  </si>
  <si>
    <t>Rating For Eric Rogers's Annual Classified Evaluation (due  10 / 27 / 2018 )</t>
  </si>
  <si>
    <t>Annual Classified Evaluation (due  12 / 05 / 2019 )</t>
  </si>
  <si>
    <t>Rating For Mario Gonzalez's Annual Classified Evaluation (due  09 / 03 / 2018 )</t>
  </si>
  <si>
    <t>Rating For Dale Jimenez's Annual Classified Evaluation (due  03 / 15 / 2019 )</t>
  </si>
  <si>
    <t>Rating For Josefa Huckeba's Annual Classified Evaluation (due  01 / 08 / 2019 )</t>
  </si>
  <si>
    <t>Rating For Michael Bourbonnais's Annual Classified Evaluation (due  12 / 03 / 2018 )</t>
  </si>
  <si>
    <t>Annual POA Evaluation(due 12 / 02 / 2019 )</t>
  </si>
  <si>
    <t>Rating For Stephanie Lopez Pedrosa's Annual Classified Evaluation (due  12 / 11 / 2018 )</t>
  </si>
  <si>
    <t>Annual Classified Evaluation (due  12 / 11 / 2019 )</t>
  </si>
  <si>
    <t>MCCC Liberal Arts &amp; Social Sciences</t>
  </si>
  <si>
    <t>Approve and Sign Annual Classified Evaluation (due  08 / 15 / 2018 ) for Sean Martin</t>
  </si>
  <si>
    <t>Rating For Rosa Rios's Annual Classified Evaluation (due  08 / 27 / 2018 )</t>
  </si>
  <si>
    <t>Approve and Sign Annual Classified Evaluation (due  08 / 02 / 2018 ) for William Bowlin</t>
  </si>
  <si>
    <t>6 Month Follow-Up Evaluation ( due 5 / 26 / 2019 )</t>
  </si>
  <si>
    <t>Frances Garza</t>
  </si>
  <si>
    <t>Biennial Confidential Evaluation (due 11 / 13 / 2019 )</t>
  </si>
  <si>
    <t>Richard Mostert</t>
  </si>
  <si>
    <t>Director, Small Business Development Center (SBDC)</t>
  </si>
  <si>
    <t>Probationary Management Evaluation (due 03 / 18 / 2019 )</t>
  </si>
  <si>
    <t>Rating For Christy Hedstrom's Annual Classified Evaluation (due  02 / 03 / 2018 )</t>
  </si>
  <si>
    <t>Approve and Sign Annual Classified Evaluation (due  11 / 02 / 2018 ) for Carol Rains-Heisdorf</t>
  </si>
  <si>
    <t>Rating For John Grasmick's Annual Classified Evaluation (due  05 / 04 / 2018 )</t>
  </si>
  <si>
    <t>Approve and Sign Annual Classified Evaluation (due  08 / 01 / 2018 ) for William Walls</t>
  </si>
  <si>
    <t>Rating For Charlotte Espinosa's Annual Classified Evaluation (due  02 / 17 / 2018 )</t>
  </si>
  <si>
    <t>Rating For Charlotte Espinosa's Annual Classified Evaluation (due  02 / 17 / 2019 )</t>
  </si>
  <si>
    <t>Rating For Linda Quercia's Annual Classified Evaluation (due  02 / 03 / 2019 )</t>
  </si>
  <si>
    <t>Approve and Sign Annual Classified Evaluation (due  02 / 08 / 2019 ) for Erasmo Lopez</t>
  </si>
  <si>
    <t>Rating For Debra Nichols's Annual Classified Evaluation (due  07 / 24 / 2017 )</t>
  </si>
  <si>
    <t>Rating For Jo Lewis's Biennial Confidential Evaluation (due 11 / 10 / 2018 )</t>
  </si>
  <si>
    <t>Rating For Cecelia Montoya-Gomez's Annual Classified Evaluation (due  03 / 03 / 2019 )</t>
  </si>
  <si>
    <t>Rating For Marta Diliberto's Annual Classified Evaluation (due  03 / 24 / 2019 )</t>
  </si>
  <si>
    <t>Annual Management Evaluation (due 11 / 30 / 2019 )</t>
  </si>
  <si>
    <t>Annual Classified Evaluation (due  11 / 18 / 2019 )</t>
  </si>
  <si>
    <t>Rating For Eleni March's Annual Classified Evaluation (due  12 / 22 / 2018 )</t>
  </si>
  <si>
    <t>Rating For Tasha Johnson's Annual Classified Evaluation (due  11 / 19 / 2017 )</t>
  </si>
  <si>
    <t>Rating For Tasha Johnson's Annual Classified Evaluation (due  11 / 19 / 2018 )</t>
  </si>
  <si>
    <t>Annual Classified Evaluation (due  11 / 19 / 2019 )</t>
  </si>
  <si>
    <t>Wil Schofield</t>
  </si>
  <si>
    <t>Approve and Sign Annual Classified Evaluation (due  02 / 01 / 2018 ) for Joseph Lescoulie</t>
  </si>
  <si>
    <t>Rating For Kenneth Willet's Annual Management Evaluation (due 02 / 01 / 2019 )</t>
  </si>
  <si>
    <t>Approve and Sign Annual Classified Evaluation (due  06 / 08 / 2018 ) for Ryan Rooks</t>
  </si>
  <si>
    <t>Annual Classified Evaluation (due  11 / 09 / 2019 )</t>
  </si>
  <si>
    <t>Approve and Sign Annual Classified Evaluation (due  08 / 17 / 2018 ) for Charles Record</t>
  </si>
  <si>
    <t>Approve and Sign Biennial Management Evaluation (due 08 / 06 / 2017) for Glynna Billings</t>
  </si>
  <si>
    <t>Katherine C Matz</t>
  </si>
  <si>
    <t>Annual Confidential Evaluation (due 12 / 14 / 2018 )</t>
  </si>
  <si>
    <t>Annual Confidential Evaluation (due 12 / 14 / 2019 )</t>
  </si>
  <si>
    <t>Rating For Theresa Ervin's Annual Classified Evaluation (due  04 / 01 / 2019 )</t>
  </si>
  <si>
    <t>Annual Classified Evaluation (due  11 / 23 / 2019 )</t>
  </si>
  <si>
    <t>Annual Classified Evaluation (due  12 / 12 / 2019 )</t>
  </si>
  <si>
    <t>Rating For Roy Rosa's Annual Classified Evaluation (due 11 / 24 / 2018 )</t>
  </si>
  <si>
    <t>Approve and Sign Annual Classified Evaluation (due  12 / 01 / 2018 ) for Daniel Pattillo</t>
  </si>
  <si>
    <t>Approve and Sign Annual Classified Evaluation (due  11 / 07 / 2018 ) for Lorraine Sepeda</t>
  </si>
  <si>
    <t>Rating For Mark McNiff's Annual Classified Evaluation (due  03 / 03 / 2019 )</t>
  </si>
  <si>
    <t>Rating For Elaine Sasaki's Probationary Classified Evaluation (due  10 / 05 / 2018 )</t>
  </si>
  <si>
    <t>Approve and Sign Probationary POA Evaluation (due 01 / 08 / 2018 ) for Jody McBeth</t>
  </si>
  <si>
    <t>Approve and Sign Annual POA Evaluation (due 02 / 07 / 2018 ) for Jody McBeth</t>
  </si>
  <si>
    <t>Approve and Sign Annual Classified Evaluation (due  07 / 05 / 2018 ) for Mark Nichols</t>
  </si>
  <si>
    <t>Approve and Sign Annual Classified Evaluation (due  03 / 05 / 2019 ) for Anthony Romero</t>
  </si>
  <si>
    <t>6 Month Follow-Up Evaluation ( due 6 / 4 / 2019 )</t>
  </si>
  <si>
    <t>Approve and Sign Probationary Classified Evaluation (due  09 / 26 / 2018 ) for Anthony Estrada</t>
  </si>
  <si>
    <t>Rating For Sypher Lee's Annual Classified Evaluation (due  03 / 24 / 2019 )</t>
  </si>
  <si>
    <t>Approve and Sign Annual Classified Evaluation (due  11 / 16 / 2018 ) for Jacque Gaston</t>
  </si>
  <si>
    <t>Annual Classified Evaluation (due  11 / 16 / 2019 )</t>
  </si>
  <si>
    <t>Probationary Management Evaluation (due 03 / 11 / 2018 )</t>
  </si>
  <si>
    <t>Rating For Kurt Piland's Probationary Management Evaluation (due 03 / 11 / 2018 )</t>
  </si>
  <si>
    <t>Annual Classified Evaluation (due  05 / 18 / 2018 )</t>
  </si>
  <si>
    <t>6 Month Follow-Up Evaluation ( due 3 / 7 / 2019 )</t>
  </si>
  <si>
    <t>Rating For Larry Neulinger's 6 Month Follow-Up Evaluation ( due 3 / 7 / 2019 )</t>
  </si>
  <si>
    <t>Approve and Sign Annual Classified Evaluation (due  11 / 09 / 2018 ) for Edwin Reed</t>
  </si>
  <si>
    <t>Approve and Sign 6-Month SPH Follow Up Classified Evaluation (due 08 / 13 / 2018 ) for Michael Richards</t>
  </si>
  <si>
    <t>Probationary Classified Evaluation (due  02 / 19 / 2019 )</t>
  </si>
  <si>
    <t>Annual Classified Evaluation (due  11 / 10 / 2019 )</t>
  </si>
  <si>
    <t>Annual Classified Evaluation (due  11 / 03 / 2019 )</t>
  </si>
  <si>
    <t>6-Month Follow-Up Classified Evaluation (due  05/29/2019 )</t>
  </si>
  <si>
    <t>Rating For Marissa Butler's 6-Month Follow-Up Classified Evaluation (due  05/29/2019 )</t>
  </si>
  <si>
    <t>6 Month Follow-Up Evaluation ( due 5 / 13 / 2019 )</t>
  </si>
  <si>
    <t>Sara Arvizu-Hawkins</t>
  </si>
  <si>
    <t>Probationary Classified Evaluation (due  02 / 05 / 2019 )</t>
  </si>
  <si>
    <t>Approve and Sign Annual Classified Evaluation (due  06 / 20 / 2018 ) for Roland Schreiner</t>
  </si>
  <si>
    <t>Rating For Caleb Brooks's Annual Classified Evaluation (due  11 / 14 / 2017 )</t>
  </si>
  <si>
    <t>Graciela Garcia</t>
  </si>
  <si>
    <t>Rating For Maria Petrogonas's Annual Classified Evaluation (due  03 / 28 / 2019 )</t>
  </si>
  <si>
    <t>Rating For Rown Rankin's Annual Classified Evaluation (due  09 / 03 / 2018 )</t>
  </si>
  <si>
    <t>Approve and Sign Annual POA Evaluation(due 09 / 04 / 2018 ) for Daniel Garibay</t>
  </si>
  <si>
    <t>Approve and Sign Annual Classified Evaluation (due  07 / 05 / 2018 ) for Moses Avila</t>
  </si>
  <si>
    <t>Rating For Nancy Withrow's Annual Classified Evaluation (due  01 / 02 / 2019 )</t>
  </si>
  <si>
    <t>Rating For Karen Anderson's Annual Classified Evaluation (due  03 / 23 / 2019 )</t>
  </si>
  <si>
    <t>Rating For Michael Kaiser's Probationary Management Evaluation (due 09/ 17 / 2017 )</t>
  </si>
  <si>
    <t>Rating For Michael Kaiser's Annual Management Evaluation (due 10 / 17 / 2018 )</t>
  </si>
  <si>
    <t>Annual Confidential Evaluation (due 11 / 08 / 2019 )</t>
  </si>
  <si>
    <t>Rating For Alfredo Rola's Annual Classified Evaluation (due  11 / 15 / 2018 )</t>
  </si>
  <si>
    <t>Annual Classified Evaluation (due  11 / 15 / 2019 )</t>
  </si>
  <si>
    <t>Rating For John Luna's 6-Month SPH Follow Up Classified Evaluation (due 08 / 22 / 2018 )</t>
  </si>
  <si>
    <t>Approve 6 Month Follow-Up Evaluation (due 9/16/ 2018 ) for Nathan Newsom</t>
  </si>
  <si>
    <t>Approve and Sign 6 Month Follow-Up Evaluation (due  11 / 15 / 2018 ) for David Chacon</t>
  </si>
  <si>
    <t>Annual Classified Evaluation (due  11 / 28 / 2019 )</t>
  </si>
  <si>
    <t>Annual Classified Evaluation (due  11 / 04 / 2019 )</t>
  </si>
  <si>
    <t>Approve and Sign Annual Classified Evaluation (due  05 / 11 / 2018 ) for Erica Abbs</t>
  </si>
  <si>
    <t>Rating For Stephanie Gamez's Annual Classified Evaluation (due  03 / 09 / 2019 )</t>
  </si>
  <si>
    <t>Rating For Naira Danielyan's Annual Classified Evaluation (due  02 / 01 / 2019 )</t>
  </si>
  <si>
    <t>Katelyn Routt</t>
  </si>
  <si>
    <t>Annual Classified Evaluation (due  12 / 04 / 2019 )</t>
  </si>
  <si>
    <t>Approve and Sign Annual Classified Evaluation (due  11 / 11 / 2018 ) for Thomas Andrews</t>
  </si>
  <si>
    <t>Annual Classified Evaluation (due  11 / 11 / 2019 )</t>
  </si>
  <si>
    <t>Annual Classified Evaluation (due  12 / 10 / 2019 )</t>
  </si>
  <si>
    <t>Rating For Jose Vasquez's Annual Classified Evaluation (due  04 / 01 / 2019 )</t>
  </si>
  <si>
    <t>Approve and Sign Annual Classified Evaluation (due  08 / 04 / 2018 ) for George Sanchez</t>
  </si>
  <si>
    <t>Approve and Sign Probationary Classified Evaluation (due  08 / 24 / 2018 ) for Alberto Villegas-Villagomez</t>
  </si>
  <si>
    <t>Jessica Vasquez</t>
  </si>
  <si>
    <t>Probationary Classified Evaluation (due  03 / 01 / 2019 )</t>
  </si>
  <si>
    <t>Rating For Angelica Gonzales's Probationary Classified Evaluation (due  10 / 16 / 2018 )</t>
  </si>
  <si>
    <t>Jodi Driver</t>
  </si>
  <si>
    <t>Rating For Angela Aguirre's Annual Classified Evaluation (due  12 / 21 / 2018 )</t>
  </si>
  <si>
    <t>Jennifer Eustaquio</t>
  </si>
  <si>
    <t>Probationary Classified Evaluation (due  03 / 26 / 2019 )</t>
  </si>
  <si>
    <t>Annual Classified Evaluation (due  11 / 26 / 2019 )</t>
  </si>
  <si>
    <t>Rating For Amanda Phillips's Annual Classified Evaluation (due  01 / 22 / 2019 )</t>
  </si>
  <si>
    <t>Rating For Tiffany Martinez's Probationary Classified Evaluation (due  10 / 24 / 2018 )</t>
  </si>
  <si>
    <t>Rating For Rebecca Riddle's Annual Classified Evaluation (due  11 / 01 / 2018 )</t>
  </si>
  <si>
    <t>Annual Classified Evaluation (due  12 / 06 / 2019 )</t>
  </si>
  <si>
    <t>Probationary Management Evaluation  (due 02 / 13 / 2019 )</t>
  </si>
  <si>
    <t>Probationary Management Evaluation (due 07 / 16 / 2019 )</t>
  </si>
  <si>
    <t>Probationary Management Evaluation (due 10 / 15 / 2019 )</t>
  </si>
  <si>
    <t>Approve and Sign Annual Classified Evaluation (due  01 / 05 / 2019 ) for Sandra Aguilera</t>
  </si>
  <si>
    <t>Rating For Kevin Boyce's Annual Classified Evaluation (due  07 / 10 / 2018 )</t>
  </si>
  <si>
    <t>Rating For Israel Kinlow's Annual Classified Evaluation (due  12 / 05 / 2018 )</t>
  </si>
  <si>
    <t>Approve and Sign Annual Classified Evaluation (due  09 / 04 / 2018 ) for Jennifer Ludtke</t>
  </si>
  <si>
    <t>Approve and Sign Annual Classified Evaluation (due  11 / 16 / 2018 ) for Lavell Hopkins</t>
  </si>
  <si>
    <t>Rating For Majru Varughese's Annual Classified Evaluation (due  04 / 11 / 2019 )</t>
  </si>
  <si>
    <t>Rating For Ryan Logan's Annual Classified Evaluation (due  04 / 10 / 2019 )</t>
  </si>
  <si>
    <t>Approve and Sign Annual Classified Evaluation (due  02 / 28 / 2019 ) for Bee Vang</t>
  </si>
  <si>
    <t>Approve and Sign Probationary Classified Evaluation (due  12 / 18 / 2018 ) for Syamporn Boonthavongkham</t>
  </si>
  <si>
    <t>Approve Probationary Management Evaluation (due 11 / 26 / 2018 ) for Andres Hernandez</t>
  </si>
  <si>
    <t>Dee Duygu Cetin Berber</t>
  </si>
  <si>
    <t>Probationary Classified Evaluation (due  03 / 19 / 2019 )</t>
  </si>
  <si>
    <t>Kao Insyarath</t>
  </si>
  <si>
    <t>John Bengtson</t>
  </si>
  <si>
    <t>5047R4100AC3</t>
  </si>
  <si>
    <t>Mostert, Richard A.</t>
  </si>
  <si>
    <t>5107R1120DSB</t>
  </si>
  <si>
    <t>1020P8515AC3</t>
  </si>
  <si>
    <t>Petersen, Joshua T</t>
  </si>
  <si>
    <t>8149H2210LR3</t>
  </si>
  <si>
    <t>select column A on "NEXT EVAL" and remove duplicates for selection only, do not expand selection)Make sure last number copied on the all evals page is the last number on the next eval page and that the formula is copied down to the last row.</t>
  </si>
  <si>
    <t>Fennyann Chan</t>
  </si>
  <si>
    <t>Shannon Roberton</t>
  </si>
  <si>
    <t>FCC Admissions &amp; Records</t>
  </si>
  <si>
    <t>DO Construction Services</t>
  </si>
  <si>
    <t>Probationary Management Evaluation (due 11 / 29 / 2019 )</t>
  </si>
  <si>
    <t>Pao Yang</t>
  </si>
  <si>
    <t>Annual Classified Evaluation (due  01 / 01 / 2019 )</t>
  </si>
  <si>
    <t>Francisca Herrera</t>
  </si>
  <si>
    <t>Annual Classified Evaluation (due  10 / 30 / 2019 )</t>
  </si>
  <si>
    <t>Sara Woody</t>
  </si>
  <si>
    <t>Verify the Colleague ID's vs the NEOGOV ID's to ensure none have been left out, copy both ID's into the validation tab and check for duplicates, any that aren't duplicates need to be researched.</t>
  </si>
  <si>
    <t>Biennial Management Evaluation (Due 02/11/2020)</t>
  </si>
  <si>
    <t>Margaret Loya</t>
  </si>
  <si>
    <t>Darlen Perez</t>
  </si>
  <si>
    <t>Gwun Lau</t>
  </si>
  <si>
    <t>Brittany Needham</t>
  </si>
  <si>
    <t>Insyarath, Kao</t>
  </si>
  <si>
    <t>Cindy Clark</t>
  </si>
  <si>
    <t>Joshua Petersen</t>
  </si>
  <si>
    <t>Colleague ID's</t>
  </si>
  <si>
    <t>Neogov ID's</t>
  </si>
  <si>
    <t>RC Admissions &amp; Records</t>
  </si>
  <si>
    <t>Verify supervisor in Next Eval (for example interims like John Bengston do not show up)</t>
  </si>
  <si>
    <t>Update the last eval date for all those with blanks, 0, or N/A. Manually enter data from last report.</t>
  </si>
  <si>
    <t>Check managers on the report versus the prior report, make sure they all have the same counts or account for discrepencies</t>
  </si>
  <si>
    <t>Check overdue evaluations, sometimes the report pulls old eval dates if past evals were not completed.</t>
  </si>
  <si>
    <t>Highfill, Melanie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</si>
</sst>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Calibri"/>
    </font>
    <font>
      <sz val="11"/>
      <color theme="1"/>
      <name val="Calibri"/>
      <family val="2"/>
      <scheme val="minor"/>
    </font>
    <font>
      <sz val="11"/>
      <name val="Calibri"/>
      <family val="2"/>
    </font>
    <font>
      <b/>
      <sz val="11"/>
      <name val="Calibri"/>
      <family val="2"/>
    </font>
    <font>
      <b/>
      <sz val="11"/>
      <color theme="0"/>
      <name val="Calibri"/>
      <family val="2"/>
    </font>
    <font>
      <b/>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1" fillId="0" borderId="0"/>
  </cellStyleXfs>
  <cellXfs count="47">
    <xf numFmtId="0" fontId="0" fillId="0" borderId="0" xfId="0" applyNumberFormat="1" applyFont="1"/>
    <xf numFmtId="0" fontId="2" fillId="0" borderId="0" xfId="0" applyNumberFormat="1" applyFont="1"/>
    <xf numFmtId="0" fontId="0" fillId="0" borderId="0" xfId="0" applyNumberFormat="1" applyFont="1" applyAlignment="1">
      <alignment horizontal="center"/>
    </xf>
    <xf numFmtId="0" fontId="0" fillId="0" borderId="0" xfId="0"/>
    <xf numFmtId="14" fontId="0" fillId="0" borderId="0" xfId="0" applyNumberFormat="1"/>
    <xf numFmtId="14" fontId="0" fillId="0" borderId="0" xfId="0" applyNumberFormat="1" applyFont="1"/>
    <xf numFmtId="49" fontId="0" fillId="0" borderId="0" xfId="0" applyNumberFormat="1"/>
    <xf numFmtId="49" fontId="0" fillId="0" borderId="0" xfId="0" applyNumberFormat="1" applyFont="1"/>
    <xf numFmtId="0" fontId="0" fillId="0" borderId="1" xfId="0" applyNumberFormat="1" applyFont="1" applyBorder="1" applyAlignment="1">
      <alignment horizontal="right"/>
    </xf>
    <xf numFmtId="0" fontId="4" fillId="4" borderId="0" xfId="0" applyNumberFormat="1" applyFont="1" applyFill="1" applyAlignment="1">
      <alignment horizontal="center"/>
    </xf>
    <xf numFmtId="0" fontId="0" fillId="0" borderId="1" xfId="0" applyNumberFormat="1" applyFont="1" applyBorder="1" applyAlignment="1">
      <alignment horizontal="center"/>
    </xf>
    <xf numFmtId="0" fontId="3" fillId="3" borderId="1" xfId="0" applyNumberFormat="1" applyFont="1" applyFill="1" applyBorder="1"/>
    <xf numFmtId="0" fontId="3" fillId="3" borderId="1" xfId="0" applyNumberFormat="1" applyFont="1" applyFill="1" applyBorder="1" applyAlignment="1">
      <alignment horizontal="center"/>
    </xf>
    <xf numFmtId="9" fontId="3" fillId="3" borderId="1" xfId="1" applyFont="1" applyFill="1" applyBorder="1" applyAlignment="1">
      <alignment horizontal="center"/>
    </xf>
    <xf numFmtId="0" fontId="4" fillId="4" borderId="0" xfId="0" applyNumberFormat="1" applyFont="1" applyFill="1" applyAlignment="1">
      <alignment horizontal="center" wrapText="1"/>
    </xf>
    <xf numFmtId="9" fontId="0" fillId="0" borderId="1" xfId="1" applyFont="1" applyBorder="1" applyAlignment="1">
      <alignment horizontal="center"/>
    </xf>
    <xf numFmtId="0" fontId="4" fillId="4" borderId="1" xfId="0" applyNumberFormat="1" applyFont="1" applyFill="1" applyBorder="1" applyAlignment="1">
      <alignment horizontal="center"/>
    </xf>
    <xf numFmtId="9" fontId="4" fillId="4" borderId="1" xfId="1" applyFont="1" applyFill="1" applyBorder="1" applyAlignment="1">
      <alignment horizontal="center"/>
    </xf>
    <xf numFmtId="0" fontId="4" fillId="4" borderId="3" xfId="0" applyNumberFormat="1" applyFont="1" applyFill="1" applyBorder="1" applyAlignment="1">
      <alignment horizontal="right"/>
    </xf>
    <xf numFmtId="0" fontId="3"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2" fillId="0" borderId="1" xfId="0" applyNumberFormat="1" applyFont="1" applyBorder="1"/>
    <xf numFmtId="0" fontId="3" fillId="5" borderId="1" xfId="0" applyNumberFormat="1" applyFont="1" applyFill="1" applyBorder="1" applyAlignment="1">
      <alignment horizontal="center"/>
    </xf>
    <xf numFmtId="0" fontId="1" fillId="0" borderId="0" xfId="2"/>
    <xf numFmtId="0" fontId="5" fillId="0" borderId="0" xfId="2" applyFont="1" applyAlignment="1">
      <alignment horizontal="center"/>
    </xf>
    <xf numFmtId="0" fontId="3" fillId="6" borderId="0" xfId="0" applyFont="1" applyFill="1" applyAlignment="1">
      <alignment horizontal="center"/>
    </xf>
    <xf numFmtId="14" fontId="3" fillId="6" borderId="0" xfId="0" applyNumberFormat="1" applyFont="1" applyFill="1" applyAlignment="1">
      <alignment horizontal="center"/>
    </xf>
    <xf numFmtId="0" fontId="3" fillId="0" borderId="0" xfId="0" applyFont="1"/>
    <xf numFmtId="0" fontId="0" fillId="0" borderId="0" xfId="0" applyNumberFormat="1" applyFont="1" applyAlignment="1">
      <alignment wrapText="1"/>
    </xf>
    <xf numFmtId="0" fontId="2" fillId="0" borderId="0" xfId="0" applyNumberFormat="1" applyFont="1" applyAlignment="1">
      <alignment wrapText="1"/>
    </xf>
    <xf numFmtId="0" fontId="2" fillId="0" borderId="0" xfId="0" applyFont="1"/>
    <xf numFmtId="0" fontId="3" fillId="0" borderId="0" xfId="0" applyNumberFormat="1" applyFont="1"/>
    <xf numFmtId="14" fontId="2" fillId="0" borderId="0" xfId="0" applyNumberFormat="1" applyFont="1"/>
    <xf numFmtId="0" fontId="0" fillId="0" borderId="0" xfId="0" applyFont="1"/>
    <xf numFmtId="49" fontId="2" fillId="0" borderId="0" xfId="0" applyNumberFormat="1" applyFont="1"/>
    <xf numFmtId="1" fontId="0" fillId="0" borderId="0" xfId="0" applyNumberFormat="1"/>
    <xf numFmtId="1" fontId="2" fillId="0" borderId="0" xfId="0" applyNumberFormat="1" applyFont="1"/>
    <xf numFmtId="1" fontId="0" fillId="0" borderId="0" xfId="0" applyNumberFormat="1" applyFont="1"/>
    <xf numFmtId="1" fontId="0" fillId="7" borderId="0" xfId="0" applyNumberFormat="1" applyFill="1"/>
    <xf numFmtId="0" fontId="3" fillId="6" borderId="0" xfId="0" applyFont="1" applyFill="1" applyAlignment="1">
      <alignment horizontal="left"/>
    </xf>
    <xf numFmtId="0" fontId="0" fillId="0" borderId="0" xfId="0" applyAlignment="1">
      <alignment horizontal="left"/>
    </xf>
    <xf numFmtId="0" fontId="2" fillId="0" borderId="0" xfId="0" applyFont="1" applyAlignment="1">
      <alignment horizontal="left"/>
    </xf>
    <xf numFmtId="0" fontId="0" fillId="0" borderId="0" xfId="0" applyNumberFormat="1" applyFont="1" applyAlignment="1">
      <alignment horizontal="left"/>
    </xf>
    <xf numFmtId="0" fontId="2" fillId="0" borderId="1" xfId="0" applyNumberFormat="1" applyFont="1" applyBorder="1" applyAlignment="1">
      <alignment horizontal="right"/>
    </xf>
    <xf numFmtId="0" fontId="4" fillId="4" borderId="2" xfId="0" applyNumberFormat="1" applyFont="1" applyFill="1" applyBorder="1" applyAlignment="1">
      <alignment horizontal="center" wrapText="1"/>
    </xf>
    <xf numFmtId="0" fontId="3" fillId="5" borderId="4" xfId="0" applyNumberFormat="1" applyFont="1" applyFill="1" applyBorder="1" applyAlignment="1">
      <alignment horizontal="center"/>
    </xf>
    <xf numFmtId="0" fontId="3" fillId="5" borderId="5" xfId="0" applyNumberFormat="1" applyFont="1" applyFill="1" applyBorder="1" applyAlignment="1">
      <alignment horizontal="center"/>
    </xf>
  </cellXfs>
  <cellStyles count="3">
    <cellStyle name="Normal" xfId="0" builtinId="0"/>
    <cellStyle name="Normal 2" xfId="2"/>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3" sqref="A23"/>
    </sheetView>
  </sheetViews>
  <sheetFormatPr defaultRowHeight="15" x14ac:dyDescent="0.25"/>
  <cols>
    <col min="1" max="1" width="98.7109375" bestFit="1" customWidth="1"/>
  </cols>
  <sheetData>
    <row r="1" spans="1:1" x14ac:dyDescent="0.25">
      <c r="A1" s="1" t="s">
        <v>3365</v>
      </c>
    </row>
    <row r="2" spans="1:1" x14ac:dyDescent="0.25">
      <c r="A2" s="1" t="s">
        <v>1698</v>
      </c>
    </row>
    <row r="3" spans="1:1" x14ac:dyDescent="0.25">
      <c r="A3" s="1" t="s">
        <v>1687</v>
      </c>
    </row>
    <row r="4" spans="1:1" x14ac:dyDescent="0.25">
      <c r="A4" s="1"/>
    </row>
    <row r="5" spans="1:1" x14ac:dyDescent="0.25">
      <c r="A5" s="1" t="s">
        <v>1702</v>
      </c>
    </row>
    <row r="6" spans="1:1" x14ac:dyDescent="0.25">
      <c r="A6" s="1" t="s">
        <v>1703</v>
      </c>
    </row>
    <row r="7" spans="1:1" x14ac:dyDescent="0.25">
      <c r="A7" s="1" t="s">
        <v>1688</v>
      </c>
    </row>
    <row r="8" spans="1:1" ht="45" x14ac:dyDescent="0.25">
      <c r="A8" s="29" t="s">
        <v>3546</v>
      </c>
    </row>
    <row r="9" spans="1:1" x14ac:dyDescent="0.25">
      <c r="A9" s="28"/>
    </row>
    <row r="10" spans="1:1" x14ac:dyDescent="0.25">
      <c r="A10" s="1" t="s">
        <v>1689</v>
      </c>
    </row>
    <row r="11" spans="1:1" ht="35.25" customHeight="1" x14ac:dyDescent="0.25">
      <c r="A11" s="29" t="s">
        <v>3557</v>
      </c>
    </row>
    <row r="12" spans="1:1" x14ac:dyDescent="0.25">
      <c r="A12" s="29" t="s">
        <v>3570</v>
      </c>
    </row>
    <row r="13" spans="1:1" x14ac:dyDescent="0.25">
      <c r="A13" s="29" t="s">
        <v>3569</v>
      </c>
    </row>
    <row r="14" spans="1:1" ht="30" x14ac:dyDescent="0.25">
      <c r="A14" s="29" t="s">
        <v>3571</v>
      </c>
    </row>
    <row r="15" spans="1:1" x14ac:dyDescent="0.25">
      <c r="A15" s="29" t="s">
        <v>3572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072"/>
  <sheetViews>
    <sheetView workbookViewId="0">
      <pane ySplit="1" topLeftCell="A2" activePane="bottomLeft" state="frozen"/>
      <selection activeCell="F1" sqref="F1"/>
      <selection pane="bottomLeft" activeCell="G1073" sqref="G1073"/>
    </sheetView>
  </sheetViews>
  <sheetFormatPr defaultRowHeight="15" x14ac:dyDescent="0.25"/>
  <cols>
    <col min="1" max="1" width="17.85546875" bestFit="1" customWidth="1"/>
    <col min="2" max="2" width="28.5703125" bestFit="1" customWidth="1"/>
    <col min="3" max="3" width="29.5703125" customWidth="1"/>
    <col min="4" max="4" width="20.85546875" customWidth="1"/>
    <col min="5" max="5" width="63.28515625" hidden="1" customWidth="1"/>
    <col min="6" max="6" width="21.42578125" style="7" customWidth="1"/>
    <col min="7" max="7" width="10.7109375" bestFit="1" customWidth="1"/>
    <col min="8" max="8" width="8.7109375" bestFit="1" customWidth="1"/>
    <col min="9" max="9" width="11.140625" bestFit="1" customWidth="1"/>
    <col min="10" max="10" width="90.7109375" hidden="1" customWidth="1"/>
    <col min="11" max="11" width="26.140625" bestFit="1" customWidth="1"/>
  </cols>
  <sheetData>
    <row r="1" spans="1:11" x14ac:dyDescent="0.25">
      <c r="A1" s="3" t="s">
        <v>0</v>
      </c>
      <c r="B1" s="3" t="s">
        <v>1</v>
      </c>
      <c r="C1" s="3" t="s">
        <v>3</v>
      </c>
      <c r="D1" s="3" t="s">
        <v>1458</v>
      </c>
      <c r="E1" s="3" t="s">
        <v>2</v>
      </c>
      <c r="F1" s="6" t="s">
        <v>4</v>
      </c>
      <c r="G1" s="3" t="s">
        <v>5</v>
      </c>
      <c r="H1" s="3" t="s">
        <v>6</v>
      </c>
      <c r="I1" s="3" t="s">
        <v>7</v>
      </c>
      <c r="J1" s="3" t="s">
        <v>8</v>
      </c>
      <c r="K1" s="3" t="s">
        <v>9</v>
      </c>
    </row>
    <row r="2" spans="1:11" hidden="1" x14ac:dyDescent="0.25">
      <c r="A2" s="3">
        <v>4</v>
      </c>
      <c r="B2" s="3" t="s">
        <v>332</v>
      </c>
      <c r="C2" s="3" t="s">
        <v>261</v>
      </c>
      <c r="D2" s="3" t="s">
        <v>1459</v>
      </c>
      <c r="E2" s="3" t="s">
        <v>838</v>
      </c>
      <c r="F2" s="6" t="s">
        <v>486</v>
      </c>
      <c r="G2" s="4">
        <v>43845</v>
      </c>
      <c r="H2" s="3" t="s">
        <v>20</v>
      </c>
      <c r="I2" s="3" t="s">
        <v>14</v>
      </c>
      <c r="J2" s="3" t="s">
        <v>132</v>
      </c>
      <c r="K2" s="3" t="s">
        <v>332</v>
      </c>
    </row>
    <row r="3" spans="1:11" hidden="1" x14ac:dyDescent="0.25">
      <c r="A3" s="3">
        <v>1107</v>
      </c>
      <c r="B3" s="3" t="s">
        <v>1200</v>
      </c>
      <c r="C3" s="3" t="s">
        <v>657</v>
      </c>
      <c r="D3" s="3" t="s">
        <v>1460</v>
      </c>
      <c r="E3" s="3" t="s">
        <v>1201</v>
      </c>
      <c r="F3" s="6" t="s">
        <v>658</v>
      </c>
      <c r="G3" s="4">
        <v>43638</v>
      </c>
      <c r="H3" s="3" t="s">
        <v>20</v>
      </c>
      <c r="I3" s="3" t="s">
        <v>21</v>
      </c>
      <c r="J3" s="3" t="s">
        <v>48</v>
      </c>
      <c r="K3" s="3" t="s">
        <v>658</v>
      </c>
    </row>
    <row r="4" spans="1:11" hidden="1" x14ac:dyDescent="0.25">
      <c r="A4" s="3">
        <v>1236</v>
      </c>
      <c r="B4" s="3" t="s">
        <v>393</v>
      </c>
      <c r="C4" s="3" t="s">
        <v>83</v>
      </c>
      <c r="D4" s="3" t="s">
        <v>1461</v>
      </c>
      <c r="E4" s="3" t="s">
        <v>1411</v>
      </c>
      <c r="F4" s="6" t="s">
        <v>84</v>
      </c>
      <c r="G4" s="4">
        <v>43746</v>
      </c>
      <c r="H4" s="3" t="s">
        <v>20</v>
      </c>
      <c r="I4" s="3" t="s">
        <v>21</v>
      </c>
      <c r="J4" s="3" t="s">
        <v>48</v>
      </c>
      <c r="K4" s="3" t="s">
        <v>84</v>
      </c>
    </row>
    <row r="5" spans="1:11" hidden="1" x14ac:dyDescent="0.25">
      <c r="A5" s="3">
        <v>1289</v>
      </c>
      <c r="B5" s="3" t="s">
        <v>1257</v>
      </c>
      <c r="C5" s="3" t="s">
        <v>165</v>
      </c>
      <c r="D5" s="3" t="s">
        <v>1462</v>
      </c>
      <c r="E5" s="3" t="s">
        <v>1014</v>
      </c>
      <c r="F5" s="6" t="s">
        <v>190</v>
      </c>
      <c r="G5" s="4">
        <v>43537</v>
      </c>
      <c r="H5" s="3" t="s">
        <v>20</v>
      </c>
      <c r="I5" s="3" t="s">
        <v>21</v>
      </c>
      <c r="J5" s="3" t="s">
        <v>48</v>
      </c>
      <c r="K5" s="3" t="s">
        <v>190</v>
      </c>
    </row>
    <row r="6" spans="1:11" hidden="1" x14ac:dyDescent="0.25">
      <c r="A6" s="3">
        <v>1352</v>
      </c>
      <c r="B6" s="3" t="s">
        <v>1054</v>
      </c>
      <c r="C6" s="3" t="s">
        <v>165</v>
      </c>
      <c r="D6" s="3" t="s">
        <v>1463</v>
      </c>
      <c r="E6" s="3" t="s">
        <v>1008</v>
      </c>
      <c r="F6" s="6" t="s">
        <v>196</v>
      </c>
      <c r="G6" s="4">
        <v>43581</v>
      </c>
      <c r="H6" s="3" t="s">
        <v>20</v>
      </c>
      <c r="I6" s="3" t="s">
        <v>21</v>
      </c>
      <c r="J6" s="3" t="s">
        <v>48</v>
      </c>
      <c r="K6" s="3" t="s">
        <v>196</v>
      </c>
    </row>
    <row r="7" spans="1:11" hidden="1" x14ac:dyDescent="0.25">
      <c r="A7" s="3">
        <v>1419</v>
      </c>
      <c r="B7" s="3" t="s">
        <v>1292</v>
      </c>
      <c r="C7" s="3" t="s">
        <v>187</v>
      </c>
      <c r="D7" s="3" t="s">
        <v>1464</v>
      </c>
      <c r="E7" s="3" t="s">
        <v>1238</v>
      </c>
      <c r="F7" s="6" t="s">
        <v>1293</v>
      </c>
      <c r="G7" s="4">
        <v>43648</v>
      </c>
      <c r="H7" s="3" t="s">
        <v>20</v>
      </c>
      <c r="I7" s="3" t="s">
        <v>21</v>
      </c>
      <c r="J7" s="3" t="s">
        <v>48</v>
      </c>
      <c r="K7" s="3" t="s">
        <v>1293</v>
      </c>
    </row>
    <row r="8" spans="1:11" hidden="1" x14ac:dyDescent="0.25">
      <c r="A8" s="3">
        <v>1576</v>
      </c>
      <c r="B8" s="3" t="s">
        <v>379</v>
      </c>
      <c r="C8" s="3" t="s">
        <v>69</v>
      </c>
      <c r="D8" s="3" t="s">
        <v>1465</v>
      </c>
      <c r="E8" s="3" t="s">
        <v>316</v>
      </c>
      <c r="F8" s="6" t="s">
        <v>207</v>
      </c>
      <c r="G8" s="4">
        <v>43305</v>
      </c>
      <c r="H8" s="3" t="s">
        <v>13</v>
      </c>
      <c r="I8" s="3" t="s">
        <v>21</v>
      </c>
      <c r="J8" s="3" t="s">
        <v>48</v>
      </c>
      <c r="K8" s="3" t="s">
        <v>207</v>
      </c>
    </row>
    <row r="9" spans="1:11" hidden="1" x14ac:dyDescent="0.25">
      <c r="A9" s="3">
        <v>1576</v>
      </c>
      <c r="B9" s="3" t="s">
        <v>379</v>
      </c>
      <c r="C9" s="3" t="s">
        <v>69</v>
      </c>
      <c r="D9" s="3" t="s">
        <v>1465</v>
      </c>
      <c r="E9" s="3" t="s">
        <v>599</v>
      </c>
      <c r="F9" s="6" t="s">
        <v>207</v>
      </c>
      <c r="G9" s="4">
        <v>42940</v>
      </c>
      <c r="H9" s="3" t="s">
        <v>13</v>
      </c>
      <c r="I9" s="3" t="s">
        <v>21</v>
      </c>
      <c r="J9" s="3" t="s">
        <v>48</v>
      </c>
      <c r="K9" s="3" t="s">
        <v>207</v>
      </c>
    </row>
    <row r="10" spans="1:11" hidden="1" x14ac:dyDescent="0.25">
      <c r="A10" s="3">
        <v>1576</v>
      </c>
      <c r="B10" s="3" t="s">
        <v>379</v>
      </c>
      <c r="C10" s="3" t="s">
        <v>69</v>
      </c>
      <c r="D10" s="3" t="s">
        <v>1465</v>
      </c>
      <c r="E10" s="3" t="s">
        <v>1264</v>
      </c>
      <c r="F10" s="6" t="s">
        <v>207</v>
      </c>
      <c r="G10" s="4">
        <v>43670</v>
      </c>
      <c r="H10" s="3" t="s">
        <v>20</v>
      </c>
      <c r="I10" s="3" t="s">
        <v>21</v>
      </c>
      <c r="J10" s="3" t="s">
        <v>48</v>
      </c>
      <c r="K10" s="3" t="s">
        <v>207</v>
      </c>
    </row>
    <row r="11" spans="1:11" hidden="1" x14ac:dyDescent="0.25">
      <c r="A11" s="3">
        <v>1610</v>
      </c>
      <c r="B11" s="3" t="s">
        <v>698</v>
      </c>
      <c r="C11" s="3" t="s">
        <v>54</v>
      </c>
      <c r="D11" s="3" t="s">
        <v>1466</v>
      </c>
      <c r="E11" s="3" t="s">
        <v>699</v>
      </c>
      <c r="F11" s="6" t="s">
        <v>142</v>
      </c>
      <c r="G11" s="4">
        <v>43428</v>
      </c>
      <c r="H11" s="3" t="s">
        <v>13</v>
      </c>
      <c r="I11" s="3" t="s">
        <v>21</v>
      </c>
      <c r="J11" s="3" t="s">
        <v>48</v>
      </c>
      <c r="K11" s="3" t="s">
        <v>142</v>
      </c>
    </row>
    <row r="12" spans="1:11" hidden="1" x14ac:dyDescent="0.25">
      <c r="A12" s="3">
        <v>1610</v>
      </c>
      <c r="B12" s="3" t="s">
        <v>698</v>
      </c>
      <c r="C12" s="3" t="s">
        <v>54</v>
      </c>
      <c r="D12" s="3" t="s">
        <v>1466</v>
      </c>
      <c r="E12" s="3" t="s">
        <v>3366</v>
      </c>
      <c r="F12" s="6" t="s">
        <v>142</v>
      </c>
      <c r="G12" s="4">
        <v>43793</v>
      </c>
      <c r="H12" s="3" t="s">
        <v>20</v>
      </c>
      <c r="I12" s="3" t="s">
        <v>21</v>
      </c>
      <c r="J12" s="3" t="s">
        <v>48</v>
      </c>
      <c r="K12" s="3" t="s">
        <v>142</v>
      </c>
    </row>
    <row r="13" spans="1:11" hidden="1" x14ac:dyDescent="0.25">
      <c r="A13" s="3">
        <v>2029</v>
      </c>
      <c r="B13" s="3" t="s">
        <v>264</v>
      </c>
      <c r="C13" s="3" t="s">
        <v>1695</v>
      </c>
      <c r="D13" s="3" t="s">
        <v>1467</v>
      </c>
      <c r="E13" s="3" t="s">
        <v>72</v>
      </c>
      <c r="F13" s="6" t="s">
        <v>214</v>
      </c>
      <c r="G13" s="4">
        <v>43071</v>
      </c>
      <c r="H13" s="3" t="s">
        <v>13</v>
      </c>
      <c r="I13" s="3" t="s">
        <v>21</v>
      </c>
      <c r="J13" s="3" t="s">
        <v>48</v>
      </c>
      <c r="K13" s="3" t="s">
        <v>214</v>
      </c>
    </row>
    <row r="14" spans="1:11" hidden="1" x14ac:dyDescent="0.25">
      <c r="A14" s="3">
        <v>2029</v>
      </c>
      <c r="B14" s="3" t="s">
        <v>264</v>
      </c>
      <c r="C14" s="3" t="s">
        <v>1695</v>
      </c>
      <c r="D14" s="3" t="s">
        <v>1467</v>
      </c>
      <c r="E14" s="3" t="s">
        <v>712</v>
      </c>
      <c r="F14" s="6" t="s">
        <v>214</v>
      </c>
      <c r="G14" s="4">
        <v>43436</v>
      </c>
      <c r="H14" s="3" t="s">
        <v>13</v>
      </c>
      <c r="I14" s="3" t="s">
        <v>21</v>
      </c>
      <c r="J14" s="3" t="s">
        <v>48</v>
      </c>
      <c r="K14" s="3" t="s">
        <v>214</v>
      </c>
    </row>
    <row r="15" spans="1:11" hidden="1" x14ac:dyDescent="0.25">
      <c r="A15" s="3">
        <v>2029</v>
      </c>
      <c r="B15" s="3" t="s">
        <v>264</v>
      </c>
      <c r="C15" s="3" t="s">
        <v>1695</v>
      </c>
      <c r="D15" s="3" t="s">
        <v>1467</v>
      </c>
      <c r="E15" s="3" t="s">
        <v>3367</v>
      </c>
      <c r="F15" s="6" t="s">
        <v>214</v>
      </c>
      <c r="G15" s="4">
        <v>43801</v>
      </c>
      <c r="H15" s="3" t="s">
        <v>20</v>
      </c>
      <c r="I15" s="3" t="s">
        <v>21</v>
      </c>
      <c r="J15" s="3" t="s">
        <v>48</v>
      </c>
      <c r="K15" s="3" t="s">
        <v>214</v>
      </c>
    </row>
    <row r="16" spans="1:11" hidden="1" x14ac:dyDescent="0.25">
      <c r="A16" s="3">
        <v>2498</v>
      </c>
      <c r="B16" s="3" t="s">
        <v>1103</v>
      </c>
      <c r="C16" s="3" t="s">
        <v>83</v>
      </c>
      <c r="D16" s="3" t="s">
        <v>1468</v>
      </c>
      <c r="E16" s="3" t="s">
        <v>1104</v>
      </c>
      <c r="F16" s="6" t="s">
        <v>1105</v>
      </c>
      <c r="G16" s="4">
        <v>43595</v>
      </c>
      <c r="H16" s="3" t="s">
        <v>20</v>
      </c>
      <c r="I16" s="3" t="s">
        <v>21</v>
      </c>
      <c r="J16" s="3" t="s">
        <v>48</v>
      </c>
      <c r="K16" s="3" t="s">
        <v>1105</v>
      </c>
    </row>
    <row r="17" spans="1:11" hidden="1" x14ac:dyDescent="0.25">
      <c r="A17" s="3">
        <v>2581</v>
      </c>
      <c r="B17" s="3" t="s">
        <v>205</v>
      </c>
      <c r="C17" s="3" t="s">
        <v>69</v>
      </c>
      <c r="D17" s="3" t="s">
        <v>1469</v>
      </c>
      <c r="E17" s="3" t="s">
        <v>206</v>
      </c>
      <c r="F17" s="6" t="s">
        <v>207</v>
      </c>
      <c r="G17" s="4">
        <v>43056</v>
      </c>
      <c r="H17" s="3" t="s">
        <v>13</v>
      </c>
      <c r="I17" s="3" t="s">
        <v>21</v>
      </c>
      <c r="J17" s="3" t="s">
        <v>48</v>
      </c>
      <c r="K17" s="3" t="s">
        <v>207</v>
      </c>
    </row>
    <row r="18" spans="1:11" hidden="1" x14ac:dyDescent="0.25">
      <c r="A18" s="3">
        <v>2581</v>
      </c>
      <c r="B18" s="3" t="s">
        <v>205</v>
      </c>
      <c r="C18" s="3" t="s">
        <v>69</v>
      </c>
      <c r="D18" s="3" t="s">
        <v>1469</v>
      </c>
      <c r="E18" s="3" t="s">
        <v>691</v>
      </c>
      <c r="F18" s="6" t="s">
        <v>207</v>
      </c>
      <c r="G18" s="4">
        <v>43421</v>
      </c>
      <c r="H18" s="3" t="s">
        <v>13</v>
      </c>
      <c r="I18" s="3" t="s">
        <v>21</v>
      </c>
      <c r="J18" s="3" t="s">
        <v>48</v>
      </c>
      <c r="K18" s="3" t="s">
        <v>207</v>
      </c>
    </row>
    <row r="19" spans="1:11" hidden="1" x14ac:dyDescent="0.25">
      <c r="A19" s="3">
        <v>2581</v>
      </c>
      <c r="B19" s="3" t="s">
        <v>205</v>
      </c>
      <c r="C19" s="3" t="s">
        <v>69</v>
      </c>
      <c r="D19" s="3" t="s">
        <v>1469</v>
      </c>
      <c r="E19" s="3" t="s">
        <v>3368</v>
      </c>
      <c r="F19" s="6" t="s">
        <v>207</v>
      </c>
      <c r="G19" s="4">
        <v>43786</v>
      </c>
      <c r="H19" s="3" t="s">
        <v>20</v>
      </c>
      <c r="I19" s="3" t="s">
        <v>21</v>
      </c>
      <c r="J19" s="3" t="s">
        <v>48</v>
      </c>
      <c r="K19" s="3" t="s">
        <v>207</v>
      </c>
    </row>
    <row r="20" spans="1:11" hidden="1" x14ac:dyDescent="0.25">
      <c r="A20" s="3">
        <v>3079</v>
      </c>
      <c r="B20" s="3" t="s">
        <v>1301</v>
      </c>
      <c r="C20" s="3" t="s">
        <v>165</v>
      </c>
      <c r="D20" s="3" t="s">
        <v>1470</v>
      </c>
      <c r="E20" s="3" t="s">
        <v>1302</v>
      </c>
      <c r="F20" s="6" t="s">
        <v>735</v>
      </c>
      <c r="G20" s="4">
        <v>43690</v>
      </c>
      <c r="H20" s="3" t="s">
        <v>20</v>
      </c>
      <c r="I20" s="3" t="s">
        <v>21</v>
      </c>
      <c r="J20" s="3" t="s">
        <v>48</v>
      </c>
      <c r="K20" s="3" t="s">
        <v>735</v>
      </c>
    </row>
    <row r="21" spans="1:11" hidden="1" x14ac:dyDescent="0.25">
      <c r="A21" s="3">
        <v>3200</v>
      </c>
      <c r="B21" s="3" t="s">
        <v>448</v>
      </c>
      <c r="C21" s="3" t="s">
        <v>69</v>
      </c>
      <c r="D21" s="3" t="s">
        <v>1471</v>
      </c>
      <c r="E21" s="3" t="s">
        <v>1447</v>
      </c>
      <c r="F21" s="6" t="s">
        <v>449</v>
      </c>
      <c r="G21" s="4">
        <v>43771</v>
      </c>
      <c r="H21" s="3" t="s">
        <v>20</v>
      </c>
      <c r="I21" s="3" t="s">
        <v>21</v>
      </c>
      <c r="J21" s="3" t="s">
        <v>48</v>
      </c>
      <c r="K21" s="3" t="s">
        <v>449</v>
      </c>
    </row>
    <row r="22" spans="1:11" hidden="1" x14ac:dyDescent="0.25">
      <c r="A22" s="3">
        <v>3242</v>
      </c>
      <c r="B22" s="3" t="s">
        <v>586</v>
      </c>
      <c r="C22" s="3" t="s">
        <v>54</v>
      </c>
      <c r="D22" s="3" t="s">
        <v>1472</v>
      </c>
      <c r="E22" s="3" t="s">
        <v>587</v>
      </c>
      <c r="F22" s="6" t="s">
        <v>102</v>
      </c>
      <c r="G22" s="4">
        <v>43635</v>
      </c>
      <c r="H22" s="30" t="s">
        <v>20</v>
      </c>
      <c r="I22" s="3" t="s">
        <v>14</v>
      </c>
      <c r="J22" s="3" t="s">
        <v>132</v>
      </c>
      <c r="K22" s="3" t="s">
        <v>586</v>
      </c>
    </row>
    <row r="23" spans="1:11" hidden="1" x14ac:dyDescent="0.25">
      <c r="A23" s="3">
        <v>3428</v>
      </c>
      <c r="B23" s="3" t="s">
        <v>100</v>
      </c>
      <c r="C23" s="3" t="s">
        <v>54</v>
      </c>
      <c r="D23" s="3" t="s">
        <v>1473</v>
      </c>
      <c r="E23" s="3" t="s">
        <v>101</v>
      </c>
      <c r="F23" s="6" t="s">
        <v>102</v>
      </c>
      <c r="G23" s="4">
        <v>43400</v>
      </c>
      <c r="H23" s="3" t="s">
        <v>13</v>
      </c>
      <c r="I23" s="3" t="s">
        <v>21</v>
      </c>
      <c r="J23" s="3" t="s">
        <v>3369</v>
      </c>
      <c r="K23" s="3" t="s">
        <v>102</v>
      </c>
    </row>
    <row r="24" spans="1:11" hidden="1" x14ac:dyDescent="0.25">
      <c r="A24" s="3">
        <v>3428</v>
      </c>
      <c r="B24" s="3" t="s">
        <v>100</v>
      </c>
      <c r="C24" s="3" t="s">
        <v>54</v>
      </c>
      <c r="D24" s="3" t="s">
        <v>1473</v>
      </c>
      <c r="E24" s="3" t="s">
        <v>1440</v>
      </c>
      <c r="F24" s="6" t="s">
        <v>102</v>
      </c>
      <c r="G24" s="4">
        <v>43765</v>
      </c>
      <c r="H24" s="3" t="s">
        <v>20</v>
      </c>
      <c r="I24" s="3" t="s">
        <v>21</v>
      </c>
      <c r="J24" s="3" t="s">
        <v>48</v>
      </c>
      <c r="K24" s="3" t="s">
        <v>102</v>
      </c>
    </row>
    <row r="25" spans="1:11" hidden="1" x14ac:dyDescent="0.25">
      <c r="A25" s="3">
        <v>3728</v>
      </c>
      <c r="B25" s="3" t="s">
        <v>1185</v>
      </c>
      <c r="C25" s="3" t="s">
        <v>3370</v>
      </c>
      <c r="D25" s="3" t="s">
        <v>1474</v>
      </c>
      <c r="E25" s="3" t="s">
        <v>1186</v>
      </c>
      <c r="F25" s="6" t="s">
        <v>770</v>
      </c>
      <c r="G25" s="4">
        <v>43633</v>
      </c>
      <c r="H25" s="3" t="s">
        <v>20</v>
      </c>
      <c r="I25" s="3" t="s">
        <v>21</v>
      </c>
      <c r="J25" s="3" t="s">
        <v>66</v>
      </c>
      <c r="K25" s="3" t="s">
        <v>66</v>
      </c>
    </row>
    <row r="26" spans="1:11" hidden="1" x14ac:dyDescent="0.25">
      <c r="A26" s="3">
        <v>4105</v>
      </c>
      <c r="B26" s="3" t="s">
        <v>302</v>
      </c>
      <c r="C26" s="3" t="s">
        <v>69</v>
      </c>
      <c r="D26" s="3" t="s">
        <v>1469</v>
      </c>
      <c r="E26" s="3" t="s">
        <v>303</v>
      </c>
      <c r="F26" s="6" t="s">
        <v>207</v>
      </c>
      <c r="G26" s="4">
        <v>43257</v>
      </c>
      <c r="H26" s="3" t="s">
        <v>13</v>
      </c>
      <c r="I26" s="3" t="s">
        <v>21</v>
      </c>
      <c r="J26" s="3" t="s">
        <v>48</v>
      </c>
      <c r="K26" s="3" t="s">
        <v>207</v>
      </c>
    </row>
    <row r="27" spans="1:11" hidden="1" x14ac:dyDescent="0.25">
      <c r="A27" s="3">
        <v>4105</v>
      </c>
      <c r="B27" s="3" t="s">
        <v>302</v>
      </c>
      <c r="C27" s="3" t="s">
        <v>69</v>
      </c>
      <c r="D27" s="3" t="s">
        <v>1469</v>
      </c>
      <c r="E27" s="3" t="s">
        <v>1143</v>
      </c>
      <c r="F27" s="6" t="s">
        <v>207</v>
      </c>
      <c r="G27" s="4">
        <v>43622</v>
      </c>
      <c r="H27" s="3" t="s">
        <v>20</v>
      </c>
      <c r="I27" s="3" t="s">
        <v>21</v>
      </c>
      <c r="J27" s="3" t="s">
        <v>48</v>
      </c>
      <c r="K27" s="3" t="s">
        <v>207</v>
      </c>
    </row>
    <row r="28" spans="1:11" hidden="1" x14ac:dyDescent="0.25">
      <c r="A28" s="3">
        <v>4116</v>
      </c>
      <c r="B28" s="3" t="s">
        <v>1370</v>
      </c>
      <c r="C28" s="3" t="s">
        <v>63</v>
      </c>
      <c r="D28" s="3" t="s">
        <v>1475</v>
      </c>
      <c r="E28" s="3" t="s">
        <v>1371</v>
      </c>
      <c r="F28" s="6" t="s">
        <v>61</v>
      </c>
      <c r="G28" s="4">
        <v>43713</v>
      </c>
      <c r="H28" s="3" t="s">
        <v>20</v>
      </c>
      <c r="I28" s="3" t="s">
        <v>21</v>
      </c>
      <c r="J28" s="3" t="s">
        <v>48</v>
      </c>
      <c r="K28" s="3" t="s">
        <v>61</v>
      </c>
    </row>
    <row r="29" spans="1:11" hidden="1" x14ac:dyDescent="0.25">
      <c r="A29" s="3">
        <v>4116</v>
      </c>
      <c r="B29" s="3" t="s">
        <v>1370</v>
      </c>
      <c r="C29" s="3" t="s">
        <v>63</v>
      </c>
      <c r="D29" s="3" t="s">
        <v>1475</v>
      </c>
      <c r="E29" s="3" t="s">
        <v>1405</v>
      </c>
      <c r="F29" s="6" t="s">
        <v>61</v>
      </c>
      <c r="G29" s="4">
        <v>43468</v>
      </c>
      <c r="H29" s="3" t="s">
        <v>20</v>
      </c>
      <c r="I29" s="3" t="s">
        <v>21</v>
      </c>
      <c r="J29" s="3" t="s">
        <v>48</v>
      </c>
      <c r="K29" s="3" t="s">
        <v>61</v>
      </c>
    </row>
    <row r="30" spans="1:11" hidden="1" x14ac:dyDescent="0.25">
      <c r="A30" s="3">
        <v>4221</v>
      </c>
      <c r="B30" s="3" t="s">
        <v>169</v>
      </c>
      <c r="C30" s="3" t="s">
        <v>170</v>
      </c>
      <c r="D30" s="3" t="s">
        <v>1460</v>
      </c>
      <c r="E30" s="3" t="s">
        <v>1153</v>
      </c>
      <c r="F30" s="6" t="s">
        <v>171</v>
      </c>
      <c r="G30" s="4">
        <v>43625</v>
      </c>
      <c r="H30" s="3" t="s">
        <v>20</v>
      </c>
      <c r="I30" s="3" t="s">
        <v>21</v>
      </c>
      <c r="J30" s="3" t="s">
        <v>66</v>
      </c>
      <c r="K30" s="3" t="s">
        <v>66</v>
      </c>
    </row>
    <row r="31" spans="1:11" hidden="1" x14ac:dyDescent="0.25">
      <c r="A31" s="3">
        <v>4794</v>
      </c>
      <c r="B31" s="3" t="s">
        <v>140</v>
      </c>
      <c r="C31" s="3" t="s">
        <v>54</v>
      </c>
      <c r="D31" s="3" t="s">
        <v>1476</v>
      </c>
      <c r="E31" s="3" t="s">
        <v>141</v>
      </c>
      <c r="F31" s="6" t="s">
        <v>142</v>
      </c>
      <c r="G31" s="4">
        <v>43344</v>
      </c>
      <c r="H31" s="3" t="s">
        <v>13</v>
      </c>
      <c r="I31" s="3" t="s">
        <v>14</v>
      </c>
      <c r="J31" s="3" t="s">
        <v>132</v>
      </c>
      <c r="K31" s="3" t="s">
        <v>140</v>
      </c>
    </row>
    <row r="32" spans="1:11" hidden="1" x14ac:dyDescent="0.25">
      <c r="A32" s="3">
        <v>4794</v>
      </c>
      <c r="B32" s="3" t="s">
        <v>140</v>
      </c>
      <c r="C32" s="3" t="s">
        <v>54</v>
      </c>
      <c r="D32" s="3" t="s">
        <v>1476</v>
      </c>
      <c r="E32" s="3" t="s">
        <v>700</v>
      </c>
      <c r="F32" s="6" t="s">
        <v>142</v>
      </c>
      <c r="G32" s="4">
        <v>42979</v>
      </c>
      <c r="H32" s="3" t="s">
        <v>13</v>
      </c>
      <c r="I32" s="3" t="s">
        <v>14</v>
      </c>
      <c r="J32" s="3" t="s">
        <v>132</v>
      </c>
      <c r="K32" s="3" t="s">
        <v>140</v>
      </c>
    </row>
    <row r="33" spans="1:11" hidden="1" x14ac:dyDescent="0.25">
      <c r="A33" s="3">
        <v>4794</v>
      </c>
      <c r="B33" s="3" t="s">
        <v>140</v>
      </c>
      <c r="C33" s="3" t="s">
        <v>54</v>
      </c>
      <c r="D33" s="3" t="s">
        <v>1476</v>
      </c>
      <c r="E33" s="3" t="s">
        <v>1349</v>
      </c>
      <c r="F33" s="6" t="s">
        <v>142</v>
      </c>
      <c r="G33" s="4">
        <v>43709</v>
      </c>
      <c r="H33" s="3" t="s">
        <v>20</v>
      </c>
      <c r="I33" s="3" t="s">
        <v>21</v>
      </c>
      <c r="J33" s="3" t="s">
        <v>48</v>
      </c>
      <c r="K33" s="3" t="s">
        <v>142</v>
      </c>
    </row>
    <row r="34" spans="1:11" hidden="1" x14ac:dyDescent="0.25">
      <c r="A34" s="3">
        <v>4858</v>
      </c>
      <c r="B34" s="3" t="s">
        <v>1441</v>
      </c>
      <c r="C34" s="3" t="s">
        <v>69</v>
      </c>
      <c r="D34" s="3" t="s">
        <v>1462</v>
      </c>
      <c r="E34" s="3" t="s">
        <v>1440</v>
      </c>
      <c r="F34" s="6" t="s">
        <v>1384</v>
      </c>
      <c r="G34" s="4">
        <v>43765</v>
      </c>
      <c r="H34" s="3" t="s">
        <v>20</v>
      </c>
      <c r="I34" s="3" t="s">
        <v>21</v>
      </c>
      <c r="J34" s="3" t="s">
        <v>48</v>
      </c>
      <c r="K34" s="3" t="s">
        <v>1384</v>
      </c>
    </row>
    <row r="35" spans="1:11" hidden="1" x14ac:dyDescent="0.25">
      <c r="A35" s="3">
        <v>5710</v>
      </c>
      <c r="B35" s="3" t="s">
        <v>1013</v>
      </c>
      <c r="C35" s="3" t="s">
        <v>165</v>
      </c>
      <c r="D35" s="3" t="s">
        <v>1477</v>
      </c>
      <c r="E35" s="3" t="s">
        <v>1014</v>
      </c>
      <c r="F35" s="6" t="s">
        <v>582</v>
      </c>
      <c r="G35" s="4">
        <v>43537</v>
      </c>
      <c r="H35" s="3" t="s">
        <v>20</v>
      </c>
      <c r="I35" s="3" t="s">
        <v>21</v>
      </c>
      <c r="J35" s="3" t="s">
        <v>48</v>
      </c>
      <c r="K35" s="3" t="s">
        <v>582</v>
      </c>
    </row>
    <row r="36" spans="1:11" hidden="1" x14ac:dyDescent="0.25">
      <c r="A36" s="3">
        <v>9004</v>
      </c>
      <c r="B36" s="3" t="s">
        <v>247</v>
      </c>
      <c r="C36" s="3" t="s">
        <v>248</v>
      </c>
      <c r="D36" s="3" t="s">
        <v>1478</v>
      </c>
      <c r="E36" s="3" t="s">
        <v>1133</v>
      </c>
      <c r="F36" s="6" t="s">
        <v>249</v>
      </c>
      <c r="G36" s="4">
        <v>43617</v>
      </c>
      <c r="H36" s="3" t="s">
        <v>20</v>
      </c>
      <c r="I36" s="3" t="s">
        <v>21</v>
      </c>
      <c r="J36" s="3" t="s">
        <v>66</v>
      </c>
      <c r="K36" s="3" t="s">
        <v>66</v>
      </c>
    </row>
    <row r="37" spans="1:11" hidden="1" x14ac:dyDescent="0.25">
      <c r="A37" s="3">
        <v>9089</v>
      </c>
      <c r="B37" s="3" t="s">
        <v>161</v>
      </c>
      <c r="C37" s="3" t="s">
        <v>69</v>
      </c>
      <c r="D37" s="3" t="s">
        <v>1471</v>
      </c>
      <c r="E37" s="3" t="s">
        <v>162</v>
      </c>
      <c r="F37" s="6" t="s">
        <v>163</v>
      </c>
      <c r="G37" s="4">
        <v>43405</v>
      </c>
      <c r="H37" s="3" t="s">
        <v>13</v>
      </c>
      <c r="I37" s="3" t="s">
        <v>21</v>
      </c>
      <c r="J37" s="3" t="s">
        <v>48</v>
      </c>
      <c r="K37" s="3" t="s">
        <v>163</v>
      </c>
    </row>
    <row r="38" spans="1:11" hidden="1" x14ac:dyDescent="0.25">
      <c r="A38" s="3">
        <v>9089</v>
      </c>
      <c r="B38" s="3" t="s">
        <v>161</v>
      </c>
      <c r="C38" s="3" t="s">
        <v>69</v>
      </c>
      <c r="D38" s="3" t="s">
        <v>1471</v>
      </c>
      <c r="E38" s="3" t="s">
        <v>1423</v>
      </c>
      <c r="F38" s="6" t="s">
        <v>163</v>
      </c>
      <c r="G38" s="4">
        <v>43770</v>
      </c>
      <c r="H38" s="3" t="s">
        <v>20</v>
      </c>
      <c r="I38" s="3" t="s">
        <v>21</v>
      </c>
      <c r="J38" s="3" t="s">
        <v>48</v>
      </c>
      <c r="K38" s="3" t="s">
        <v>163</v>
      </c>
    </row>
    <row r="39" spans="1:11" hidden="1" x14ac:dyDescent="0.25">
      <c r="A39" s="3">
        <v>9856</v>
      </c>
      <c r="B39" s="3" t="s">
        <v>1278</v>
      </c>
      <c r="C39" s="3" t="s">
        <v>657</v>
      </c>
      <c r="D39" s="3" t="s">
        <v>1479</v>
      </c>
      <c r="E39" s="3" t="s">
        <v>1279</v>
      </c>
      <c r="F39" s="6" t="s">
        <v>658</v>
      </c>
      <c r="G39" s="4">
        <v>43677</v>
      </c>
      <c r="H39" s="3" t="s">
        <v>20</v>
      </c>
      <c r="I39" s="3" t="s">
        <v>21</v>
      </c>
      <c r="J39" s="3" t="s">
        <v>48</v>
      </c>
      <c r="K39" s="3" t="s">
        <v>658</v>
      </c>
    </row>
    <row r="40" spans="1:11" hidden="1" x14ac:dyDescent="0.25">
      <c r="A40" s="3">
        <v>10038</v>
      </c>
      <c r="B40" s="3" t="s">
        <v>394</v>
      </c>
      <c r="C40" s="3" t="s">
        <v>248</v>
      </c>
      <c r="D40" s="3" t="s">
        <v>1464</v>
      </c>
      <c r="E40" s="3" t="s">
        <v>973</v>
      </c>
      <c r="F40" s="6" t="s">
        <v>249</v>
      </c>
      <c r="G40" s="4">
        <v>43539</v>
      </c>
      <c r="H40" s="3" t="s">
        <v>20</v>
      </c>
      <c r="I40" s="3" t="s">
        <v>21</v>
      </c>
      <c r="J40" s="3" t="s">
        <v>48</v>
      </c>
      <c r="K40" s="3" t="s">
        <v>249</v>
      </c>
    </row>
    <row r="41" spans="1:11" hidden="1" x14ac:dyDescent="0.25">
      <c r="A41" s="3">
        <v>10501</v>
      </c>
      <c r="B41" s="3" t="s">
        <v>232</v>
      </c>
      <c r="C41" s="3" t="s">
        <v>69</v>
      </c>
      <c r="D41" s="3" t="s">
        <v>1480</v>
      </c>
      <c r="E41" s="3" t="s">
        <v>233</v>
      </c>
      <c r="F41" s="6" t="s">
        <v>123</v>
      </c>
      <c r="G41" s="4">
        <v>43272</v>
      </c>
      <c r="H41" s="3" t="s">
        <v>13</v>
      </c>
      <c r="I41" s="3" t="s">
        <v>21</v>
      </c>
      <c r="J41" s="3" t="s">
        <v>48</v>
      </c>
      <c r="K41" s="3" t="s">
        <v>123</v>
      </c>
    </row>
    <row r="42" spans="1:11" hidden="1" x14ac:dyDescent="0.25">
      <c r="A42" s="3">
        <v>10501</v>
      </c>
      <c r="B42" s="3" t="s">
        <v>232</v>
      </c>
      <c r="C42" s="3" t="s">
        <v>69</v>
      </c>
      <c r="D42" s="3" t="s">
        <v>1480</v>
      </c>
      <c r="E42" s="3" t="s">
        <v>1199</v>
      </c>
      <c r="F42" s="6" t="s">
        <v>123</v>
      </c>
      <c r="G42" s="4">
        <v>43637</v>
      </c>
      <c r="H42" s="3" t="s">
        <v>20</v>
      </c>
      <c r="I42" s="3" t="s">
        <v>21</v>
      </c>
      <c r="J42" s="3" t="s">
        <v>48</v>
      </c>
      <c r="K42" s="3" t="s">
        <v>123</v>
      </c>
    </row>
    <row r="43" spans="1:11" hidden="1" x14ac:dyDescent="0.25">
      <c r="A43" s="3">
        <v>10732</v>
      </c>
      <c r="B43" s="3" t="s">
        <v>115</v>
      </c>
      <c r="C43" s="3" t="s">
        <v>54</v>
      </c>
      <c r="D43" s="3" t="s">
        <v>1481</v>
      </c>
      <c r="E43" s="3" t="s">
        <v>612</v>
      </c>
      <c r="F43" s="6" t="s">
        <v>231</v>
      </c>
      <c r="G43" s="4">
        <v>42714</v>
      </c>
      <c r="H43" s="3" t="s">
        <v>13</v>
      </c>
      <c r="I43" s="3" t="s">
        <v>21</v>
      </c>
      <c r="J43" s="3" t="s">
        <v>48</v>
      </c>
      <c r="K43" s="3" t="s">
        <v>231</v>
      </c>
    </row>
    <row r="44" spans="1:11" hidden="1" x14ac:dyDescent="0.25">
      <c r="A44" s="3">
        <v>10732</v>
      </c>
      <c r="B44" s="3" t="s">
        <v>115</v>
      </c>
      <c r="C44" s="3" t="s">
        <v>54</v>
      </c>
      <c r="D44" s="3" t="s">
        <v>1481</v>
      </c>
      <c r="E44" s="3" t="s">
        <v>1087</v>
      </c>
      <c r="F44" s="6" t="s">
        <v>231</v>
      </c>
      <c r="G44" s="4">
        <v>43383</v>
      </c>
      <c r="H44" s="3" t="s">
        <v>13</v>
      </c>
      <c r="I44" s="3" t="s">
        <v>21</v>
      </c>
      <c r="J44" s="3" t="s">
        <v>22</v>
      </c>
      <c r="K44" s="3" t="s">
        <v>231</v>
      </c>
    </row>
    <row r="45" spans="1:11" hidden="1" x14ac:dyDescent="0.25">
      <c r="A45" s="3">
        <v>10816</v>
      </c>
      <c r="B45" s="3" t="s">
        <v>710</v>
      </c>
      <c r="C45" s="3" t="s">
        <v>243</v>
      </c>
      <c r="D45" s="3" t="s">
        <v>1480</v>
      </c>
      <c r="E45" s="3" t="s">
        <v>3371</v>
      </c>
      <c r="F45" s="6" t="s">
        <v>244</v>
      </c>
      <c r="G45" s="4">
        <v>43800</v>
      </c>
      <c r="H45" s="3" t="s">
        <v>20</v>
      </c>
      <c r="I45" s="3" t="s">
        <v>21</v>
      </c>
      <c r="J45" s="3" t="s">
        <v>48</v>
      </c>
      <c r="K45" s="3" t="s">
        <v>244</v>
      </c>
    </row>
    <row r="46" spans="1:11" hidden="1" x14ac:dyDescent="0.25">
      <c r="A46" s="3">
        <v>11135</v>
      </c>
      <c r="B46" s="3" t="s">
        <v>1027</v>
      </c>
      <c r="C46" s="3" t="s">
        <v>3372</v>
      </c>
      <c r="D46" s="3" t="s">
        <v>1482</v>
      </c>
      <c r="E46" s="3" t="s">
        <v>1028</v>
      </c>
      <c r="F46" s="6" t="s">
        <v>325</v>
      </c>
      <c r="G46" s="4">
        <v>43580</v>
      </c>
      <c r="H46" s="3" t="s">
        <v>20</v>
      </c>
      <c r="I46" s="3" t="s">
        <v>21</v>
      </c>
      <c r="J46" s="3" t="s">
        <v>48</v>
      </c>
      <c r="K46" s="3" t="s">
        <v>325</v>
      </c>
    </row>
    <row r="47" spans="1:11" hidden="1" x14ac:dyDescent="0.25">
      <c r="A47" s="3">
        <v>11211</v>
      </c>
      <c r="B47" s="3" t="s">
        <v>231</v>
      </c>
      <c r="C47" s="3" t="s">
        <v>54</v>
      </c>
      <c r="D47" s="3" t="s">
        <v>1483</v>
      </c>
      <c r="E47" s="3" t="s">
        <v>569</v>
      </c>
      <c r="F47" s="6" t="s">
        <v>56</v>
      </c>
      <c r="G47" s="4">
        <v>43053</v>
      </c>
      <c r="H47" s="3" t="s">
        <v>13</v>
      </c>
      <c r="I47" s="3" t="s">
        <v>21</v>
      </c>
      <c r="J47" s="3" t="s">
        <v>22</v>
      </c>
      <c r="K47" s="3" t="s">
        <v>56</v>
      </c>
    </row>
    <row r="48" spans="1:11" hidden="1" x14ac:dyDescent="0.25">
      <c r="A48" s="3">
        <v>11211</v>
      </c>
      <c r="B48" s="3" t="s">
        <v>231</v>
      </c>
      <c r="C48" s="3" t="s">
        <v>54</v>
      </c>
      <c r="D48" s="3" t="s">
        <v>1483</v>
      </c>
      <c r="E48" s="3" t="s">
        <v>746</v>
      </c>
      <c r="F48" s="6" t="s">
        <v>56</v>
      </c>
      <c r="G48" s="4">
        <v>43448</v>
      </c>
      <c r="H48" s="3" t="s">
        <v>13</v>
      </c>
      <c r="I48" s="3" t="s">
        <v>21</v>
      </c>
      <c r="J48" s="3" t="s">
        <v>22</v>
      </c>
      <c r="K48" s="3" t="s">
        <v>56</v>
      </c>
    </row>
    <row r="49" spans="1:11" hidden="1" x14ac:dyDescent="0.25">
      <c r="A49" s="3">
        <v>11211</v>
      </c>
      <c r="B49" s="3" t="s">
        <v>231</v>
      </c>
      <c r="C49" s="3" t="s">
        <v>54</v>
      </c>
      <c r="D49" s="3" t="s">
        <v>1483</v>
      </c>
      <c r="E49" s="3" t="s">
        <v>3373</v>
      </c>
      <c r="F49" s="6" t="s">
        <v>56</v>
      </c>
      <c r="G49" s="4">
        <v>43813</v>
      </c>
      <c r="H49" s="3" t="s">
        <v>20</v>
      </c>
      <c r="I49" s="3" t="s">
        <v>21</v>
      </c>
      <c r="J49" s="3" t="s">
        <v>22</v>
      </c>
      <c r="K49" s="3" t="s">
        <v>56</v>
      </c>
    </row>
    <row r="50" spans="1:11" hidden="1" x14ac:dyDescent="0.25">
      <c r="A50" s="3">
        <v>11228</v>
      </c>
      <c r="B50" s="3" t="s">
        <v>102</v>
      </c>
      <c r="C50" s="3" t="s">
        <v>54</v>
      </c>
      <c r="D50" s="3" t="s">
        <v>1484</v>
      </c>
      <c r="E50" s="3" t="s">
        <v>1373</v>
      </c>
      <c r="F50" s="6" t="s">
        <v>108</v>
      </c>
      <c r="G50" s="4">
        <v>43468</v>
      </c>
      <c r="H50" s="3" t="s">
        <v>20</v>
      </c>
      <c r="I50" s="3" t="s">
        <v>21</v>
      </c>
      <c r="J50" s="3" t="s">
        <v>48</v>
      </c>
      <c r="K50" s="3" t="s">
        <v>108</v>
      </c>
    </row>
    <row r="51" spans="1:11" hidden="1" x14ac:dyDescent="0.25">
      <c r="A51" s="3">
        <v>11278</v>
      </c>
      <c r="B51" s="3" t="s">
        <v>1218</v>
      </c>
      <c r="C51" s="3" t="s">
        <v>187</v>
      </c>
      <c r="D51" s="3" t="s">
        <v>1485</v>
      </c>
      <c r="E51" s="3" t="s">
        <v>1219</v>
      </c>
      <c r="F51" s="6" t="s">
        <v>188</v>
      </c>
      <c r="G51" s="4">
        <v>43549</v>
      </c>
      <c r="H51" s="3" t="s">
        <v>20</v>
      </c>
      <c r="I51" s="3" t="s">
        <v>21</v>
      </c>
      <c r="J51" s="3" t="s">
        <v>22</v>
      </c>
      <c r="K51" s="3" t="s">
        <v>188</v>
      </c>
    </row>
    <row r="52" spans="1:11" hidden="1" x14ac:dyDescent="0.25">
      <c r="A52" s="3">
        <v>12347</v>
      </c>
      <c r="B52" s="3" t="s">
        <v>294</v>
      </c>
      <c r="C52" s="3" t="s">
        <v>125</v>
      </c>
      <c r="D52" s="3" t="s">
        <v>1486</v>
      </c>
      <c r="E52" s="3" t="s">
        <v>3374</v>
      </c>
      <c r="F52" s="6" t="s">
        <v>126</v>
      </c>
      <c r="G52" s="4">
        <v>43775</v>
      </c>
      <c r="H52" s="3" t="s">
        <v>20</v>
      </c>
      <c r="I52" s="3" t="s">
        <v>21</v>
      </c>
      <c r="J52" s="3" t="s">
        <v>48</v>
      </c>
      <c r="K52" s="3" t="s">
        <v>126</v>
      </c>
    </row>
    <row r="53" spans="1:11" hidden="1" x14ac:dyDescent="0.25">
      <c r="A53" s="3">
        <v>13245</v>
      </c>
      <c r="B53" s="3" t="s">
        <v>407</v>
      </c>
      <c r="C53" s="3" t="s">
        <v>170</v>
      </c>
      <c r="D53" s="3" t="s">
        <v>1471</v>
      </c>
      <c r="E53" s="3" t="s">
        <v>1385</v>
      </c>
      <c r="F53" s="6" t="s">
        <v>171</v>
      </c>
      <c r="G53" s="4">
        <v>43730</v>
      </c>
      <c r="H53" s="3" t="s">
        <v>20</v>
      </c>
      <c r="I53" s="3" t="s">
        <v>21</v>
      </c>
      <c r="J53" s="3" t="s">
        <v>66</v>
      </c>
      <c r="K53" s="3" t="s">
        <v>66</v>
      </c>
    </row>
    <row r="54" spans="1:11" hidden="1" x14ac:dyDescent="0.25">
      <c r="A54" s="3">
        <v>13428</v>
      </c>
      <c r="B54" s="3" t="s">
        <v>402</v>
      </c>
      <c r="C54" s="3" t="s">
        <v>3375</v>
      </c>
      <c r="D54" s="3" t="s">
        <v>1487</v>
      </c>
      <c r="E54" s="3" t="s">
        <v>403</v>
      </c>
      <c r="F54" s="6" t="s">
        <v>404</v>
      </c>
      <c r="G54" s="4">
        <v>43113</v>
      </c>
      <c r="H54" s="3" t="s">
        <v>13</v>
      </c>
      <c r="I54" s="3" t="s">
        <v>21</v>
      </c>
      <c r="J54" s="3" t="s">
        <v>48</v>
      </c>
      <c r="K54" s="3" t="s">
        <v>404</v>
      </c>
    </row>
    <row r="55" spans="1:11" hidden="1" x14ac:dyDescent="0.25">
      <c r="A55" s="3">
        <v>13428</v>
      </c>
      <c r="B55" s="3" t="s">
        <v>402</v>
      </c>
      <c r="C55" s="3" t="s">
        <v>3375</v>
      </c>
      <c r="D55" s="3" t="s">
        <v>1487</v>
      </c>
      <c r="E55" s="3" t="s">
        <v>828</v>
      </c>
      <c r="F55" s="6" t="s">
        <v>404</v>
      </c>
      <c r="G55" s="4">
        <v>43478</v>
      </c>
      <c r="H55" s="3" t="s">
        <v>20</v>
      </c>
      <c r="I55" s="3" t="s">
        <v>65</v>
      </c>
      <c r="J55" s="3" t="s">
        <v>66</v>
      </c>
      <c r="K55" s="3" t="s">
        <v>66</v>
      </c>
    </row>
    <row r="56" spans="1:11" hidden="1" x14ac:dyDescent="0.25">
      <c r="A56" s="3">
        <v>13880</v>
      </c>
      <c r="B56" s="3" t="s">
        <v>731</v>
      </c>
      <c r="C56" s="3" t="s">
        <v>59</v>
      </c>
      <c r="D56" s="3" t="s">
        <v>1488</v>
      </c>
      <c r="E56" s="3" t="s">
        <v>732</v>
      </c>
      <c r="F56" s="6" t="s">
        <v>57</v>
      </c>
      <c r="G56" s="4">
        <v>43189</v>
      </c>
      <c r="H56" s="3" t="s">
        <v>13</v>
      </c>
      <c r="I56" s="3" t="s">
        <v>24</v>
      </c>
      <c r="J56" s="3" t="s">
        <v>733</v>
      </c>
      <c r="K56" s="3" t="s">
        <v>57</v>
      </c>
    </row>
    <row r="57" spans="1:11" hidden="1" x14ac:dyDescent="0.25">
      <c r="A57" s="3">
        <v>13880</v>
      </c>
      <c r="B57" s="3" t="s">
        <v>731</v>
      </c>
      <c r="C57" s="3" t="s">
        <v>59</v>
      </c>
      <c r="D57" s="3" t="s">
        <v>1488</v>
      </c>
      <c r="E57" s="3" t="s">
        <v>704</v>
      </c>
      <c r="F57" s="6" t="s">
        <v>57</v>
      </c>
      <c r="G57" s="4">
        <v>43434</v>
      </c>
      <c r="H57" s="3" t="s">
        <v>13</v>
      </c>
      <c r="I57" s="3" t="s">
        <v>21</v>
      </c>
      <c r="J57" s="3" t="s">
        <v>48</v>
      </c>
      <c r="K57" s="3" t="s">
        <v>57</v>
      </c>
    </row>
    <row r="58" spans="1:11" hidden="1" x14ac:dyDescent="0.25">
      <c r="A58" s="3">
        <v>13880</v>
      </c>
      <c r="B58" s="3" t="s">
        <v>731</v>
      </c>
      <c r="C58" s="3" t="s">
        <v>59</v>
      </c>
      <c r="D58" s="3" t="s">
        <v>1488</v>
      </c>
      <c r="E58" s="3" t="s">
        <v>3376</v>
      </c>
      <c r="F58" s="6" t="s">
        <v>57</v>
      </c>
      <c r="G58" s="4">
        <v>43799</v>
      </c>
      <c r="H58" s="3" t="s">
        <v>20</v>
      </c>
      <c r="I58" s="3" t="s">
        <v>21</v>
      </c>
      <c r="J58" s="3" t="s">
        <v>48</v>
      </c>
      <c r="K58" s="3" t="s">
        <v>57</v>
      </c>
    </row>
    <row r="59" spans="1:11" hidden="1" x14ac:dyDescent="0.25">
      <c r="A59" s="3">
        <v>14386</v>
      </c>
      <c r="B59" s="3" t="s">
        <v>418</v>
      </c>
      <c r="C59" s="3" t="s">
        <v>69</v>
      </c>
      <c r="D59" s="3" t="s">
        <v>1471</v>
      </c>
      <c r="E59" s="3" t="s">
        <v>884</v>
      </c>
      <c r="F59" s="6" t="s">
        <v>163</v>
      </c>
      <c r="G59" s="4">
        <v>43499</v>
      </c>
      <c r="H59" s="3" t="s">
        <v>20</v>
      </c>
      <c r="I59" s="3" t="s">
        <v>21</v>
      </c>
      <c r="J59" s="3" t="s">
        <v>48</v>
      </c>
      <c r="K59" s="3" t="s">
        <v>163</v>
      </c>
    </row>
    <row r="60" spans="1:11" hidden="1" x14ac:dyDescent="0.25">
      <c r="A60" s="3">
        <v>14900</v>
      </c>
      <c r="B60" s="3" t="s">
        <v>98</v>
      </c>
      <c r="C60" s="3" t="s">
        <v>83</v>
      </c>
      <c r="D60" s="3" t="s">
        <v>1489</v>
      </c>
      <c r="E60" s="3" t="s">
        <v>99</v>
      </c>
      <c r="F60" s="6" t="s">
        <v>84</v>
      </c>
      <c r="G60" s="4">
        <v>43332</v>
      </c>
      <c r="H60" s="3" t="s">
        <v>13</v>
      </c>
      <c r="I60" s="3" t="s">
        <v>14</v>
      </c>
      <c r="J60" s="3" t="s">
        <v>146</v>
      </c>
      <c r="K60" s="3" t="s">
        <v>84</v>
      </c>
    </row>
    <row r="61" spans="1:11" hidden="1" x14ac:dyDescent="0.25">
      <c r="A61" s="3">
        <v>14900</v>
      </c>
      <c r="B61" s="3" t="s">
        <v>98</v>
      </c>
      <c r="C61" s="3" t="s">
        <v>83</v>
      </c>
      <c r="D61" s="3" t="s">
        <v>1489</v>
      </c>
      <c r="E61" s="3" t="s">
        <v>1322</v>
      </c>
      <c r="F61" s="6" t="s">
        <v>84</v>
      </c>
      <c r="G61" s="4">
        <v>43697</v>
      </c>
      <c r="H61" s="3" t="s">
        <v>20</v>
      </c>
      <c r="I61" s="3" t="s">
        <v>21</v>
      </c>
      <c r="J61" s="3" t="s">
        <v>48</v>
      </c>
      <c r="K61" s="3" t="s">
        <v>84</v>
      </c>
    </row>
    <row r="62" spans="1:11" hidden="1" x14ac:dyDescent="0.25">
      <c r="A62" s="3">
        <v>15676</v>
      </c>
      <c r="B62" s="3" t="s">
        <v>239</v>
      </c>
      <c r="C62" s="3" t="s">
        <v>69</v>
      </c>
      <c r="D62" s="3" t="s">
        <v>1465</v>
      </c>
      <c r="E62" s="3" t="s">
        <v>764</v>
      </c>
      <c r="F62" s="6" t="s">
        <v>207</v>
      </c>
      <c r="G62" s="4">
        <v>43467</v>
      </c>
      <c r="H62" s="3" t="s">
        <v>20</v>
      </c>
      <c r="I62" s="3" t="s">
        <v>21</v>
      </c>
      <c r="J62" s="3" t="s">
        <v>48</v>
      </c>
      <c r="K62" s="3" t="s">
        <v>207</v>
      </c>
    </row>
    <row r="63" spans="1:11" hidden="1" x14ac:dyDescent="0.25">
      <c r="A63" s="3">
        <v>15861</v>
      </c>
      <c r="B63" s="3" t="s">
        <v>3377</v>
      </c>
      <c r="C63" s="3" t="s">
        <v>54</v>
      </c>
      <c r="D63" s="3" t="s">
        <v>1538</v>
      </c>
      <c r="E63" s="3" t="s">
        <v>3378</v>
      </c>
      <c r="F63" s="6" t="s">
        <v>142</v>
      </c>
      <c r="G63" s="4">
        <v>43551</v>
      </c>
      <c r="H63" s="3" t="s">
        <v>20</v>
      </c>
      <c r="I63" s="3" t="s">
        <v>21</v>
      </c>
      <c r="J63" s="3" t="s">
        <v>48</v>
      </c>
      <c r="K63" s="3" t="s">
        <v>142</v>
      </c>
    </row>
    <row r="64" spans="1:11" hidden="1" x14ac:dyDescent="0.25">
      <c r="A64" s="3">
        <v>15861</v>
      </c>
      <c r="B64" s="3" t="s">
        <v>3377</v>
      </c>
      <c r="C64" s="3" t="s">
        <v>54</v>
      </c>
      <c r="D64" s="3" t="s">
        <v>1538</v>
      </c>
      <c r="E64" s="3" t="s">
        <v>3379</v>
      </c>
      <c r="F64" s="6" t="s">
        <v>142</v>
      </c>
      <c r="G64" s="4">
        <v>43796</v>
      </c>
      <c r="H64" s="3" t="s">
        <v>20</v>
      </c>
      <c r="I64" s="3" t="s">
        <v>21</v>
      </c>
      <c r="J64" s="3" t="s">
        <v>48</v>
      </c>
      <c r="K64" s="3" t="s">
        <v>142</v>
      </c>
    </row>
    <row r="65" spans="1:11" hidden="1" x14ac:dyDescent="0.25">
      <c r="A65" s="3">
        <v>16394</v>
      </c>
      <c r="B65" s="3" t="s">
        <v>990</v>
      </c>
      <c r="C65" s="3" t="s">
        <v>187</v>
      </c>
      <c r="D65" s="3" t="s">
        <v>1468</v>
      </c>
      <c r="E65" s="3" t="s">
        <v>987</v>
      </c>
      <c r="F65" s="6" t="s">
        <v>991</v>
      </c>
      <c r="G65" s="4">
        <v>43543</v>
      </c>
      <c r="H65" s="3" t="s">
        <v>20</v>
      </c>
      <c r="I65" s="3" t="s">
        <v>21</v>
      </c>
      <c r="J65" s="3" t="s">
        <v>3380</v>
      </c>
      <c r="K65" s="3" t="s">
        <v>991</v>
      </c>
    </row>
    <row r="66" spans="1:11" hidden="1" x14ac:dyDescent="0.25">
      <c r="A66" s="3">
        <v>16734</v>
      </c>
      <c r="B66" s="3" t="s">
        <v>1280</v>
      </c>
      <c r="C66" s="3" t="s">
        <v>360</v>
      </c>
      <c r="D66" s="3" t="s">
        <v>1469</v>
      </c>
      <c r="E66" s="3" t="s">
        <v>1263</v>
      </c>
      <c r="F66" s="6" t="s">
        <v>361</v>
      </c>
      <c r="G66" s="4">
        <v>43678</v>
      </c>
      <c r="H66" s="3" t="s">
        <v>20</v>
      </c>
      <c r="I66" s="3" t="s">
        <v>21</v>
      </c>
      <c r="J66" s="3" t="s">
        <v>48</v>
      </c>
      <c r="K66" s="3" t="s">
        <v>361</v>
      </c>
    </row>
    <row r="67" spans="1:11" hidden="1" x14ac:dyDescent="0.25">
      <c r="A67" s="3">
        <v>16734</v>
      </c>
      <c r="B67" s="3" t="s">
        <v>1280</v>
      </c>
      <c r="C67" s="3" t="s">
        <v>360</v>
      </c>
      <c r="D67" s="3" t="s">
        <v>1469</v>
      </c>
      <c r="E67" s="3" t="s">
        <v>1291</v>
      </c>
      <c r="F67" s="6" t="s">
        <v>361</v>
      </c>
      <c r="G67" s="4">
        <v>43683</v>
      </c>
      <c r="H67" s="3" t="s">
        <v>20</v>
      </c>
      <c r="I67" s="3" t="s">
        <v>21</v>
      </c>
      <c r="J67" s="3" t="s">
        <v>48</v>
      </c>
      <c r="K67" s="3" t="s">
        <v>361</v>
      </c>
    </row>
    <row r="68" spans="1:11" hidden="1" x14ac:dyDescent="0.25">
      <c r="A68" s="3">
        <v>17074</v>
      </c>
      <c r="B68" s="3" t="s">
        <v>1061</v>
      </c>
      <c r="C68" s="3" t="s">
        <v>69</v>
      </c>
      <c r="D68" s="3" t="s">
        <v>1462</v>
      </c>
      <c r="E68" s="3" t="s">
        <v>1062</v>
      </c>
      <c r="F68" s="6" t="s">
        <v>353</v>
      </c>
      <c r="G68" s="4">
        <v>43559</v>
      </c>
      <c r="H68" s="3" t="s">
        <v>20</v>
      </c>
      <c r="I68" s="3" t="s">
        <v>21</v>
      </c>
      <c r="J68" s="3" t="s">
        <v>48</v>
      </c>
      <c r="K68" s="3" t="s">
        <v>353</v>
      </c>
    </row>
    <row r="69" spans="1:11" hidden="1" x14ac:dyDescent="0.25">
      <c r="A69" s="3">
        <v>17611</v>
      </c>
      <c r="B69" s="3" t="s">
        <v>980</v>
      </c>
      <c r="C69" s="3" t="s">
        <v>603</v>
      </c>
      <c r="D69" s="3" t="s">
        <v>1471</v>
      </c>
      <c r="E69" s="3" t="s">
        <v>994</v>
      </c>
      <c r="F69" s="6" t="s">
        <v>604</v>
      </c>
      <c r="G69" s="4">
        <v>43553</v>
      </c>
      <c r="H69" s="3" t="s">
        <v>20</v>
      </c>
      <c r="I69" s="3" t="s">
        <v>21</v>
      </c>
      <c r="J69" s="3" t="s">
        <v>48</v>
      </c>
      <c r="K69" s="3" t="s">
        <v>604</v>
      </c>
    </row>
    <row r="70" spans="1:11" hidden="1" x14ac:dyDescent="0.25">
      <c r="A70" s="3">
        <v>17655</v>
      </c>
      <c r="B70" s="3" t="s">
        <v>178</v>
      </c>
      <c r="C70" s="3" t="s">
        <v>69</v>
      </c>
      <c r="D70" s="3" t="s">
        <v>1490</v>
      </c>
      <c r="E70" s="3" t="s">
        <v>39</v>
      </c>
      <c r="F70" s="6" t="s">
        <v>179</v>
      </c>
      <c r="G70" s="4">
        <v>43160</v>
      </c>
      <c r="H70" s="3" t="s">
        <v>13</v>
      </c>
      <c r="I70" s="3" t="s">
        <v>14</v>
      </c>
      <c r="J70" s="3" t="s">
        <v>146</v>
      </c>
      <c r="K70" s="3" t="s">
        <v>179</v>
      </c>
    </row>
    <row r="71" spans="1:11" hidden="1" x14ac:dyDescent="0.25">
      <c r="A71" s="3">
        <v>17655</v>
      </c>
      <c r="B71" s="3" t="s">
        <v>178</v>
      </c>
      <c r="C71" s="3" t="s">
        <v>69</v>
      </c>
      <c r="D71" s="3" t="s">
        <v>1490</v>
      </c>
      <c r="E71" s="3" t="s">
        <v>949</v>
      </c>
      <c r="F71" s="6" t="s">
        <v>755</v>
      </c>
      <c r="G71" s="4">
        <v>43525</v>
      </c>
      <c r="H71" s="3" t="s">
        <v>20</v>
      </c>
      <c r="I71" s="3" t="s">
        <v>21</v>
      </c>
      <c r="J71" s="3" t="s">
        <v>48</v>
      </c>
      <c r="K71" s="3" t="s">
        <v>755</v>
      </c>
    </row>
    <row r="72" spans="1:11" hidden="1" x14ac:dyDescent="0.25">
      <c r="A72" s="3">
        <v>18101</v>
      </c>
      <c r="B72" s="3" t="s">
        <v>875</v>
      </c>
      <c r="C72" s="3" t="s">
        <v>69</v>
      </c>
      <c r="D72" s="3" t="s">
        <v>1491</v>
      </c>
      <c r="E72" s="3" t="s">
        <v>871</v>
      </c>
      <c r="F72" s="6" t="s">
        <v>449</v>
      </c>
      <c r="G72" s="4">
        <v>43497</v>
      </c>
      <c r="H72" s="3" t="s">
        <v>20</v>
      </c>
      <c r="I72" s="3" t="s">
        <v>21</v>
      </c>
      <c r="J72" s="3" t="s">
        <v>876</v>
      </c>
      <c r="K72" s="3" t="s">
        <v>449</v>
      </c>
    </row>
    <row r="73" spans="1:11" hidden="1" x14ac:dyDescent="0.25">
      <c r="A73" s="3">
        <v>18118</v>
      </c>
      <c r="B73" s="3" t="s">
        <v>911</v>
      </c>
      <c r="C73" s="3" t="s">
        <v>59</v>
      </c>
      <c r="D73" s="3" t="s">
        <v>1475</v>
      </c>
      <c r="E73" s="3" t="s">
        <v>392</v>
      </c>
      <c r="F73" s="6" t="s">
        <v>57</v>
      </c>
      <c r="G73" s="4">
        <v>43356</v>
      </c>
      <c r="H73" s="3" t="s">
        <v>13</v>
      </c>
      <c r="I73" s="3" t="s">
        <v>21</v>
      </c>
      <c r="J73" s="3" t="s">
        <v>48</v>
      </c>
      <c r="K73" s="3" t="s">
        <v>57</v>
      </c>
    </row>
    <row r="74" spans="1:11" hidden="1" x14ac:dyDescent="0.25">
      <c r="A74" s="3">
        <v>18159</v>
      </c>
      <c r="B74" s="3" t="s">
        <v>1029</v>
      </c>
      <c r="C74" s="3" t="s">
        <v>3370</v>
      </c>
      <c r="D74" s="3" t="s">
        <v>1463</v>
      </c>
      <c r="E74" s="3" t="s">
        <v>1030</v>
      </c>
      <c r="F74" s="6" t="s">
        <v>770</v>
      </c>
      <c r="G74" s="4">
        <v>43544</v>
      </c>
      <c r="H74" s="3" t="s">
        <v>20</v>
      </c>
      <c r="I74" s="3" t="s">
        <v>21</v>
      </c>
      <c r="J74" s="3" t="s">
        <v>3381</v>
      </c>
      <c r="K74" s="3" t="s">
        <v>770</v>
      </c>
    </row>
    <row r="75" spans="1:11" hidden="1" x14ac:dyDescent="0.25">
      <c r="A75" s="3">
        <v>20178</v>
      </c>
      <c r="B75" s="3" t="s">
        <v>737</v>
      </c>
      <c r="C75" s="3" t="s">
        <v>227</v>
      </c>
      <c r="D75" s="3" t="s">
        <v>1492</v>
      </c>
      <c r="E75" s="3" t="s">
        <v>717</v>
      </c>
      <c r="F75" s="6" t="s">
        <v>228</v>
      </c>
      <c r="G75" s="4">
        <v>43437</v>
      </c>
      <c r="H75" s="3" t="s">
        <v>13</v>
      </c>
      <c r="I75" s="3" t="s">
        <v>21</v>
      </c>
      <c r="J75" s="3" t="s">
        <v>48</v>
      </c>
      <c r="K75" s="3" t="s">
        <v>228</v>
      </c>
    </row>
    <row r="76" spans="1:11" hidden="1" x14ac:dyDescent="0.25">
      <c r="A76" s="3">
        <v>20178</v>
      </c>
      <c r="B76" s="3" t="s">
        <v>737</v>
      </c>
      <c r="C76" s="3" t="s">
        <v>227</v>
      </c>
      <c r="D76" s="3" t="s">
        <v>1492</v>
      </c>
      <c r="E76" s="3" t="s">
        <v>3382</v>
      </c>
      <c r="F76" s="6" t="s">
        <v>228</v>
      </c>
      <c r="G76" s="4">
        <v>43802</v>
      </c>
      <c r="H76" s="3" t="s">
        <v>20</v>
      </c>
      <c r="I76" s="3" t="s">
        <v>21</v>
      </c>
      <c r="J76" s="3" t="s">
        <v>48</v>
      </c>
      <c r="K76" s="3" t="s">
        <v>228</v>
      </c>
    </row>
    <row r="77" spans="1:11" hidden="1" x14ac:dyDescent="0.25">
      <c r="A77" s="3">
        <v>20317</v>
      </c>
      <c r="B77" s="3" t="s">
        <v>1081</v>
      </c>
      <c r="C77" s="3" t="s">
        <v>657</v>
      </c>
      <c r="D77" s="3" t="s">
        <v>1471</v>
      </c>
      <c r="E77" s="3" t="s">
        <v>1082</v>
      </c>
      <c r="F77" s="6" t="s">
        <v>353</v>
      </c>
      <c r="G77" s="4">
        <v>43586</v>
      </c>
      <c r="H77" s="3" t="s">
        <v>20</v>
      </c>
      <c r="I77" s="3" t="s">
        <v>21</v>
      </c>
      <c r="J77" s="3" t="s">
        <v>48</v>
      </c>
      <c r="K77" s="3" t="s">
        <v>353</v>
      </c>
    </row>
    <row r="78" spans="1:11" hidden="1" x14ac:dyDescent="0.25">
      <c r="A78" s="3">
        <v>20317</v>
      </c>
      <c r="B78" s="3" t="s">
        <v>1081</v>
      </c>
      <c r="C78" s="3" t="s">
        <v>657</v>
      </c>
      <c r="D78" s="3" t="s">
        <v>1471</v>
      </c>
      <c r="E78" s="3" t="s">
        <v>1220</v>
      </c>
      <c r="F78" s="6" t="s">
        <v>353</v>
      </c>
      <c r="G78" s="4">
        <v>43647</v>
      </c>
      <c r="H78" s="3" t="s">
        <v>20</v>
      </c>
      <c r="I78" s="3" t="s">
        <v>21</v>
      </c>
      <c r="J78" s="3" t="s">
        <v>48</v>
      </c>
      <c r="K78" s="3" t="s">
        <v>353</v>
      </c>
    </row>
    <row r="79" spans="1:11" hidden="1" x14ac:dyDescent="0.25">
      <c r="A79" s="3">
        <v>20607</v>
      </c>
      <c r="B79" s="3" t="s">
        <v>844</v>
      </c>
      <c r="C79" s="3" t="s">
        <v>360</v>
      </c>
      <c r="D79" s="3" t="s">
        <v>1471</v>
      </c>
      <c r="E79" s="3" t="s">
        <v>845</v>
      </c>
      <c r="F79" s="6" t="s">
        <v>361</v>
      </c>
      <c r="G79" s="4">
        <v>43484</v>
      </c>
      <c r="H79" s="3" t="s">
        <v>20</v>
      </c>
      <c r="I79" s="3" t="s">
        <v>21</v>
      </c>
      <c r="J79" s="3" t="s">
        <v>48</v>
      </c>
      <c r="K79" s="3" t="s">
        <v>361</v>
      </c>
    </row>
    <row r="80" spans="1:11" hidden="1" x14ac:dyDescent="0.25">
      <c r="A80" s="3">
        <v>20874</v>
      </c>
      <c r="B80" s="3" t="s">
        <v>1271</v>
      </c>
      <c r="C80" s="3" t="s">
        <v>227</v>
      </c>
      <c r="D80" s="3" t="s">
        <v>1492</v>
      </c>
      <c r="E80" s="3" t="s">
        <v>1272</v>
      </c>
      <c r="F80" s="6" t="s">
        <v>228</v>
      </c>
      <c r="G80" s="4">
        <v>43673</v>
      </c>
      <c r="H80" s="3" t="s">
        <v>20</v>
      </c>
      <c r="I80" s="3" t="s">
        <v>21</v>
      </c>
      <c r="J80" s="3" t="s">
        <v>48</v>
      </c>
      <c r="K80" s="3" t="s">
        <v>228</v>
      </c>
    </row>
    <row r="81" spans="1:11" hidden="1" x14ac:dyDescent="0.25">
      <c r="A81" s="3">
        <v>21343</v>
      </c>
      <c r="B81" s="3" t="s">
        <v>305</v>
      </c>
      <c r="C81" s="3" t="s">
        <v>145</v>
      </c>
      <c r="D81" s="3" t="s">
        <v>1464</v>
      </c>
      <c r="E81" s="3" t="s">
        <v>209</v>
      </c>
      <c r="F81" s="6" t="s">
        <v>120</v>
      </c>
      <c r="G81" s="4">
        <v>43282</v>
      </c>
      <c r="H81" s="3" t="s">
        <v>13</v>
      </c>
      <c r="I81" s="3" t="s">
        <v>14</v>
      </c>
      <c r="J81" s="3" t="s">
        <v>132</v>
      </c>
      <c r="K81" s="3" t="s">
        <v>305</v>
      </c>
    </row>
    <row r="82" spans="1:11" hidden="1" x14ac:dyDescent="0.25">
      <c r="A82" s="3">
        <v>21343</v>
      </c>
      <c r="B82" s="3" t="s">
        <v>305</v>
      </c>
      <c r="C82" s="3" t="s">
        <v>145</v>
      </c>
      <c r="D82" s="3" t="s">
        <v>1464</v>
      </c>
      <c r="E82" s="3" t="s">
        <v>1220</v>
      </c>
      <c r="F82" s="6" t="s">
        <v>120</v>
      </c>
      <c r="G82" s="4">
        <v>43647</v>
      </c>
      <c r="H82" s="3" t="s">
        <v>20</v>
      </c>
      <c r="I82" s="3" t="s">
        <v>21</v>
      </c>
      <c r="J82" s="3" t="s">
        <v>48</v>
      </c>
      <c r="K82" s="3" t="s">
        <v>120</v>
      </c>
    </row>
    <row r="83" spans="1:11" hidden="1" x14ac:dyDescent="0.25">
      <c r="A83" s="3">
        <v>21725</v>
      </c>
      <c r="B83" s="3" t="s">
        <v>1236</v>
      </c>
      <c r="C83" s="3" t="s">
        <v>3372</v>
      </c>
      <c r="D83" s="3" t="s">
        <v>1493</v>
      </c>
      <c r="E83" s="3" t="s">
        <v>1133</v>
      </c>
      <c r="F83" s="6" t="s">
        <v>750</v>
      </c>
      <c r="G83" s="4">
        <v>43617</v>
      </c>
      <c r="H83" s="3" t="s">
        <v>20</v>
      </c>
      <c r="I83" s="3" t="s">
        <v>21</v>
      </c>
      <c r="J83" s="3" t="s">
        <v>66</v>
      </c>
      <c r="K83" s="3" t="s">
        <v>66</v>
      </c>
    </row>
    <row r="84" spans="1:11" hidden="1" x14ac:dyDescent="0.25">
      <c r="A84" s="3">
        <v>21993</v>
      </c>
      <c r="B84" s="3" t="s">
        <v>1308</v>
      </c>
      <c r="C84" s="3" t="s">
        <v>243</v>
      </c>
      <c r="D84" s="3" t="s">
        <v>1494</v>
      </c>
      <c r="E84" s="3" t="s">
        <v>1309</v>
      </c>
      <c r="F84" s="6" t="s">
        <v>244</v>
      </c>
      <c r="G84" s="4">
        <v>43503</v>
      </c>
      <c r="H84" s="3" t="s">
        <v>20</v>
      </c>
      <c r="I84" s="3" t="s">
        <v>21</v>
      </c>
      <c r="J84" s="3" t="s">
        <v>22</v>
      </c>
      <c r="K84" s="3" t="s">
        <v>244</v>
      </c>
    </row>
    <row r="85" spans="1:11" hidden="1" x14ac:dyDescent="0.25">
      <c r="A85" s="3">
        <v>22014</v>
      </c>
      <c r="B85" s="3" t="s">
        <v>425</v>
      </c>
      <c r="C85" s="3" t="s">
        <v>63</v>
      </c>
      <c r="D85" s="3" t="s">
        <v>1488</v>
      </c>
      <c r="E85" s="3" t="s">
        <v>426</v>
      </c>
      <c r="F85" s="6" t="s">
        <v>183</v>
      </c>
      <c r="G85" s="4">
        <v>43198</v>
      </c>
      <c r="H85" s="3" t="s">
        <v>13</v>
      </c>
      <c r="I85" s="3" t="s">
        <v>21</v>
      </c>
      <c r="J85" s="3" t="s">
        <v>48</v>
      </c>
      <c r="K85" s="3" t="s">
        <v>183</v>
      </c>
    </row>
    <row r="86" spans="1:11" hidden="1" x14ac:dyDescent="0.25">
      <c r="A86" s="3">
        <v>22014</v>
      </c>
      <c r="B86" s="3" t="s">
        <v>425</v>
      </c>
      <c r="C86" s="3" t="s">
        <v>63</v>
      </c>
      <c r="D86" s="3" t="s">
        <v>1488</v>
      </c>
      <c r="E86" s="3" t="s">
        <v>1053</v>
      </c>
      <c r="F86" s="6" t="s">
        <v>183</v>
      </c>
      <c r="G86" s="4">
        <v>43563</v>
      </c>
      <c r="H86" s="3" t="s">
        <v>20</v>
      </c>
      <c r="I86" s="3" t="s">
        <v>21</v>
      </c>
      <c r="J86" s="3" t="s">
        <v>48</v>
      </c>
      <c r="K86" s="3" t="s">
        <v>183</v>
      </c>
    </row>
    <row r="87" spans="1:11" hidden="1" x14ac:dyDescent="0.25">
      <c r="A87" s="3">
        <v>22047</v>
      </c>
      <c r="B87" s="3" t="s">
        <v>1341</v>
      </c>
      <c r="C87" s="3" t="s">
        <v>243</v>
      </c>
      <c r="D87" s="3" t="s">
        <v>1495</v>
      </c>
      <c r="E87" s="3" t="s">
        <v>1340</v>
      </c>
      <c r="F87" s="6" t="s">
        <v>966</v>
      </c>
      <c r="G87" s="4">
        <v>43706</v>
      </c>
      <c r="H87" s="3" t="s">
        <v>20</v>
      </c>
      <c r="I87" s="3" t="s">
        <v>21</v>
      </c>
      <c r="J87" s="3" t="s">
        <v>48</v>
      </c>
      <c r="K87" s="3" t="s">
        <v>966</v>
      </c>
    </row>
    <row r="88" spans="1:11" hidden="1" x14ac:dyDescent="0.25">
      <c r="A88" s="3">
        <v>22401</v>
      </c>
      <c r="B88" s="3" t="s">
        <v>320</v>
      </c>
      <c r="C88" s="3" t="s">
        <v>145</v>
      </c>
      <c r="D88" s="3" t="s">
        <v>1478</v>
      </c>
      <c r="E88" s="3" t="s">
        <v>321</v>
      </c>
      <c r="F88" s="6" t="s">
        <v>120</v>
      </c>
      <c r="G88" s="4">
        <v>43361</v>
      </c>
      <c r="H88" s="3" t="s">
        <v>13</v>
      </c>
      <c r="I88" s="3" t="s">
        <v>14</v>
      </c>
      <c r="J88" s="3" t="s">
        <v>146</v>
      </c>
      <c r="K88" s="3" t="s">
        <v>120</v>
      </c>
    </row>
    <row r="89" spans="1:11" hidden="1" x14ac:dyDescent="0.25">
      <c r="A89" s="3">
        <v>22401</v>
      </c>
      <c r="B89" s="3" t="s">
        <v>320</v>
      </c>
      <c r="C89" s="3" t="s">
        <v>145</v>
      </c>
      <c r="D89" s="3" t="s">
        <v>1478</v>
      </c>
      <c r="E89" s="3" t="s">
        <v>1374</v>
      </c>
      <c r="F89" s="6" t="s">
        <v>120</v>
      </c>
      <c r="G89" s="4">
        <v>43726</v>
      </c>
      <c r="H89" s="3" t="s">
        <v>20</v>
      </c>
      <c r="I89" s="3" t="s">
        <v>21</v>
      </c>
      <c r="J89" s="3" t="s">
        <v>48</v>
      </c>
      <c r="K89" s="3" t="s">
        <v>120</v>
      </c>
    </row>
    <row r="90" spans="1:11" hidden="1" x14ac:dyDescent="0.25">
      <c r="A90" s="3">
        <v>22402</v>
      </c>
      <c r="B90" s="3" t="s">
        <v>751</v>
      </c>
      <c r="C90" s="3" t="s">
        <v>368</v>
      </c>
      <c r="D90" s="3" t="s">
        <v>1496</v>
      </c>
      <c r="E90" s="3" t="s">
        <v>749</v>
      </c>
      <c r="F90" s="6" t="s">
        <v>752</v>
      </c>
      <c r="G90" s="4">
        <v>43455</v>
      </c>
      <c r="H90" s="3" t="s">
        <v>20</v>
      </c>
      <c r="I90" s="3" t="s">
        <v>21</v>
      </c>
      <c r="J90" s="3" t="s">
        <v>22</v>
      </c>
      <c r="K90" s="3" t="s">
        <v>752</v>
      </c>
    </row>
    <row r="91" spans="1:11" hidden="1" x14ac:dyDescent="0.25">
      <c r="A91" s="3">
        <v>22890</v>
      </c>
      <c r="B91" s="3" t="s">
        <v>1032</v>
      </c>
      <c r="C91" s="3" t="s">
        <v>165</v>
      </c>
      <c r="D91" s="3" t="s">
        <v>1477</v>
      </c>
      <c r="E91" s="3" t="s">
        <v>1025</v>
      </c>
      <c r="F91" s="6" t="s">
        <v>179</v>
      </c>
      <c r="G91" s="4">
        <v>43548</v>
      </c>
      <c r="H91" s="3" t="s">
        <v>20</v>
      </c>
      <c r="I91" s="3" t="s">
        <v>21</v>
      </c>
      <c r="J91" s="3" t="s">
        <v>3383</v>
      </c>
      <c r="K91" s="3" t="s">
        <v>179</v>
      </c>
    </row>
    <row r="92" spans="1:11" hidden="1" x14ac:dyDescent="0.25">
      <c r="A92" s="3">
        <v>23132</v>
      </c>
      <c r="B92" s="3" t="s">
        <v>946</v>
      </c>
      <c r="C92" s="3" t="s">
        <v>324</v>
      </c>
      <c r="D92" s="3" t="s">
        <v>1460</v>
      </c>
      <c r="E92" s="3" t="s">
        <v>764</v>
      </c>
      <c r="F92" s="6" t="s">
        <v>325</v>
      </c>
      <c r="G92" s="4">
        <v>43467</v>
      </c>
      <c r="H92" s="3" t="s">
        <v>20</v>
      </c>
      <c r="I92" s="3" t="s">
        <v>21</v>
      </c>
      <c r="J92" s="3" t="s">
        <v>48</v>
      </c>
      <c r="K92" s="3" t="s">
        <v>325</v>
      </c>
    </row>
    <row r="93" spans="1:11" hidden="1" x14ac:dyDescent="0.25">
      <c r="A93" s="3">
        <v>23132</v>
      </c>
      <c r="B93" s="3" t="s">
        <v>946</v>
      </c>
      <c r="C93" s="3" t="s">
        <v>324</v>
      </c>
      <c r="D93" s="3" t="s">
        <v>1460</v>
      </c>
      <c r="E93" s="3" t="s">
        <v>110</v>
      </c>
      <c r="F93" s="6" t="s">
        <v>325</v>
      </c>
      <c r="G93" s="4">
        <v>43102</v>
      </c>
      <c r="H93" s="3" t="s">
        <v>13</v>
      </c>
      <c r="I93" s="3" t="s">
        <v>21</v>
      </c>
      <c r="J93" s="3" t="s">
        <v>48</v>
      </c>
      <c r="K93" s="3" t="s">
        <v>325</v>
      </c>
    </row>
    <row r="94" spans="1:11" hidden="1" x14ac:dyDescent="0.25">
      <c r="A94" s="3">
        <v>23178</v>
      </c>
      <c r="B94" s="3" t="s">
        <v>42</v>
      </c>
      <c r="C94" s="3" t="s">
        <v>11</v>
      </c>
      <c r="D94" s="3" t="s">
        <v>1497</v>
      </c>
      <c r="E94" s="3" t="s">
        <v>43</v>
      </c>
      <c r="F94" s="6" t="s">
        <v>12</v>
      </c>
      <c r="G94" s="4">
        <v>43435</v>
      </c>
      <c r="H94" s="3" t="s">
        <v>13</v>
      </c>
      <c r="I94" s="3" t="s">
        <v>21</v>
      </c>
      <c r="J94" s="3" t="s">
        <v>44</v>
      </c>
      <c r="K94" s="3" t="s">
        <v>12</v>
      </c>
    </row>
    <row r="95" spans="1:11" hidden="1" x14ac:dyDescent="0.25">
      <c r="A95" s="3">
        <v>23923</v>
      </c>
      <c r="B95" s="3" t="s">
        <v>676</v>
      </c>
      <c r="C95" s="3" t="s">
        <v>63</v>
      </c>
      <c r="D95" s="3" t="s">
        <v>1488</v>
      </c>
      <c r="E95" s="3" t="s">
        <v>677</v>
      </c>
      <c r="F95" s="6" t="s">
        <v>61</v>
      </c>
      <c r="G95" s="4">
        <v>43418</v>
      </c>
      <c r="H95" s="3" t="s">
        <v>13</v>
      </c>
      <c r="I95" s="3" t="s">
        <v>14</v>
      </c>
      <c r="J95" s="3" t="s">
        <v>3384</v>
      </c>
      <c r="K95" s="3" t="s">
        <v>225</v>
      </c>
    </row>
    <row r="96" spans="1:11" hidden="1" x14ac:dyDescent="0.25">
      <c r="A96" s="3">
        <v>23923</v>
      </c>
      <c r="B96" s="3" t="s">
        <v>676</v>
      </c>
      <c r="C96" s="3" t="s">
        <v>63</v>
      </c>
      <c r="D96" s="3" t="s">
        <v>1488</v>
      </c>
      <c r="E96" s="3" t="s">
        <v>3385</v>
      </c>
      <c r="F96" s="6" t="s">
        <v>61</v>
      </c>
      <c r="G96" s="4">
        <v>43783</v>
      </c>
      <c r="H96" s="3" t="s">
        <v>20</v>
      </c>
      <c r="I96" s="3" t="s">
        <v>21</v>
      </c>
      <c r="J96" s="3" t="s">
        <v>48</v>
      </c>
      <c r="K96" s="3" t="s">
        <v>61</v>
      </c>
    </row>
    <row r="97" spans="1:11" hidden="1" x14ac:dyDescent="0.25">
      <c r="A97" s="3">
        <v>24447</v>
      </c>
      <c r="B97" s="3" t="s">
        <v>1202</v>
      </c>
      <c r="C97" s="3" t="s">
        <v>761</v>
      </c>
      <c r="D97" s="3" t="s">
        <v>1462</v>
      </c>
      <c r="E97" s="3" t="s">
        <v>1203</v>
      </c>
      <c r="F97" s="6" t="s">
        <v>762</v>
      </c>
      <c r="G97" s="4">
        <v>43641</v>
      </c>
      <c r="H97" s="3" t="s">
        <v>20</v>
      </c>
      <c r="I97" s="3" t="s">
        <v>21</v>
      </c>
      <c r="J97" s="3" t="s">
        <v>66</v>
      </c>
      <c r="K97" s="3" t="s">
        <v>66</v>
      </c>
    </row>
    <row r="98" spans="1:11" hidden="1" x14ac:dyDescent="0.25">
      <c r="A98" s="3">
        <v>24571</v>
      </c>
      <c r="B98" s="3" t="s">
        <v>708</v>
      </c>
      <c r="C98" s="3" t="s">
        <v>165</v>
      </c>
      <c r="D98" s="3" t="s">
        <v>1477</v>
      </c>
      <c r="E98" s="3" t="s">
        <v>3371</v>
      </c>
      <c r="F98" s="6" t="s">
        <v>582</v>
      </c>
      <c r="G98" s="4">
        <v>43800</v>
      </c>
      <c r="H98" s="3" t="s">
        <v>20</v>
      </c>
      <c r="I98" s="3" t="s">
        <v>21</v>
      </c>
      <c r="J98" s="3" t="s">
        <v>48</v>
      </c>
      <c r="K98" s="3" t="s">
        <v>582</v>
      </c>
    </row>
    <row r="99" spans="1:11" hidden="1" x14ac:dyDescent="0.25">
      <c r="A99" s="3">
        <v>24788</v>
      </c>
      <c r="B99" s="3" t="s">
        <v>822</v>
      </c>
      <c r="C99" s="3" t="s">
        <v>119</v>
      </c>
      <c r="D99" s="3" t="s">
        <v>1461</v>
      </c>
      <c r="E99" s="3" t="s">
        <v>823</v>
      </c>
      <c r="F99" s="6" t="s">
        <v>120</v>
      </c>
      <c r="G99" s="4">
        <v>43228</v>
      </c>
      <c r="H99" s="3" t="s">
        <v>13</v>
      </c>
      <c r="I99" s="3" t="s">
        <v>14</v>
      </c>
      <c r="J99" s="3" t="s">
        <v>3386</v>
      </c>
      <c r="K99" s="3" t="s">
        <v>322</v>
      </c>
    </row>
    <row r="100" spans="1:11" hidden="1" x14ac:dyDescent="0.25">
      <c r="A100" s="3">
        <v>24788</v>
      </c>
      <c r="B100" s="3" t="s">
        <v>822</v>
      </c>
      <c r="C100" s="3" t="s">
        <v>119</v>
      </c>
      <c r="D100" s="3" t="s">
        <v>1461</v>
      </c>
      <c r="E100" s="3" t="s">
        <v>814</v>
      </c>
      <c r="F100" s="6" t="s">
        <v>120</v>
      </c>
      <c r="G100" s="4">
        <v>43473</v>
      </c>
      <c r="H100" s="3" t="s">
        <v>20</v>
      </c>
      <c r="I100" s="3" t="s">
        <v>21</v>
      </c>
      <c r="J100" s="3" t="s">
        <v>48</v>
      </c>
      <c r="K100" s="3" t="s">
        <v>120</v>
      </c>
    </row>
    <row r="101" spans="1:11" hidden="1" x14ac:dyDescent="0.25">
      <c r="A101" s="3">
        <v>25987</v>
      </c>
      <c r="B101" s="3" t="s">
        <v>182</v>
      </c>
      <c r="C101" s="3" t="s">
        <v>63</v>
      </c>
      <c r="D101" s="3" t="s">
        <v>1475</v>
      </c>
      <c r="E101" s="3" t="s">
        <v>151</v>
      </c>
      <c r="F101" s="6" t="s">
        <v>183</v>
      </c>
      <c r="G101" s="4">
        <v>43161</v>
      </c>
      <c r="H101" s="3" t="s">
        <v>13</v>
      </c>
      <c r="I101" s="3" t="s">
        <v>21</v>
      </c>
      <c r="J101" s="3" t="s">
        <v>184</v>
      </c>
      <c r="K101" s="3" t="s">
        <v>183</v>
      </c>
    </row>
    <row r="102" spans="1:11" hidden="1" x14ac:dyDescent="0.25">
      <c r="A102" s="3">
        <v>25987</v>
      </c>
      <c r="B102" s="3" t="s">
        <v>182</v>
      </c>
      <c r="C102" s="3" t="s">
        <v>63</v>
      </c>
      <c r="D102" s="3" t="s">
        <v>1475</v>
      </c>
      <c r="E102" s="3" t="s">
        <v>963</v>
      </c>
      <c r="F102" s="6" t="s">
        <v>183</v>
      </c>
      <c r="G102" s="4">
        <v>43526</v>
      </c>
      <c r="H102" s="3" t="s">
        <v>20</v>
      </c>
      <c r="I102" s="3" t="s">
        <v>21</v>
      </c>
      <c r="J102" s="3" t="s">
        <v>48</v>
      </c>
      <c r="K102" s="3" t="s">
        <v>183</v>
      </c>
    </row>
    <row r="103" spans="1:11" hidden="1" x14ac:dyDescent="0.25">
      <c r="A103" s="3">
        <v>26294</v>
      </c>
      <c r="B103" s="3" t="s">
        <v>1318</v>
      </c>
      <c r="C103" s="3" t="s">
        <v>165</v>
      </c>
      <c r="D103" s="3" t="s">
        <v>1497</v>
      </c>
      <c r="E103" s="3" t="s">
        <v>1319</v>
      </c>
      <c r="F103" s="6" t="s">
        <v>582</v>
      </c>
      <c r="G103" s="4">
        <v>43725</v>
      </c>
      <c r="H103" s="3" t="s">
        <v>20</v>
      </c>
      <c r="I103" s="3" t="s">
        <v>21</v>
      </c>
      <c r="J103" s="3" t="s">
        <v>48</v>
      </c>
      <c r="K103" s="3" t="s">
        <v>582</v>
      </c>
    </row>
    <row r="104" spans="1:11" hidden="1" x14ac:dyDescent="0.25">
      <c r="A104" s="3">
        <v>26425</v>
      </c>
      <c r="B104" s="3" t="s">
        <v>525</v>
      </c>
      <c r="C104" s="3" t="s">
        <v>59</v>
      </c>
      <c r="D104" s="3" t="s">
        <v>1474</v>
      </c>
      <c r="E104" s="3" t="s">
        <v>526</v>
      </c>
      <c r="F104" s="6" t="s">
        <v>250</v>
      </c>
      <c r="G104" s="4">
        <v>43194</v>
      </c>
      <c r="H104" s="3" t="s">
        <v>13</v>
      </c>
      <c r="I104" s="3" t="s">
        <v>21</v>
      </c>
      <c r="J104" s="3" t="s">
        <v>3387</v>
      </c>
      <c r="K104" s="3" t="s">
        <v>250</v>
      </c>
    </row>
    <row r="105" spans="1:11" hidden="1" x14ac:dyDescent="0.25">
      <c r="A105" s="3">
        <v>26425</v>
      </c>
      <c r="B105" s="3" t="s">
        <v>525</v>
      </c>
      <c r="C105" s="3" t="s">
        <v>59</v>
      </c>
      <c r="D105" s="3" t="s">
        <v>1474</v>
      </c>
      <c r="E105" s="3" t="s">
        <v>1062</v>
      </c>
      <c r="F105" s="6" t="s">
        <v>250</v>
      </c>
      <c r="G105" s="4">
        <v>43559</v>
      </c>
      <c r="H105" s="3" t="s">
        <v>20</v>
      </c>
      <c r="I105" s="3" t="s">
        <v>21</v>
      </c>
      <c r="J105" s="3" t="s">
        <v>3388</v>
      </c>
      <c r="K105" s="3" t="s">
        <v>250</v>
      </c>
    </row>
    <row r="106" spans="1:11" hidden="1" x14ac:dyDescent="0.25">
      <c r="A106" s="3">
        <v>26472</v>
      </c>
      <c r="B106" s="3" t="s">
        <v>229</v>
      </c>
      <c r="C106" s="3" t="s">
        <v>54</v>
      </c>
      <c r="D106" s="3" t="s">
        <v>1498</v>
      </c>
      <c r="E106" s="3" t="s">
        <v>230</v>
      </c>
      <c r="F106" s="6" t="s">
        <v>231</v>
      </c>
      <c r="G106" s="4">
        <v>43061</v>
      </c>
      <c r="H106" s="3" t="s">
        <v>13</v>
      </c>
      <c r="I106" s="3" t="s">
        <v>21</v>
      </c>
      <c r="J106" s="3" t="s">
        <v>48</v>
      </c>
      <c r="K106" s="3" t="s">
        <v>231</v>
      </c>
    </row>
    <row r="107" spans="1:11" hidden="1" x14ac:dyDescent="0.25">
      <c r="A107" s="3">
        <v>26472</v>
      </c>
      <c r="B107" s="3" t="s">
        <v>229</v>
      </c>
      <c r="C107" s="3" t="s">
        <v>54</v>
      </c>
      <c r="D107" s="3" t="s">
        <v>1498</v>
      </c>
      <c r="E107" s="3" t="s">
        <v>617</v>
      </c>
      <c r="F107" s="6" t="s">
        <v>231</v>
      </c>
      <c r="G107" s="4">
        <v>42696</v>
      </c>
      <c r="H107" s="3" t="s">
        <v>13</v>
      </c>
      <c r="I107" s="3" t="s">
        <v>21</v>
      </c>
      <c r="J107" s="3" t="s">
        <v>48</v>
      </c>
      <c r="K107" s="3" t="s">
        <v>231</v>
      </c>
    </row>
    <row r="108" spans="1:11" hidden="1" x14ac:dyDescent="0.25">
      <c r="A108" s="3">
        <v>26472</v>
      </c>
      <c r="B108" s="3" t="s">
        <v>229</v>
      </c>
      <c r="C108" s="3" t="s">
        <v>54</v>
      </c>
      <c r="D108" s="3" t="s">
        <v>1498</v>
      </c>
      <c r="E108" s="3" t="s">
        <v>695</v>
      </c>
      <c r="F108" s="6" t="s">
        <v>115</v>
      </c>
      <c r="G108" s="4">
        <v>43426</v>
      </c>
      <c r="H108" s="3" t="s">
        <v>13</v>
      </c>
      <c r="I108" s="3" t="s">
        <v>21</v>
      </c>
      <c r="J108" s="3" t="s">
        <v>48</v>
      </c>
      <c r="K108" s="3" t="s">
        <v>115</v>
      </c>
    </row>
    <row r="109" spans="1:11" hidden="1" x14ac:dyDescent="0.25">
      <c r="A109" s="3">
        <v>26472</v>
      </c>
      <c r="B109" s="3" t="s">
        <v>229</v>
      </c>
      <c r="C109" s="3" t="s">
        <v>54</v>
      </c>
      <c r="D109" s="3" t="s">
        <v>1498</v>
      </c>
      <c r="E109" s="3" t="s">
        <v>3389</v>
      </c>
      <c r="F109" s="6" t="s">
        <v>115</v>
      </c>
      <c r="G109" s="4">
        <v>43791</v>
      </c>
      <c r="H109" s="3" t="s">
        <v>20</v>
      </c>
      <c r="I109" s="3" t="s">
        <v>21</v>
      </c>
      <c r="J109" s="3" t="s">
        <v>48</v>
      </c>
      <c r="K109" s="3" t="s">
        <v>115</v>
      </c>
    </row>
    <row r="110" spans="1:11" hidden="1" x14ac:dyDescent="0.25">
      <c r="A110" s="3">
        <v>26689</v>
      </c>
      <c r="B110" s="3" t="s">
        <v>3390</v>
      </c>
      <c r="C110" s="3" t="s">
        <v>11</v>
      </c>
      <c r="D110" s="3" t="s">
        <v>1496</v>
      </c>
      <c r="E110" s="3" t="s">
        <v>3391</v>
      </c>
      <c r="F110" s="6" t="s">
        <v>12</v>
      </c>
      <c r="G110" s="4">
        <v>43792</v>
      </c>
      <c r="H110" s="3" t="s">
        <v>20</v>
      </c>
      <c r="I110" s="3" t="s">
        <v>21</v>
      </c>
      <c r="J110" s="3" t="s">
        <v>48</v>
      </c>
      <c r="K110" s="3" t="s">
        <v>12</v>
      </c>
    </row>
    <row r="111" spans="1:11" hidden="1" x14ac:dyDescent="0.25">
      <c r="A111" s="3">
        <v>26714</v>
      </c>
      <c r="B111" s="3" t="s">
        <v>416</v>
      </c>
      <c r="C111" s="3" t="s">
        <v>187</v>
      </c>
      <c r="D111" s="3" t="s">
        <v>1499</v>
      </c>
      <c r="E111" s="3" t="s">
        <v>417</v>
      </c>
      <c r="F111" s="6" t="s">
        <v>185</v>
      </c>
      <c r="G111" s="4">
        <v>43142</v>
      </c>
      <c r="H111" s="3" t="s">
        <v>13</v>
      </c>
      <c r="I111" s="3" t="s">
        <v>21</v>
      </c>
      <c r="J111" s="3" t="s">
        <v>48</v>
      </c>
      <c r="K111" s="3" t="s">
        <v>185</v>
      </c>
    </row>
    <row r="112" spans="1:11" hidden="1" x14ac:dyDescent="0.25">
      <c r="A112" s="3">
        <v>26714</v>
      </c>
      <c r="B112" s="3" t="s">
        <v>416</v>
      </c>
      <c r="C112" s="3" t="s">
        <v>187</v>
      </c>
      <c r="D112" s="3" t="s">
        <v>1499</v>
      </c>
      <c r="E112" s="3" t="s">
        <v>897</v>
      </c>
      <c r="F112" s="6" t="s">
        <v>185</v>
      </c>
      <c r="G112" s="4">
        <v>43507</v>
      </c>
      <c r="H112" s="3" t="s">
        <v>20</v>
      </c>
      <c r="I112" s="3" t="s">
        <v>21</v>
      </c>
      <c r="J112" s="3" t="s">
        <v>48</v>
      </c>
      <c r="K112" s="3" t="s">
        <v>185</v>
      </c>
    </row>
    <row r="113" spans="1:11" hidden="1" x14ac:dyDescent="0.25">
      <c r="A113" s="3">
        <v>27031</v>
      </c>
      <c r="B113" s="3" t="s">
        <v>591</v>
      </c>
      <c r="C113" s="3" t="s">
        <v>187</v>
      </c>
      <c r="D113" s="3" t="s">
        <v>1501</v>
      </c>
      <c r="E113" s="3" t="s">
        <v>592</v>
      </c>
      <c r="F113" s="6" t="s">
        <v>188</v>
      </c>
      <c r="G113" s="4">
        <v>43409</v>
      </c>
      <c r="H113" s="3" t="s">
        <v>13</v>
      </c>
      <c r="I113" s="3" t="s">
        <v>21</v>
      </c>
      <c r="J113" s="3" t="s">
        <v>48</v>
      </c>
      <c r="K113" s="3" t="s">
        <v>188</v>
      </c>
    </row>
    <row r="114" spans="1:11" hidden="1" x14ac:dyDescent="0.25">
      <c r="A114" s="3">
        <v>27031</v>
      </c>
      <c r="B114" s="3" t="s">
        <v>591</v>
      </c>
      <c r="C114" s="3" t="s">
        <v>187</v>
      </c>
      <c r="D114" s="3" t="s">
        <v>1501</v>
      </c>
      <c r="E114" s="3" t="s">
        <v>3392</v>
      </c>
      <c r="F114" s="6" t="s">
        <v>188</v>
      </c>
      <c r="G114" s="4">
        <v>43774</v>
      </c>
      <c r="H114" s="3" t="s">
        <v>20</v>
      </c>
      <c r="I114" s="3" t="s">
        <v>21</v>
      </c>
      <c r="J114" s="3" t="s">
        <v>22</v>
      </c>
      <c r="K114" s="3" t="s">
        <v>188</v>
      </c>
    </row>
    <row r="115" spans="1:11" hidden="1" x14ac:dyDescent="0.25">
      <c r="A115" s="3">
        <v>27045</v>
      </c>
      <c r="B115" s="3" t="s">
        <v>938</v>
      </c>
      <c r="C115" s="3" t="s">
        <v>261</v>
      </c>
      <c r="D115" s="3" t="s">
        <v>1502</v>
      </c>
      <c r="E115" s="3" t="s">
        <v>162</v>
      </c>
      <c r="F115" s="6" t="s">
        <v>332</v>
      </c>
      <c r="G115" s="4">
        <v>43405</v>
      </c>
      <c r="H115" s="3" t="s">
        <v>13</v>
      </c>
      <c r="I115" s="3" t="s">
        <v>21</v>
      </c>
      <c r="J115" s="3" t="s">
        <v>48</v>
      </c>
      <c r="K115" s="3" t="s">
        <v>332</v>
      </c>
    </row>
    <row r="116" spans="1:11" hidden="1" x14ac:dyDescent="0.25">
      <c r="A116" s="3">
        <v>27045</v>
      </c>
      <c r="B116" s="3" t="s">
        <v>938</v>
      </c>
      <c r="C116" s="3" t="s">
        <v>261</v>
      </c>
      <c r="D116" s="3" t="s">
        <v>1502</v>
      </c>
      <c r="E116" s="3" t="s">
        <v>1423</v>
      </c>
      <c r="F116" s="6" t="s">
        <v>332</v>
      </c>
      <c r="G116" s="4">
        <v>43770</v>
      </c>
      <c r="H116" s="3" t="s">
        <v>20</v>
      </c>
      <c r="I116" s="3" t="s">
        <v>21</v>
      </c>
      <c r="J116" s="3" t="s">
        <v>48</v>
      </c>
      <c r="K116" s="3" t="s">
        <v>332</v>
      </c>
    </row>
    <row r="117" spans="1:11" hidden="1" x14ac:dyDescent="0.25">
      <c r="A117" s="3">
        <v>27322</v>
      </c>
      <c r="B117" s="3" t="s">
        <v>1020</v>
      </c>
      <c r="C117" s="3" t="s">
        <v>243</v>
      </c>
      <c r="D117" s="3" t="s">
        <v>1494</v>
      </c>
      <c r="E117" s="3" t="s">
        <v>1021</v>
      </c>
      <c r="F117" s="6" t="s">
        <v>714</v>
      </c>
      <c r="G117" s="4">
        <v>43546</v>
      </c>
      <c r="H117" s="3" t="s">
        <v>20</v>
      </c>
      <c r="I117" s="3" t="s">
        <v>21</v>
      </c>
      <c r="J117" s="3" t="s">
        <v>3393</v>
      </c>
      <c r="K117" s="3" t="s">
        <v>714</v>
      </c>
    </row>
    <row r="118" spans="1:11" hidden="1" x14ac:dyDescent="0.25">
      <c r="A118" s="3">
        <v>27501</v>
      </c>
      <c r="B118" s="3" t="s">
        <v>410</v>
      </c>
      <c r="C118" s="3" t="s">
        <v>135</v>
      </c>
      <c r="D118" s="3" t="s">
        <v>1492</v>
      </c>
      <c r="E118" s="3" t="s">
        <v>134</v>
      </c>
      <c r="F118" s="6" t="s">
        <v>136</v>
      </c>
      <c r="G118" s="4">
        <v>43321</v>
      </c>
      <c r="H118" s="3" t="s">
        <v>13</v>
      </c>
      <c r="I118" s="3" t="s">
        <v>24</v>
      </c>
      <c r="J118" s="3" t="s">
        <v>3394</v>
      </c>
      <c r="K118" s="3" t="s">
        <v>136</v>
      </c>
    </row>
    <row r="119" spans="1:11" hidden="1" x14ac:dyDescent="0.25">
      <c r="A119" s="3">
        <v>27501</v>
      </c>
      <c r="B119" s="3" t="s">
        <v>410</v>
      </c>
      <c r="C119" s="3" t="s">
        <v>135</v>
      </c>
      <c r="D119" s="3" t="s">
        <v>1492</v>
      </c>
      <c r="E119" s="3" t="s">
        <v>1303</v>
      </c>
      <c r="F119" s="6" t="s">
        <v>136</v>
      </c>
      <c r="G119" s="4">
        <v>43686</v>
      </c>
      <c r="H119" s="3" t="s">
        <v>20</v>
      </c>
      <c r="I119" s="3" t="s">
        <v>21</v>
      </c>
      <c r="J119" s="3" t="s">
        <v>48</v>
      </c>
      <c r="K119" s="3" t="s">
        <v>136</v>
      </c>
    </row>
    <row r="120" spans="1:11" hidden="1" x14ac:dyDescent="0.25">
      <c r="A120" s="3">
        <v>27713</v>
      </c>
      <c r="B120" s="3" t="s">
        <v>557</v>
      </c>
      <c r="C120" s="3" t="s">
        <v>165</v>
      </c>
      <c r="D120" s="3" t="s">
        <v>1503</v>
      </c>
      <c r="E120" s="3" t="s">
        <v>558</v>
      </c>
      <c r="F120" s="6" t="s">
        <v>196</v>
      </c>
      <c r="G120" s="4">
        <v>43312</v>
      </c>
      <c r="H120" s="3" t="s">
        <v>13</v>
      </c>
      <c r="I120" s="3" t="s">
        <v>14</v>
      </c>
      <c r="J120" s="3" t="s">
        <v>132</v>
      </c>
      <c r="K120" s="3" t="s">
        <v>557</v>
      </c>
    </row>
    <row r="121" spans="1:11" hidden="1" x14ac:dyDescent="0.25">
      <c r="A121" s="3">
        <v>27713</v>
      </c>
      <c r="B121" s="3" t="s">
        <v>557</v>
      </c>
      <c r="C121" s="3" t="s">
        <v>165</v>
      </c>
      <c r="D121" s="3" t="s">
        <v>1503</v>
      </c>
      <c r="E121" s="3" t="s">
        <v>1279</v>
      </c>
      <c r="F121" s="6" t="s">
        <v>196</v>
      </c>
      <c r="G121" s="4">
        <v>43677</v>
      </c>
      <c r="H121" s="3" t="s">
        <v>20</v>
      </c>
      <c r="I121" s="3" t="s">
        <v>21</v>
      </c>
      <c r="J121" s="3" t="s">
        <v>48</v>
      </c>
      <c r="K121" s="3" t="s">
        <v>196</v>
      </c>
    </row>
    <row r="122" spans="1:11" hidden="1" x14ac:dyDescent="0.25">
      <c r="A122" s="3">
        <v>27868</v>
      </c>
      <c r="B122" s="3" t="s">
        <v>674</v>
      </c>
      <c r="C122" s="3" t="s">
        <v>165</v>
      </c>
      <c r="D122" s="3" t="s">
        <v>1462</v>
      </c>
      <c r="E122" s="3" t="s">
        <v>673</v>
      </c>
      <c r="F122" s="6" t="s">
        <v>166</v>
      </c>
      <c r="G122" s="4">
        <v>43417</v>
      </c>
      <c r="H122" s="3" t="s">
        <v>13</v>
      </c>
      <c r="I122" s="3" t="s">
        <v>65</v>
      </c>
      <c r="J122" s="3" t="s">
        <v>66</v>
      </c>
      <c r="K122" s="3" t="s">
        <v>66</v>
      </c>
    </row>
    <row r="123" spans="1:11" hidden="1" x14ac:dyDescent="0.25">
      <c r="A123" s="3">
        <v>27868</v>
      </c>
      <c r="B123" s="3" t="s">
        <v>674</v>
      </c>
      <c r="C123" s="3" t="s">
        <v>165</v>
      </c>
      <c r="D123" s="3" t="s">
        <v>1462</v>
      </c>
      <c r="E123" s="3" t="s">
        <v>3395</v>
      </c>
      <c r="F123" s="6" t="s">
        <v>166</v>
      </c>
      <c r="G123" s="4">
        <v>43782</v>
      </c>
      <c r="H123" s="3" t="s">
        <v>20</v>
      </c>
      <c r="I123" s="3" t="s">
        <v>21</v>
      </c>
      <c r="J123" s="3" t="s">
        <v>48</v>
      </c>
      <c r="K123" s="3" t="s">
        <v>166</v>
      </c>
    </row>
    <row r="124" spans="1:11" hidden="1" x14ac:dyDescent="0.25">
      <c r="A124" s="3">
        <v>28451</v>
      </c>
      <c r="B124" s="3" t="s">
        <v>234</v>
      </c>
      <c r="C124" s="3" t="s">
        <v>125</v>
      </c>
      <c r="D124" s="3" t="s">
        <v>1463</v>
      </c>
      <c r="E124" s="3" t="s">
        <v>235</v>
      </c>
      <c r="F124" s="6" t="s">
        <v>191</v>
      </c>
      <c r="G124" s="4">
        <v>43174</v>
      </c>
      <c r="H124" s="3" t="s">
        <v>13</v>
      </c>
      <c r="I124" s="3" t="s">
        <v>21</v>
      </c>
      <c r="J124" s="3" t="s">
        <v>48</v>
      </c>
      <c r="K124" s="3" t="s">
        <v>191</v>
      </c>
    </row>
    <row r="125" spans="1:11" hidden="1" x14ac:dyDescent="0.25">
      <c r="A125" s="3">
        <v>28451</v>
      </c>
      <c r="B125" s="3" t="s">
        <v>234</v>
      </c>
      <c r="C125" s="3" t="s">
        <v>125</v>
      </c>
      <c r="D125" s="3" t="s">
        <v>1463</v>
      </c>
      <c r="E125" s="3" t="s">
        <v>973</v>
      </c>
      <c r="F125" s="6" t="s">
        <v>191</v>
      </c>
      <c r="G125" s="4">
        <v>43539</v>
      </c>
      <c r="H125" s="3" t="s">
        <v>20</v>
      </c>
      <c r="I125" s="3" t="s">
        <v>21</v>
      </c>
      <c r="J125" s="3" t="s">
        <v>48</v>
      </c>
      <c r="K125" s="3" t="s">
        <v>191</v>
      </c>
    </row>
    <row r="126" spans="1:11" hidden="1" x14ac:dyDescent="0.25">
      <c r="A126" s="3">
        <v>28709</v>
      </c>
      <c r="B126" s="3" t="s">
        <v>1382</v>
      </c>
      <c r="C126" s="3" t="s">
        <v>69</v>
      </c>
      <c r="D126" s="3" t="s">
        <v>1477</v>
      </c>
      <c r="E126" s="3" t="s">
        <v>1383</v>
      </c>
      <c r="F126" s="6" t="s">
        <v>1384</v>
      </c>
      <c r="G126" s="4">
        <v>43729</v>
      </c>
      <c r="H126" s="3" t="s">
        <v>20</v>
      </c>
      <c r="I126" s="3" t="s">
        <v>21</v>
      </c>
      <c r="J126" s="3" t="s">
        <v>48</v>
      </c>
      <c r="K126" s="3" t="s">
        <v>1384</v>
      </c>
    </row>
    <row r="127" spans="1:11" hidden="1" x14ac:dyDescent="0.25">
      <c r="A127" s="3">
        <v>28866</v>
      </c>
      <c r="B127" s="3" t="s">
        <v>901</v>
      </c>
      <c r="C127" s="3" t="s">
        <v>54</v>
      </c>
      <c r="D127" s="3" t="s">
        <v>1504</v>
      </c>
      <c r="E127" s="3" t="s">
        <v>900</v>
      </c>
      <c r="F127" s="6" t="s">
        <v>142</v>
      </c>
      <c r="G127" s="4">
        <v>43509</v>
      </c>
      <c r="H127" s="3" t="s">
        <v>20</v>
      </c>
      <c r="I127" s="3" t="s">
        <v>21</v>
      </c>
      <c r="J127" s="3" t="s">
        <v>902</v>
      </c>
      <c r="K127" s="3" t="s">
        <v>142</v>
      </c>
    </row>
    <row r="128" spans="1:11" hidden="1" x14ac:dyDescent="0.25">
      <c r="A128" s="3">
        <v>30774</v>
      </c>
      <c r="B128" s="3" t="s">
        <v>1224</v>
      </c>
      <c r="C128" s="3" t="s">
        <v>63</v>
      </c>
      <c r="D128" s="3" t="s">
        <v>1505</v>
      </c>
      <c r="E128" s="3" t="s">
        <v>1225</v>
      </c>
      <c r="F128" s="6" t="s">
        <v>923</v>
      </c>
      <c r="G128" s="4">
        <v>43649</v>
      </c>
      <c r="H128" s="3" t="s">
        <v>20</v>
      </c>
      <c r="I128" s="3" t="s">
        <v>21</v>
      </c>
      <c r="J128" s="3" t="s">
        <v>66</v>
      </c>
      <c r="K128" s="3" t="s">
        <v>66</v>
      </c>
    </row>
    <row r="129" spans="1:11" hidden="1" x14ac:dyDescent="0.25">
      <c r="A129" s="3">
        <v>31346</v>
      </c>
      <c r="B129" s="3" t="s">
        <v>813</v>
      </c>
      <c r="C129" s="3" t="s">
        <v>63</v>
      </c>
      <c r="D129" s="3" t="s">
        <v>1462</v>
      </c>
      <c r="E129" s="3" t="s">
        <v>812</v>
      </c>
      <c r="F129" s="6" t="s">
        <v>183</v>
      </c>
      <c r="G129" s="4">
        <v>43472</v>
      </c>
      <c r="H129" s="3" t="s">
        <v>20</v>
      </c>
      <c r="I129" s="3" t="s">
        <v>21</v>
      </c>
      <c r="J129" s="3" t="s">
        <v>48</v>
      </c>
      <c r="K129" s="3" t="s">
        <v>183</v>
      </c>
    </row>
    <row r="130" spans="1:11" hidden="1" x14ac:dyDescent="0.25">
      <c r="A130" s="3">
        <v>31357</v>
      </c>
      <c r="B130" s="3" t="s">
        <v>138</v>
      </c>
      <c r="C130" s="3" t="s">
        <v>119</v>
      </c>
      <c r="D130" s="3" t="s">
        <v>1479</v>
      </c>
      <c r="E130" s="3" t="s">
        <v>139</v>
      </c>
      <c r="F130" s="6" t="s">
        <v>120</v>
      </c>
      <c r="G130" s="4">
        <v>43078</v>
      </c>
      <c r="H130" s="3" t="s">
        <v>13</v>
      </c>
      <c r="I130" s="3" t="s">
        <v>14</v>
      </c>
      <c r="J130" s="3" t="s">
        <v>132</v>
      </c>
      <c r="K130" s="3" t="s">
        <v>138</v>
      </c>
    </row>
    <row r="131" spans="1:11" hidden="1" x14ac:dyDescent="0.25">
      <c r="A131" s="3">
        <v>31357</v>
      </c>
      <c r="B131" s="3" t="s">
        <v>138</v>
      </c>
      <c r="C131" s="3" t="s">
        <v>119</v>
      </c>
      <c r="D131" s="3" t="s">
        <v>1479</v>
      </c>
      <c r="E131" s="3" t="s">
        <v>738</v>
      </c>
      <c r="F131" s="6" t="s">
        <v>120</v>
      </c>
      <c r="G131" s="4">
        <v>43443</v>
      </c>
      <c r="H131" s="3" t="s">
        <v>13</v>
      </c>
      <c r="I131" s="3" t="s">
        <v>14</v>
      </c>
      <c r="J131" s="3" t="s">
        <v>3396</v>
      </c>
      <c r="K131" s="3" t="s">
        <v>322</v>
      </c>
    </row>
    <row r="132" spans="1:11" hidden="1" x14ac:dyDescent="0.25">
      <c r="A132" s="3">
        <v>31357</v>
      </c>
      <c r="B132" s="3" t="s">
        <v>138</v>
      </c>
      <c r="C132" s="3" t="s">
        <v>119</v>
      </c>
      <c r="D132" s="3" t="s">
        <v>1479</v>
      </c>
      <c r="E132" s="3" t="s">
        <v>3397</v>
      </c>
      <c r="F132" s="6" t="s">
        <v>120</v>
      </c>
      <c r="G132" s="4">
        <v>43808</v>
      </c>
      <c r="H132" s="3" t="s">
        <v>20</v>
      </c>
      <c r="I132" s="3" t="s">
        <v>21</v>
      </c>
      <c r="J132" s="3" t="s">
        <v>48</v>
      </c>
      <c r="K132" s="3" t="s">
        <v>120</v>
      </c>
    </row>
    <row r="133" spans="1:11" hidden="1" x14ac:dyDescent="0.25">
      <c r="A133" s="3">
        <v>32153</v>
      </c>
      <c r="B133" s="3" t="s">
        <v>213</v>
      </c>
      <c r="C133" s="3" t="s">
        <v>1695</v>
      </c>
      <c r="D133" s="3" t="s">
        <v>1460</v>
      </c>
      <c r="E133" s="3" t="s">
        <v>153</v>
      </c>
      <c r="F133" s="6" t="s">
        <v>214</v>
      </c>
      <c r="G133" s="4">
        <v>43373</v>
      </c>
      <c r="H133" s="3" t="s">
        <v>13</v>
      </c>
      <c r="I133" s="3" t="s">
        <v>21</v>
      </c>
      <c r="J133" s="3" t="s">
        <v>48</v>
      </c>
      <c r="K133" s="3" t="s">
        <v>214</v>
      </c>
    </row>
    <row r="134" spans="1:11" hidden="1" x14ac:dyDescent="0.25">
      <c r="A134" s="3">
        <v>32153</v>
      </c>
      <c r="B134" s="3" t="s">
        <v>213</v>
      </c>
      <c r="C134" s="3" t="s">
        <v>1695</v>
      </c>
      <c r="D134" s="3" t="s">
        <v>1460</v>
      </c>
      <c r="E134" s="3" t="s">
        <v>621</v>
      </c>
      <c r="F134" s="6" t="s">
        <v>214</v>
      </c>
      <c r="G134" s="4">
        <v>43008</v>
      </c>
      <c r="H134" s="3" t="s">
        <v>13</v>
      </c>
      <c r="I134" s="3" t="s">
        <v>65</v>
      </c>
      <c r="J134" s="3" t="s">
        <v>66</v>
      </c>
      <c r="K134" s="3" t="s">
        <v>66</v>
      </c>
    </row>
    <row r="135" spans="1:11" hidden="1" x14ac:dyDescent="0.25">
      <c r="A135" s="3">
        <v>32153</v>
      </c>
      <c r="B135" s="3" t="s">
        <v>213</v>
      </c>
      <c r="C135" s="3" t="s">
        <v>1695</v>
      </c>
      <c r="D135" s="3" t="s">
        <v>1460</v>
      </c>
      <c r="E135" s="3" t="s">
        <v>1398</v>
      </c>
      <c r="F135" s="6" t="s">
        <v>214</v>
      </c>
      <c r="G135" s="4">
        <v>43738</v>
      </c>
      <c r="H135" s="3" t="s">
        <v>20</v>
      </c>
      <c r="I135" s="3" t="s">
        <v>21</v>
      </c>
      <c r="J135" s="3" t="s">
        <v>48</v>
      </c>
      <c r="K135" s="3" t="s">
        <v>214</v>
      </c>
    </row>
    <row r="136" spans="1:11" hidden="1" x14ac:dyDescent="0.25">
      <c r="A136" s="3">
        <v>32158</v>
      </c>
      <c r="B136" s="3" t="s">
        <v>1051</v>
      </c>
      <c r="C136" s="3" t="s">
        <v>165</v>
      </c>
      <c r="D136" s="3" t="s">
        <v>1491</v>
      </c>
      <c r="E136" s="3" t="s">
        <v>1052</v>
      </c>
      <c r="F136" s="6" t="s">
        <v>196</v>
      </c>
      <c r="G136" s="4">
        <v>43570</v>
      </c>
      <c r="H136" s="3" t="s">
        <v>20</v>
      </c>
      <c r="I136" s="3" t="s">
        <v>21</v>
      </c>
      <c r="J136" s="3" t="s">
        <v>48</v>
      </c>
      <c r="K136" s="3" t="s">
        <v>196</v>
      </c>
    </row>
    <row r="137" spans="1:11" hidden="1" x14ac:dyDescent="0.25">
      <c r="A137" s="3">
        <v>32221</v>
      </c>
      <c r="B137" s="3" t="s">
        <v>510</v>
      </c>
      <c r="C137" s="3" t="s">
        <v>69</v>
      </c>
      <c r="D137" s="3" t="s">
        <v>1506</v>
      </c>
      <c r="E137" s="3" t="s">
        <v>398</v>
      </c>
      <c r="F137" s="6" t="s">
        <v>461</v>
      </c>
      <c r="G137" s="4">
        <v>43359</v>
      </c>
      <c r="H137" s="3" t="s">
        <v>13</v>
      </c>
      <c r="I137" s="3" t="s">
        <v>21</v>
      </c>
      <c r="J137" s="3" t="s">
        <v>48</v>
      </c>
      <c r="K137" s="3" t="s">
        <v>461</v>
      </c>
    </row>
    <row r="138" spans="1:11" hidden="1" x14ac:dyDescent="0.25">
      <c r="A138" s="3">
        <v>32221</v>
      </c>
      <c r="B138" s="3" t="s">
        <v>510</v>
      </c>
      <c r="C138" s="3" t="s">
        <v>69</v>
      </c>
      <c r="D138" s="3" t="s">
        <v>1506</v>
      </c>
      <c r="E138" s="3" t="s">
        <v>1368</v>
      </c>
      <c r="F138" s="6" t="s">
        <v>461</v>
      </c>
      <c r="G138" s="4">
        <v>43724</v>
      </c>
      <c r="H138" s="3" t="s">
        <v>20</v>
      </c>
      <c r="I138" s="3" t="s">
        <v>21</v>
      </c>
      <c r="J138" s="3" t="s">
        <v>48</v>
      </c>
      <c r="K138" s="3" t="s">
        <v>461</v>
      </c>
    </row>
    <row r="139" spans="1:11" hidden="1" x14ac:dyDescent="0.25">
      <c r="A139" s="3">
        <v>33487</v>
      </c>
      <c r="B139" s="3" t="s">
        <v>1259</v>
      </c>
      <c r="C139" s="3" t="s">
        <v>135</v>
      </c>
      <c r="D139" s="3" t="s">
        <v>1507</v>
      </c>
      <c r="E139" s="3" t="s">
        <v>1260</v>
      </c>
      <c r="F139" s="6" t="s">
        <v>136</v>
      </c>
      <c r="G139" s="4">
        <v>43669</v>
      </c>
      <c r="H139" s="3" t="s">
        <v>20</v>
      </c>
      <c r="I139" s="3" t="s">
        <v>21</v>
      </c>
      <c r="J139" s="3" t="s">
        <v>48</v>
      </c>
      <c r="K139" s="3" t="s">
        <v>136</v>
      </c>
    </row>
    <row r="140" spans="1:11" hidden="1" x14ac:dyDescent="0.25">
      <c r="A140" s="3">
        <v>33518</v>
      </c>
      <c r="B140" s="3" t="s">
        <v>772</v>
      </c>
      <c r="C140" s="3" t="s">
        <v>54</v>
      </c>
      <c r="D140" s="3" t="s">
        <v>1472</v>
      </c>
      <c r="E140" s="3" t="s">
        <v>764</v>
      </c>
      <c r="F140" s="6" t="s">
        <v>102</v>
      </c>
      <c r="G140" s="4">
        <v>43467</v>
      </c>
      <c r="H140" s="3" t="s">
        <v>20</v>
      </c>
      <c r="I140" s="3" t="s">
        <v>21</v>
      </c>
      <c r="J140" s="3" t="s">
        <v>48</v>
      </c>
      <c r="K140" s="3" t="s">
        <v>102</v>
      </c>
    </row>
    <row r="141" spans="1:11" hidden="1" x14ac:dyDescent="0.25">
      <c r="A141" s="3">
        <v>33531</v>
      </c>
      <c r="B141" s="3" t="s">
        <v>1276</v>
      </c>
      <c r="C141" s="3" t="s">
        <v>648</v>
      </c>
      <c r="D141" s="3" t="s">
        <v>1508</v>
      </c>
      <c r="E141" s="3" t="s">
        <v>1274</v>
      </c>
      <c r="F141" s="6" t="s">
        <v>649</v>
      </c>
      <c r="G141" s="4">
        <v>43674</v>
      </c>
      <c r="H141" s="3" t="s">
        <v>20</v>
      </c>
      <c r="I141" s="3" t="s">
        <v>21</v>
      </c>
      <c r="J141" s="3" t="s">
        <v>48</v>
      </c>
      <c r="K141" s="3" t="s">
        <v>649</v>
      </c>
    </row>
    <row r="142" spans="1:11" hidden="1" x14ac:dyDescent="0.25">
      <c r="A142" s="3">
        <v>33692</v>
      </c>
      <c r="B142" s="3" t="s">
        <v>1155</v>
      </c>
      <c r="C142" s="3" t="s">
        <v>94</v>
      </c>
      <c r="D142" s="3" t="s">
        <v>1509</v>
      </c>
      <c r="E142" s="3" t="s">
        <v>1156</v>
      </c>
      <c r="F142" s="6" t="s">
        <v>157</v>
      </c>
      <c r="G142" s="4">
        <v>43627</v>
      </c>
      <c r="H142" s="3" t="s">
        <v>20</v>
      </c>
      <c r="I142" s="3" t="s">
        <v>21</v>
      </c>
      <c r="J142" s="3" t="s">
        <v>48</v>
      </c>
      <c r="K142" s="3" t="s">
        <v>157</v>
      </c>
    </row>
    <row r="143" spans="1:11" hidden="1" x14ac:dyDescent="0.25">
      <c r="A143" s="3">
        <v>34019</v>
      </c>
      <c r="B143" s="3" t="s">
        <v>808</v>
      </c>
      <c r="C143" s="3" t="s">
        <v>165</v>
      </c>
      <c r="D143" s="3" t="s">
        <v>1474</v>
      </c>
      <c r="E143" s="3" t="s">
        <v>804</v>
      </c>
      <c r="F143" s="6" t="s">
        <v>166</v>
      </c>
      <c r="G143" s="4">
        <v>43471</v>
      </c>
      <c r="H143" s="3" t="s">
        <v>20</v>
      </c>
      <c r="I143" s="3" t="s">
        <v>21</v>
      </c>
      <c r="J143" s="3" t="s">
        <v>48</v>
      </c>
      <c r="K143" s="3" t="s">
        <v>166</v>
      </c>
    </row>
    <row r="144" spans="1:11" hidden="1" x14ac:dyDescent="0.25">
      <c r="A144" s="3">
        <v>34263</v>
      </c>
      <c r="B144" s="3" t="s">
        <v>241</v>
      </c>
      <c r="C144" s="3" t="s">
        <v>243</v>
      </c>
      <c r="D144" s="3" t="s">
        <v>1488</v>
      </c>
      <c r="E144" s="3" t="s">
        <v>1360</v>
      </c>
      <c r="F144" s="6" t="s">
        <v>244</v>
      </c>
      <c r="G144" s="4">
        <v>43716</v>
      </c>
      <c r="H144" s="3" t="s">
        <v>20</v>
      </c>
      <c r="I144" s="3" t="s">
        <v>21</v>
      </c>
      <c r="J144" s="3" t="s">
        <v>48</v>
      </c>
      <c r="K144" s="3" t="s">
        <v>244</v>
      </c>
    </row>
    <row r="145" spans="1:11" hidden="1" x14ac:dyDescent="0.25">
      <c r="A145" s="3">
        <v>35164</v>
      </c>
      <c r="B145" s="3" t="s">
        <v>798</v>
      </c>
      <c r="C145" s="3" t="s">
        <v>3370</v>
      </c>
      <c r="D145" s="3" t="s">
        <v>1492</v>
      </c>
      <c r="E145" s="3" t="s">
        <v>796</v>
      </c>
      <c r="F145" s="6" t="s">
        <v>770</v>
      </c>
      <c r="G145" s="4">
        <v>43470</v>
      </c>
      <c r="H145" s="3" t="s">
        <v>20</v>
      </c>
      <c r="I145" s="3" t="s">
        <v>21</v>
      </c>
      <c r="J145" s="3" t="s">
        <v>799</v>
      </c>
      <c r="K145" s="3" t="s">
        <v>770</v>
      </c>
    </row>
    <row r="146" spans="1:11" hidden="1" x14ac:dyDescent="0.25">
      <c r="A146" s="3">
        <v>35316</v>
      </c>
      <c r="B146" s="3" t="s">
        <v>664</v>
      </c>
      <c r="C146" s="3" t="s">
        <v>63</v>
      </c>
      <c r="D146" s="3" t="s">
        <v>1488</v>
      </c>
      <c r="E146" s="3" t="s">
        <v>665</v>
      </c>
      <c r="F146" s="6" t="s">
        <v>61</v>
      </c>
      <c r="G146" s="4">
        <v>43420</v>
      </c>
      <c r="H146" s="3" t="s">
        <v>13</v>
      </c>
      <c r="I146" s="3" t="s">
        <v>21</v>
      </c>
      <c r="J146" s="3" t="s">
        <v>48</v>
      </c>
      <c r="K146" s="3" t="s">
        <v>61</v>
      </c>
    </row>
    <row r="147" spans="1:11" hidden="1" x14ac:dyDescent="0.25">
      <c r="A147" s="3">
        <v>35316</v>
      </c>
      <c r="B147" s="3" t="s">
        <v>664</v>
      </c>
      <c r="C147" s="3" t="s">
        <v>63</v>
      </c>
      <c r="D147" s="3" t="s">
        <v>1488</v>
      </c>
      <c r="E147" s="3" t="s">
        <v>1355</v>
      </c>
      <c r="F147" s="6" t="s">
        <v>61</v>
      </c>
      <c r="G147" s="4">
        <v>43714</v>
      </c>
      <c r="H147" s="3" t="s">
        <v>20</v>
      </c>
      <c r="I147" s="3" t="s">
        <v>21</v>
      </c>
      <c r="J147" s="3" t="s">
        <v>48</v>
      </c>
      <c r="K147" s="3" t="s">
        <v>61</v>
      </c>
    </row>
    <row r="148" spans="1:11" hidden="1" x14ac:dyDescent="0.25">
      <c r="A148" s="3">
        <v>35338</v>
      </c>
      <c r="B148" s="3" t="s">
        <v>1055</v>
      </c>
      <c r="C148" s="3" t="s">
        <v>761</v>
      </c>
      <c r="D148" s="3" t="s">
        <v>1510</v>
      </c>
      <c r="E148" s="3" t="s">
        <v>1056</v>
      </c>
      <c r="F148" s="6" t="s">
        <v>762</v>
      </c>
      <c r="G148" s="4">
        <v>43575</v>
      </c>
      <c r="H148" s="3" t="s">
        <v>20</v>
      </c>
      <c r="I148" s="3" t="s">
        <v>21</v>
      </c>
      <c r="J148" s="3" t="s">
        <v>66</v>
      </c>
      <c r="K148" s="3" t="s">
        <v>66</v>
      </c>
    </row>
    <row r="149" spans="1:11" hidden="1" x14ac:dyDescent="0.25">
      <c r="A149" s="3">
        <v>35511</v>
      </c>
      <c r="B149" s="3" t="s">
        <v>1401</v>
      </c>
      <c r="C149" s="3" t="s">
        <v>238</v>
      </c>
      <c r="D149" s="3" t="s">
        <v>1463</v>
      </c>
      <c r="E149" s="3" t="s">
        <v>1389</v>
      </c>
      <c r="F149" s="6" t="s">
        <v>1275</v>
      </c>
      <c r="G149" s="4">
        <v>43739</v>
      </c>
      <c r="H149" s="3" t="s">
        <v>20</v>
      </c>
      <c r="I149" s="3" t="s">
        <v>21</v>
      </c>
      <c r="J149" s="3" t="s">
        <v>48</v>
      </c>
      <c r="K149" s="3" t="s">
        <v>1275</v>
      </c>
    </row>
    <row r="150" spans="1:11" hidden="1" x14ac:dyDescent="0.25">
      <c r="A150" s="3">
        <v>35517</v>
      </c>
      <c r="B150" s="3" t="s">
        <v>1422</v>
      </c>
      <c r="C150" s="3" t="s">
        <v>360</v>
      </c>
      <c r="D150" s="3" t="s">
        <v>1491</v>
      </c>
      <c r="E150" s="3" t="s">
        <v>1423</v>
      </c>
      <c r="F150" s="6" t="s">
        <v>457</v>
      </c>
      <c r="G150" s="4">
        <v>43770</v>
      </c>
      <c r="H150" s="3" t="s">
        <v>20</v>
      </c>
      <c r="I150" s="3" t="s">
        <v>21</v>
      </c>
      <c r="J150" s="3" t="s">
        <v>48</v>
      </c>
      <c r="K150" s="3" t="s">
        <v>457</v>
      </c>
    </row>
    <row r="151" spans="1:11" hidden="1" x14ac:dyDescent="0.25">
      <c r="A151" s="3">
        <v>35556</v>
      </c>
      <c r="B151" s="3" t="s">
        <v>951</v>
      </c>
      <c r="C151" s="3" t="s">
        <v>54</v>
      </c>
      <c r="D151" s="3" t="s">
        <v>1511</v>
      </c>
      <c r="E151" s="3" t="s">
        <v>949</v>
      </c>
      <c r="F151" s="6" t="s">
        <v>142</v>
      </c>
      <c r="G151" s="4">
        <v>43525</v>
      </c>
      <c r="H151" s="3" t="s">
        <v>20</v>
      </c>
      <c r="I151" s="3" t="s">
        <v>21</v>
      </c>
      <c r="J151" s="3" t="s">
        <v>48</v>
      </c>
      <c r="K151" s="3" t="s">
        <v>142</v>
      </c>
    </row>
    <row r="152" spans="1:11" hidden="1" x14ac:dyDescent="0.25">
      <c r="A152" s="3">
        <v>35804</v>
      </c>
      <c r="B152" s="3" t="s">
        <v>405</v>
      </c>
      <c r="C152" s="3" t="s">
        <v>119</v>
      </c>
      <c r="D152" s="3" t="s">
        <v>1512</v>
      </c>
      <c r="E152" s="3" t="s">
        <v>279</v>
      </c>
      <c r="F152" s="6" t="s">
        <v>406</v>
      </c>
      <c r="G152" s="4">
        <v>43132</v>
      </c>
      <c r="H152" s="3" t="s">
        <v>13</v>
      </c>
      <c r="I152" s="3" t="s">
        <v>14</v>
      </c>
      <c r="J152" s="3" t="s">
        <v>3398</v>
      </c>
      <c r="K152" s="3" t="s">
        <v>406</v>
      </c>
    </row>
    <row r="153" spans="1:11" hidden="1" x14ac:dyDescent="0.25">
      <c r="A153" s="3">
        <v>35804</v>
      </c>
      <c r="B153" s="3" t="s">
        <v>405</v>
      </c>
      <c r="C153" s="3" t="s">
        <v>119</v>
      </c>
      <c r="D153" s="3" t="s">
        <v>1512</v>
      </c>
      <c r="E153" s="3" t="s">
        <v>871</v>
      </c>
      <c r="F153" s="6" t="s">
        <v>406</v>
      </c>
      <c r="G153" s="4">
        <v>43497</v>
      </c>
      <c r="H153" s="3" t="s">
        <v>20</v>
      </c>
      <c r="I153" s="3" t="s">
        <v>21</v>
      </c>
      <c r="J153" s="3" t="s">
        <v>48</v>
      </c>
      <c r="K153" s="3" t="s">
        <v>406</v>
      </c>
    </row>
    <row r="154" spans="1:11" hidden="1" x14ac:dyDescent="0.25">
      <c r="A154" s="3">
        <v>38853</v>
      </c>
      <c r="B154" s="3" t="s">
        <v>29</v>
      </c>
      <c r="C154" s="3" t="s">
        <v>11</v>
      </c>
      <c r="D154" s="3" t="s">
        <v>1474</v>
      </c>
      <c r="E154" s="3" t="s">
        <v>30</v>
      </c>
      <c r="F154" s="6" t="s">
        <v>12</v>
      </c>
      <c r="G154" s="4">
        <v>43226</v>
      </c>
      <c r="H154" s="3" t="s">
        <v>13</v>
      </c>
      <c r="I154" s="3" t="s">
        <v>14</v>
      </c>
      <c r="J154" s="3" t="s">
        <v>31</v>
      </c>
      <c r="K154" s="3" t="s">
        <v>12</v>
      </c>
    </row>
    <row r="155" spans="1:11" hidden="1" x14ac:dyDescent="0.25">
      <c r="A155" s="3">
        <v>39316</v>
      </c>
      <c r="B155" s="3" t="s">
        <v>923</v>
      </c>
      <c r="C155" s="3" t="s">
        <v>63</v>
      </c>
      <c r="D155" s="3" t="s">
        <v>1513</v>
      </c>
      <c r="E155" s="3" t="s">
        <v>1306</v>
      </c>
      <c r="F155" s="6" t="s">
        <v>225</v>
      </c>
      <c r="G155" s="4">
        <v>43691</v>
      </c>
      <c r="H155" s="3" t="s">
        <v>20</v>
      </c>
      <c r="I155" s="3" t="s">
        <v>21</v>
      </c>
      <c r="J155" s="3" t="s">
        <v>48</v>
      </c>
      <c r="K155" s="3" t="s">
        <v>225</v>
      </c>
    </row>
    <row r="156" spans="1:11" hidden="1" x14ac:dyDescent="0.25">
      <c r="A156" s="3">
        <v>39723</v>
      </c>
      <c r="B156" s="3" t="s">
        <v>775</v>
      </c>
      <c r="C156" s="3" t="s">
        <v>1696</v>
      </c>
      <c r="D156" s="3" t="s">
        <v>1477</v>
      </c>
      <c r="E156" s="3" t="s">
        <v>764</v>
      </c>
      <c r="F156" s="6" t="s">
        <v>277</v>
      </c>
      <c r="G156" s="4">
        <v>43467</v>
      </c>
      <c r="H156" s="3" t="s">
        <v>20</v>
      </c>
      <c r="I156" s="3" t="s">
        <v>21</v>
      </c>
      <c r="J156" s="3" t="s">
        <v>776</v>
      </c>
      <c r="K156" s="3" t="s">
        <v>277</v>
      </c>
    </row>
    <row r="157" spans="1:11" hidden="1" x14ac:dyDescent="0.25">
      <c r="A157" s="3">
        <v>39998</v>
      </c>
      <c r="B157" s="3" t="s">
        <v>767</v>
      </c>
      <c r="C157" s="3" t="s">
        <v>96</v>
      </c>
      <c r="D157" s="3" t="s">
        <v>1514</v>
      </c>
      <c r="E157" s="3" t="s">
        <v>764</v>
      </c>
      <c r="F157" s="6" t="s">
        <v>97</v>
      </c>
      <c r="G157" s="4">
        <v>43467</v>
      </c>
      <c r="H157" s="3" t="s">
        <v>20</v>
      </c>
      <c r="I157" s="3" t="s">
        <v>21</v>
      </c>
      <c r="J157" s="3" t="s">
        <v>48</v>
      </c>
      <c r="K157" s="3" t="s">
        <v>97</v>
      </c>
    </row>
    <row r="158" spans="1:11" hidden="1" x14ac:dyDescent="0.25">
      <c r="A158" s="3">
        <v>40560</v>
      </c>
      <c r="B158" s="3" t="s">
        <v>1268</v>
      </c>
      <c r="C158" s="3" t="s">
        <v>165</v>
      </c>
      <c r="D158" s="3" t="s">
        <v>1469</v>
      </c>
      <c r="E158" s="3" t="s">
        <v>1230</v>
      </c>
      <c r="F158" s="6" t="s">
        <v>735</v>
      </c>
      <c r="G158" s="4">
        <v>43652</v>
      </c>
      <c r="H158" s="3" t="s">
        <v>20</v>
      </c>
      <c r="I158" s="3" t="s">
        <v>21</v>
      </c>
      <c r="J158" s="3" t="s">
        <v>48</v>
      </c>
      <c r="K158" s="3" t="s">
        <v>735</v>
      </c>
    </row>
    <row r="159" spans="1:11" hidden="1" x14ac:dyDescent="0.25">
      <c r="A159" s="3">
        <v>40639</v>
      </c>
      <c r="B159" s="3" t="s">
        <v>1246</v>
      </c>
      <c r="C159" s="3" t="s">
        <v>360</v>
      </c>
      <c r="D159" s="3" t="s">
        <v>1465</v>
      </c>
      <c r="E159" s="3" t="s">
        <v>1247</v>
      </c>
      <c r="F159" s="6" t="s">
        <v>361</v>
      </c>
      <c r="G159" s="4">
        <v>43662</v>
      </c>
      <c r="H159" s="3" t="s">
        <v>20</v>
      </c>
      <c r="I159" s="3" t="s">
        <v>21</v>
      </c>
      <c r="J159" s="3" t="s">
        <v>48</v>
      </c>
      <c r="K159" s="3" t="s">
        <v>361</v>
      </c>
    </row>
    <row r="160" spans="1:11" hidden="1" x14ac:dyDescent="0.25">
      <c r="A160" s="3">
        <v>42309</v>
      </c>
      <c r="B160" s="3" t="s">
        <v>89</v>
      </c>
      <c r="C160" s="3" t="s">
        <v>1697</v>
      </c>
      <c r="D160" s="3" t="s">
        <v>1464</v>
      </c>
      <c r="E160" s="3" t="s">
        <v>90</v>
      </c>
      <c r="F160" s="6" t="s">
        <v>73</v>
      </c>
      <c r="G160" s="4">
        <v>43144</v>
      </c>
      <c r="H160" s="3" t="s">
        <v>13</v>
      </c>
      <c r="I160" s="3" t="s">
        <v>21</v>
      </c>
      <c r="J160" s="3" t="s">
        <v>91</v>
      </c>
      <c r="K160" s="3" t="s">
        <v>73</v>
      </c>
    </row>
    <row r="161" spans="1:11" hidden="1" x14ac:dyDescent="0.25">
      <c r="A161" s="3">
        <v>42309</v>
      </c>
      <c r="B161" s="3" t="s">
        <v>89</v>
      </c>
      <c r="C161" s="3" t="s">
        <v>1697</v>
      </c>
      <c r="D161" s="3" t="s">
        <v>1464</v>
      </c>
      <c r="E161" s="3" t="s">
        <v>900</v>
      </c>
      <c r="F161" s="6" t="s">
        <v>73</v>
      </c>
      <c r="G161" s="4">
        <v>43509</v>
      </c>
      <c r="H161" s="3" t="s">
        <v>20</v>
      </c>
      <c r="I161" s="3" t="s">
        <v>21</v>
      </c>
      <c r="J161" s="3" t="s">
        <v>48</v>
      </c>
      <c r="K161" s="3" t="s">
        <v>73</v>
      </c>
    </row>
    <row r="162" spans="1:11" hidden="1" x14ac:dyDescent="0.25">
      <c r="A162" s="3">
        <v>42789</v>
      </c>
      <c r="B162" s="3" t="s">
        <v>375</v>
      </c>
      <c r="C162" s="3" t="s">
        <v>63</v>
      </c>
      <c r="D162" s="3" t="s">
        <v>1488</v>
      </c>
      <c r="E162" s="3" t="s">
        <v>376</v>
      </c>
      <c r="F162" s="6" t="s">
        <v>183</v>
      </c>
      <c r="G162" s="4">
        <v>43357</v>
      </c>
      <c r="H162" s="3" t="s">
        <v>13</v>
      </c>
      <c r="I162" s="3" t="s">
        <v>14</v>
      </c>
      <c r="J162" s="3" t="s">
        <v>132</v>
      </c>
      <c r="K162" s="3" t="s">
        <v>375</v>
      </c>
    </row>
    <row r="163" spans="1:11" hidden="1" x14ac:dyDescent="0.25">
      <c r="A163" s="3">
        <v>42789</v>
      </c>
      <c r="B163" s="3" t="s">
        <v>375</v>
      </c>
      <c r="C163" s="3" t="s">
        <v>63</v>
      </c>
      <c r="D163" s="3" t="s">
        <v>1488</v>
      </c>
      <c r="E163" s="3" t="s">
        <v>1366</v>
      </c>
      <c r="F163" s="6" t="s">
        <v>183</v>
      </c>
      <c r="G163" s="4">
        <v>43722</v>
      </c>
      <c r="H163" s="3" t="s">
        <v>20</v>
      </c>
      <c r="I163" s="3" t="s">
        <v>21</v>
      </c>
      <c r="J163" s="3" t="s">
        <v>48</v>
      </c>
      <c r="K163" s="3" t="s">
        <v>183</v>
      </c>
    </row>
    <row r="164" spans="1:11" hidden="1" x14ac:dyDescent="0.25">
      <c r="A164" s="3">
        <v>42791</v>
      </c>
      <c r="B164" s="3" t="s">
        <v>861</v>
      </c>
      <c r="C164" s="3" t="s">
        <v>1697</v>
      </c>
      <c r="D164" s="3" t="s">
        <v>1509</v>
      </c>
      <c r="E164" s="3" t="s">
        <v>1394</v>
      </c>
      <c r="F164" s="6" t="s">
        <v>862</v>
      </c>
      <c r="G164" s="4">
        <v>43734</v>
      </c>
      <c r="H164" s="3" t="s">
        <v>20</v>
      </c>
      <c r="I164" s="3" t="s">
        <v>21</v>
      </c>
      <c r="J164" s="3" t="s">
        <v>66</v>
      </c>
      <c r="K164" s="3" t="s">
        <v>66</v>
      </c>
    </row>
    <row r="165" spans="1:11" hidden="1" x14ac:dyDescent="0.25">
      <c r="A165" s="3">
        <v>42820</v>
      </c>
      <c r="B165" s="3" t="s">
        <v>131</v>
      </c>
      <c r="C165" s="3" t="s">
        <v>59</v>
      </c>
      <c r="D165" s="3" t="s">
        <v>1515</v>
      </c>
      <c r="E165" s="3" t="s">
        <v>1372</v>
      </c>
      <c r="F165" s="6" t="s">
        <v>250</v>
      </c>
      <c r="G165" s="4">
        <v>43447</v>
      </c>
      <c r="H165" s="3" t="s">
        <v>13</v>
      </c>
      <c r="I165" s="3" t="s">
        <v>65</v>
      </c>
      <c r="J165" s="3" t="s">
        <v>66</v>
      </c>
      <c r="K165" s="3" t="s">
        <v>66</v>
      </c>
    </row>
    <row r="166" spans="1:11" hidden="1" x14ac:dyDescent="0.25">
      <c r="A166" s="3">
        <v>42849</v>
      </c>
      <c r="B166" s="3" t="s">
        <v>372</v>
      </c>
      <c r="C166" s="3" t="s">
        <v>165</v>
      </c>
      <c r="D166" s="3" t="s">
        <v>1471</v>
      </c>
      <c r="E166" s="3" t="s">
        <v>373</v>
      </c>
      <c r="F166" s="6" t="s">
        <v>190</v>
      </c>
      <c r="G166" s="4">
        <v>43087</v>
      </c>
      <c r="H166" s="3" t="s">
        <v>13</v>
      </c>
      <c r="I166" s="3" t="s">
        <v>21</v>
      </c>
      <c r="J166" s="3" t="s">
        <v>48</v>
      </c>
      <c r="K166" s="3" t="s">
        <v>190</v>
      </c>
    </row>
    <row r="167" spans="1:11" hidden="1" x14ac:dyDescent="0.25">
      <c r="A167" s="3">
        <v>42849</v>
      </c>
      <c r="B167" s="3" t="s">
        <v>372</v>
      </c>
      <c r="C167" s="3" t="s">
        <v>165</v>
      </c>
      <c r="D167" s="3" t="s">
        <v>1471</v>
      </c>
      <c r="E167" s="3" t="s">
        <v>747</v>
      </c>
      <c r="F167" s="6" t="s">
        <v>190</v>
      </c>
      <c r="G167" s="4">
        <v>43452</v>
      </c>
      <c r="H167" s="3" t="s">
        <v>20</v>
      </c>
      <c r="I167" s="3" t="s">
        <v>21</v>
      </c>
      <c r="J167" s="3" t="s">
        <v>48</v>
      </c>
      <c r="K167" s="3" t="s">
        <v>190</v>
      </c>
    </row>
    <row r="168" spans="1:11" hidden="1" x14ac:dyDescent="0.25">
      <c r="A168" s="3">
        <v>42849</v>
      </c>
      <c r="B168" s="3" t="s">
        <v>372</v>
      </c>
      <c r="C168" s="3" t="s">
        <v>165</v>
      </c>
      <c r="D168" s="3" t="s">
        <v>1471</v>
      </c>
      <c r="E168" s="3" t="s">
        <v>3399</v>
      </c>
      <c r="F168" s="6" t="s">
        <v>190</v>
      </c>
      <c r="G168" s="4">
        <v>43817</v>
      </c>
      <c r="H168" s="3" t="s">
        <v>20</v>
      </c>
      <c r="I168" s="3" t="s">
        <v>21</v>
      </c>
      <c r="J168" s="3" t="s">
        <v>48</v>
      </c>
      <c r="K168" s="3" t="s">
        <v>190</v>
      </c>
    </row>
    <row r="169" spans="1:11" hidden="1" x14ac:dyDescent="0.25">
      <c r="A169" s="3">
        <v>42947</v>
      </c>
      <c r="B169" s="3" t="s">
        <v>177</v>
      </c>
      <c r="C169" s="3" t="s">
        <v>119</v>
      </c>
      <c r="D169" s="3" t="s">
        <v>1461</v>
      </c>
      <c r="E169" s="3" t="s">
        <v>162</v>
      </c>
      <c r="F169" s="6" t="s">
        <v>120</v>
      </c>
      <c r="G169" s="4">
        <v>43405</v>
      </c>
      <c r="H169" s="3" t="s">
        <v>13</v>
      </c>
      <c r="I169" s="3" t="s">
        <v>14</v>
      </c>
      <c r="J169" s="3" t="s">
        <v>3400</v>
      </c>
      <c r="K169" s="3" t="s">
        <v>322</v>
      </c>
    </row>
    <row r="170" spans="1:11" hidden="1" x14ac:dyDescent="0.25">
      <c r="A170" s="3">
        <v>42947</v>
      </c>
      <c r="B170" s="3" t="s">
        <v>177</v>
      </c>
      <c r="C170" s="3" t="s">
        <v>119</v>
      </c>
      <c r="D170" s="3" t="s">
        <v>1461</v>
      </c>
      <c r="E170" s="3" t="s">
        <v>1423</v>
      </c>
      <c r="F170" s="6" t="s">
        <v>120</v>
      </c>
      <c r="G170" s="4">
        <v>43770</v>
      </c>
      <c r="H170" s="3" t="s">
        <v>20</v>
      </c>
      <c r="I170" s="3" t="s">
        <v>21</v>
      </c>
      <c r="J170" s="3" t="s">
        <v>48</v>
      </c>
      <c r="K170" s="3" t="s">
        <v>120</v>
      </c>
    </row>
    <row r="171" spans="1:11" hidden="1" x14ac:dyDescent="0.25">
      <c r="A171" s="3">
        <v>43184</v>
      </c>
      <c r="B171" s="3" t="s">
        <v>323</v>
      </c>
      <c r="C171" s="3" t="s">
        <v>324</v>
      </c>
      <c r="D171" s="3" t="s">
        <v>1471</v>
      </c>
      <c r="E171" s="3" t="s">
        <v>195</v>
      </c>
      <c r="F171" s="6" t="s">
        <v>325</v>
      </c>
      <c r="G171" s="4">
        <v>43384</v>
      </c>
      <c r="H171" s="3" t="s">
        <v>13</v>
      </c>
      <c r="I171" s="3" t="s">
        <v>21</v>
      </c>
      <c r="J171" s="3" t="s">
        <v>48</v>
      </c>
      <c r="K171" s="3" t="s">
        <v>325</v>
      </c>
    </row>
    <row r="172" spans="1:11" hidden="1" x14ac:dyDescent="0.25">
      <c r="A172" s="3">
        <v>43184</v>
      </c>
      <c r="B172" s="3" t="s">
        <v>323</v>
      </c>
      <c r="C172" s="3" t="s">
        <v>324</v>
      </c>
      <c r="D172" s="3" t="s">
        <v>1471</v>
      </c>
      <c r="E172" s="3" t="s">
        <v>1419</v>
      </c>
      <c r="F172" s="6" t="s">
        <v>325</v>
      </c>
      <c r="G172" s="4">
        <v>43749</v>
      </c>
      <c r="H172" s="3" t="s">
        <v>20</v>
      </c>
      <c r="I172" s="3" t="s">
        <v>21</v>
      </c>
      <c r="J172" s="3" t="s">
        <v>48</v>
      </c>
      <c r="K172" s="3" t="s">
        <v>325</v>
      </c>
    </row>
    <row r="173" spans="1:11" hidden="1" x14ac:dyDescent="0.25">
      <c r="A173" s="3">
        <v>43267</v>
      </c>
      <c r="B173" s="3" t="s">
        <v>600</v>
      </c>
      <c r="C173" s="3" t="s">
        <v>54</v>
      </c>
      <c r="D173" s="3" t="s">
        <v>1516</v>
      </c>
      <c r="E173" s="3" t="s">
        <v>601</v>
      </c>
      <c r="F173" s="6" t="s">
        <v>108</v>
      </c>
      <c r="G173" s="4">
        <v>43411</v>
      </c>
      <c r="H173" s="3" t="s">
        <v>13</v>
      </c>
      <c r="I173" s="3" t="s">
        <v>21</v>
      </c>
      <c r="J173" s="3" t="s">
        <v>48</v>
      </c>
      <c r="K173" s="3" t="s">
        <v>108</v>
      </c>
    </row>
    <row r="174" spans="1:11" hidden="1" x14ac:dyDescent="0.25">
      <c r="A174" s="3">
        <v>43267</v>
      </c>
      <c r="B174" s="3" t="s">
        <v>600</v>
      </c>
      <c r="C174" s="3" t="s">
        <v>54</v>
      </c>
      <c r="D174" s="3" t="s">
        <v>1516</v>
      </c>
      <c r="E174" s="3" t="s">
        <v>3401</v>
      </c>
      <c r="F174" s="6" t="s">
        <v>108</v>
      </c>
      <c r="G174" s="4">
        <v>43776</v>
      </c>
      <c r="H174" s="3" t="s">
        <v>20</v>
      </c>
      <c r="I174" s="3" t="s">
        <v>21</v>
      </c>
      <c r="J174" s="3" t="s">
        <v>48</v>
      </c>
      <c r="K174" s="3" t="s">
        <v>108</v>
      </c>
    </row>
    <row r="175" spans="1:11" hidden="1" x14ac:dyDescent="0.25">
      <c r="A175" s="3">
        <v>43412</v>
      </c>
      <c r="B175" s="3" t="s">
        <v>1112</v>
      </c>
      <c r="C175" s="3" t="s">
        <v>165</v>
      </c>
      <c r="D175" s="3" t="s">
        <v>1471</v>
      </c>
      <c r="E175" s="3" t="s">
        <v>1023</v>
      </c>
      <c r="F175" s="6" t="s">
        <v>735</v>
      </c>
      <c r="G175" s="4">
        <v>43547</v>
      </c>
      <c r="H175" s="3" t="s">
        <v>20</v>
      </c>
      <c r="I175" s="3" t="s">
        <v>21</v>
      </c>
      <c r="J175" s="3" t="s">
        <v>48</v>
      </c>
      <c r="K175" s="3" t="s">
        <v>735</v>
      </c>
    </row>
    <row r="176" spans="1:11" hidden="1" x14ac:dyDescent="0.25">
      <c r="A176" s="3">
        <v>43456</v>
      </c>
      <c r="B176" s="3" t="s">
        <v>291</v>
      </c>
      <c r="C176" s="3" t="s">
        <v>54</v>
      </c>
      <c r="D176" s="3" t="s">
        <v>1517</v>
      </c>
      <c r="E176" s="3" t="s">
        <v>99</v>
      </c>
      <c r="F176" s="6" t="s">
        <v>108</v>
      </c>
      <c r="G176" s="4">
        <v>43332</v>
      </c>
      <c r="H176" s="3" t="s">
        <v>13</v>
      </c>
      <c r="I176" s="3" t="s">
        <v>21</v>
      </c>
      <c r="J176" s="3" t="s">
        <v>48</v>
      </c>
      <c r="K176" s="3" t="s">
        <v>108</v>
      </c>
    </row>
    <row r="177" spans="1:11" hidden="1" x14ac:dyDescent="0.25">
      <c r="A177" s="3">
        <v>43456</v>
      </c>
      <c r="B177" s="3" t="s">
        <v>291</v>
      </c>
      <c r="C177" s="3" t="s">
        <v>54</v>
      </c>
      <c r="D177" s="3" t="s">
        <v>1517</v>
      </c>
      <c r="E177" s="3" t="s">
        <v>1322</v>
      </c>
      <c r="F177" s="6" t="s">
        <v>108</v>
      </c>
      <c r="G177" s="4">
        <v>43697</v>
      </c>
      <c r="H177" s="3" t="s">
        <v>20</v>
      </c>
      <c r="I177" s="3" t="s">
        <v>21</v>
      </c>
      <c r="J177" s="3" t="s">
        <v>48</v>
      </c>
      <c r="K177" s="3" t="s">
        <v>108</v>
      </c>
    </row>
    <row r="178" spans="1:11" hidden="1" x14ac:dyDescent="0.25">
      <c r="A178" s="3">
        <v>43827</v>
      </c>
      <c r="B178" s="3" t="s">
        <v>364</v>
      </c>
      <c r="C178" s="3" t="s">
        <v>54</v>
      </c>
      <c r="D178" s="3" t="s">
        <v>1472</v>
      </c>
      <c r="E178" s="3" t="s">
        <v>101</v>
      </c>
      <c r="F178" s="6" t="s">
        <v>102</v>
      </c>
      <c r="G178" s="4">
        <v>43400</v>
      </c>
      <c r="H178" s="3" t="s">
        <v>13</v>
      </c>
      <c r="I178" s="3" t="s">
        <v>24</v>
      </c>
      <c r="J178" s="3" t="s">
        <v>3402</v>
      </c>
      <c r="K178" s="3" t="s">
        <v>102</v>
      </c>
    </row>
    <row r="179" spans="1:11" hidden="1" x14ac:dyDescent="0.25">
      <c r="A179" s="3">
        <v>43827</v>
      </c>
      <c r="B179" s="3" t="s">
        <v>364</v>
      </c>
      <c r="C179" s="3" t="s">
        <v>54</v>
      </c>
      <c r="D179" s="3" t="s">
        <v>1472</v>
      </c>
      <c r="E179" s="3" t="s">
        <v>1440</v>
      </c>
      <c r="F179" s="6" t="s">
        <v>102</v>
      </c>
      <c r="G179" s="4">
        <v>43765</v>
      </c>
      <c r="H179" s="3" t="s">
        <v>20</v>
      </c>
      <c r="I179" s="3" t="s">
        <v>21</v>
      </c>
      <c r="J179" s="3" t="s">
        <v>48</v>
      </c>
      <c r="K179" s="3" t="s">
        <v>102</v>
      </c>
    </row>
    <row r="180" spans="1:11" hidden="1" x14ac:dyDescent="0.25">
      <c r="A180" s="3">
        <v>44855</v>
      </c>
      <c r="B180" s="3" t="s">
        <v>550</v>
      </c>
      <c r="C180" s="3" t="s">
        <v>360</v>
      </c>
      <c r="D180" s="3" t="s">
        <v>1471</v>
      </c>
      <c r="E180" s="3" t="s">
        <v>551</v>
      </c>
      <c r="F180" s="6" t="s">
        <v>457</v>
      </c>
      <c r="G180" s="4">
        <v>43270</v>
      </c>
      <c r="H180" s="3" t="s">
        <v>13</v>
      </c>
      <c r="I180" s="3" t="s">
        <v>14</v>
      </c>
      <c r="J180" s="3" t="s">
        <v>146</v>
      </c>
      <c r="K180" s="3" t="s">
        <v>457</v>
      </c>
    </row>
    <row r="181" spans="1:11" hidden="1" x14ac:dyDescent="0.25">
      <c r="A181" s="3">
        <v>44855</v>
      </c>
      <c r="B181" s="3" t="s">
        <v>550</v>
      </c>
      <c r="C181" s="3" t="s">
        <v>360</v>
      </c>
      <c r="D181" s="3" t="s">
        <v>1471</v>
      </c>
      <c r="E181" s="3" t="s">
        <v>1191</v>
      </c>
      <c r="F181" s="6" t="s">
        <v>457</v>
      </c>
      <c r="G181" s="4">
        <v>43635</v>
      </c>
      <c r="H181" s="3" t="s">
        <v>20</v>
      </c>
      <c r="I181" s="3" t="s">
        <v>21</v>
      </c>
      <c r="J181" s="3" t="s">
        <v>48</v>
      </c>
      <c r="K181" s="3" t="s">
        <v>457</v>
      </c>
    </row>
    <row r="182" spans="1:11" hidden="1" x14ac:dyDescent="0.25">
      <c r="A182" s="3">
        <v>45434</v>
      </c>
      <c r="B182" s="3" t="s">
        <v>724</v>
      </c>
      <c r="C182" s="3" t="s">
        <v>603</v>
      </c>
      <c r="D182" s="3" t="s">
        <v>1519</v>
      </c>
      <c r="E182" s="3" t="s">
        <v>3403</v>
      </c>
      <c r="F182" s="6" t="s">
        <v>604</v>
      </c>
      <c r="G182" s="4">
        <v>43804</v>
      </c>
      <c r="H182" s="3" t="s">
        <v>20</v>
      </c>
      <c r="I182" s="3" t="s">
        <v>21</v>
      </c>
      <c r="J182" s="3" t="s">
        <v>48</v>
      </c>
      <c r="K182" s="3" t="s">
        <v>604</v>
      </c>
    </row>
    <row r="183" spans="1:11" hidden="1" x14ac:dyDescent="0.25">
      <c r="A183" s="3">
        <v>45661</v>
      </c>
      <c r="B183" s="3" t="s">
        <v>245</v>
      </c>
      <c r="C183" s="3" t="s">
        <v>94</v>
      </c>
      <c r="D183" s="3" t="s">
        <v>1520</v>
      </c>
      <c r="E183" s="3" t="s">
        <v>1043</v>
      </c>
      <c r="F183" s="6" t="s">
        <v>120</v>
      </c>
      <c r="G183" s="4">
        <v>43582</v>
      </c>
      <c r="H183" s="3" t="s">
        <v>20</v>
      </c>
      <c r="I183" s="3" t="s">
        <v>21</v>
      </c>
      <c r="J183" s="3" t="s">
        <v>48</v>
      </c>
      <c r="K183" s="3" t="s">
        <v>120</v>
      </c>
    </row>
    <row r="184" spans="1:11" hidden="1" x14ac:dyDescent="0.25">
      <c r="A184" s="3">
        <v>46816</v>
      </c>
      <c r="B184" s="3" t="s">
        <v>1066</v>
      </c>
      <c r="C184" s="3" t="s">
        <v>360</v>
      </c>
      <c r="D184" s="3" t="s">
        <v>1471</v>
      </c>
      <c r="E184" s="3" t="s">
        <v>1050</v>
      </c>
      <c r="F184" s="6" t="s">
        <v>825</v>
      </c>
      <c r="G184" s="4">
        <v>43566</v>
      </c>
      <c r="H184" s="3" t="s">
        <v>20</v>
      </c>
      <c r="I184" s="3" t="s">
        <v>21</v>
      </c>
      <c r="J184" s="3" t="s">
        <v>48</v>
      </c>
      <c r="K184" s="3" t="s">
        <v>825</v>
      </c>
    </row>
    <row r="185" spans="1:11" hidden="1" x14ac:dyDescent="0.25">
      <c r="A185" s="3">
        <v>47086</v>
      </c>
      <c r="B185" s="3" t="s">
        <v>211</v>
      </c>
      <c r="C185" s="3" t="s">
        <v>69</v>
      </c>
      <c r="D185" s="3" t="s">
        <v>1471</v>
      </c>
      <c r="E185" s="3" t="s">
        <v>212</v>
      </c>
      <c r="F185" s="6" t="s">
        <v>207</v>
      </c>
      <c r="G185" s="4">
        <v>43104</v>
      </c>
      <c r="H185" s="3" t="s">
        <v>13</v>
      </c>
      <c r="I185" s="3" t="s">
        <v>21</v>
      </c>
      <c r="J185" s="3" t="s">
        <v>48</v>
      </c>
      <c r="K185" s="3" t="s">
        <v>207</v>
      </c>
    </row>
    <row r="186" spans="1:11" hidden="1" x14ac:dyDescent="0.25">
      <c r="A186" s="3">
        <v>47086</v>
      </c>
      <c r="B186" s="3" t="s">
        <v>211</v>
      </c>
      <c r="C186" s="3" t="s">
        <v>69</v>
      </c>
      <c r="D186" s="3" t="s">
        <v>1471</v>
      </c>
      <c r="E186" s="3" t="s">
        <v>792</v>
      </c>
      <c r="F186" s="6" t="s">
        <v>207</v>
      </c>
      <c r="G186" s="4">
        <v>43469</v>
      </c>
      <c r="H186" s="3" t="s">
        <v>20</v>
      </c>
      <c r="I186" s="3" t="s">
        <v>21</v>
      </c>
      <c r="J186" s="3" t="s">
        <v>48</v>
      </c>
      <c r="K186" s="3" t="s">
        <v>207</v>
      </c>
    </row>
    <row r="187" spans="1:11" hidden="1" x14ac:dyDescent="0.25">
      <c r="A187" s="3">
        <v>47534</v>
      </c>
      <c r="B187" s="3" t="s">
        <v>217</v>
      </c>
      <c r="C187" s="3" t="s">
        <v>54</v>
      </c>
      <c r="D187" s="3" t="s">
        <v>1472</v>
      </c>
      <c r="E187" s="3" t="s">
        <v>218</v>
      </c>
      <c r="F187" s="6" t="s">
        <v>102</v>
      </c>
      <c r="G187" s="4">
        <v>43346</v>
      </c>
      <c r="H187" s="3" t="s">
        <v>13</v>
      </c>
      <c r="I187" s="3" t="s">
        <v>24</v>
      </c>
      <c r="J187" s="3" t="s">
        <v>3404</v>
      </c>
      <c r="K187" s="3" t="s">
        <v>102</v>
      </c>
    </row>
    <row r="188" spans="1:11" hidden="1" x14ac:dyDescent="0.25">
      <c r="A188" s="3">
        <v>47534</v>
      </c>
      <c r="B188" s="3" t="s">
        <v>217</v>
      </c>
      <c r="C188" s="3" t="s">
        <v>54</v>
      </c>
      <c r="D188" s="3" t="s">
        <v>1472</v>
      </c>
      <c r="E188" s="3" t="s">
        <v>1350</v>
      </c>
      <c r="F188" s="6" t="s">
        <v>102</v>
      </c>
      <c r="G188" s="4">
        <v>43711</v>
      </c>
      <c r="H188" s="3" t="s">
        <v>20</v>
      </c>
      <c r="I188" s="3" t="s">
        <v>21</v>
      </c>
      <c r="J188" s="3" t="s">
        <v>48</v>
      </c>
      <c r="K188" s="3" t="s">
        <v>102</v>
      </c>
    </row>
    <row r="189" spans="1:11" hidden="1" x14ac:dyDescent="0.25">
      <c r="A189" s="3">
        <v>47632</v>
      </c>
      <c r="B189" s="3" t="s">
        <v>1144</v>
      </c>
      <c r="C189" s="3" t="s">
        <v>63</v>
      </c>
      <c r="D189" s="3" t="s">
        <v>1521</v>
      </c>
      <c r="E189" s="3" t="s">
        <v>1145</v>
      </c>
      <c r="F189" s="6" t="s">
        <v>183</v>
      </c>
      <c r="G189" s="4">
        <v>43426</v>
      </c>
      <c r="H189" s="3" t="s">
        <v>13</v>
      </c>
      <c r="I189" s="3" t="s">
        <v>21</v>
      </c>
      <c r="J189" s="3" t="s">
        <v>22</v>
      </c>
      <c r="K189" s="3" t="s">
        <v>183</v>
      </c>
    </row>
    <row r="190" spans="1:11" hidden="1" x14ac:dyDescent="0.25">
      <c r="A190" s="3">
        <v>49416</v>
      </c>
      <c r="B190" s="3" t="s">
        <v>988</v>
      </c>
      <c r="C190" s="3" t="s">
        <v>59</v>
      </c>
      <c r="D190" s="3" t="s">
        <v>1474</v>
      </c>
      <c r="E190" s="3" t="s">
        <v>948</v>
      </c>
      <c r="F190" s="6" t="s">
        <v>540</v>
      </c>
      <c r="G190" s="4">
        <v>43529</v>
      </c>
      <c r="H190" s="3" t="s">
        <v>20</v>
      </c>
      <c r="I190" s="3" t="s">
        <v>21</v>
      </c>
      <c r="J190" s="3" t="s">
        <v>48</v>
      </c>
      <c r="K190" s="3" t="s">
        <v>540</v>
      </c>
    </row>
    <row r="191" spans="1:11" hidden="1" x14ac:dyDescent="0.25">
      <c r="A191" s="3">
        <v>50772</v>
      </c>
      <c r="B191" s="3" t="s">
        <v>972</v>
      </c>
      <c r="C191" s="3" t="s">
        <v>63</v>
      </c>
      <c r="D191" s="3" t="s">
        <v>1522</v>
      </c>
      <c r="E191" s="3" t="s">
        <v>973</v>
      </c>
      <c r="F191" s="6" t="s">
        <v>661</v>
      </c>
      <c r="G191" s="4">
        <v>43539</v>
      </c>
      <c r="H191" s="3" t="s">
        <v>20</v>
      </c>
      <c r="I191" s="3" t="s">
        <v>21</v>
      </c>
      <c r="J191" s="3" t="s">
        <v>3405</v>
      </c>
      <c r="K191" s="3" t="s">
        <v>661</v>
      </c>
    </row>
    <row r="192" spans="1:11" hidden="1" x14ac:dyDescent="0.25">
      <c r="A192" s="3">
        <v>51710</v>
      </c>
      <c r="B192" s="3" t="s">
        <v>1216</v>
      </c>
      <c r="C192" s="3" t="s">
        <v>1011</v>
      </c>
      <c r="D192" s="3" t="s">
        <v>1523</v>
      </c>
      <c r="E192" s="3" t="s">
        <v>1215</v>
      </c>
      <c r="F192" s="6" t="s">
        <v>1012</v>
      </c>
      <c r="G192" s="4">
        <v>43647</v>
      </c>
      <c r="H192" s="3" t="s">
        <v>20</v>
      </c>
      <c r="I192" s="3" t="s">
        <v>21</v>
      </c>
      <c r="J192" s="3" t="s">
        <v>22</v>
      </c>
      <c r="K192" s="3" t="s">
        <v>1012</v>
      </c>
    </row>
    <row r="193" spans="1:11" hidden="1" x14ac:dyDescent="0.25">
      <c r="A193" s="3">
        <v>52473</v>
      </c>
      <c r="B193" s="3" t="s">
        <v>164</v>
      </c>
      <c r="C193" s="3" t="s">
        <v>165</v>
      </c>
      <c r="D193" s="3" t="s">
        <v>1524</v>
      </c>
      <c r="E193" s="3" t="s">
        <v>1443</v>
      </c>
      <c r="F193" s="6" t="s">
        <v>166</v>
      </c>
      <c r="G193" s="4">
        <v>43766</v>
      </c>
      <c r="H193" s="3" t="s">
        <v>20</v>
      </c>
      <c r="I193" s="3" t="s">
        <v>21</v>
      </c>
      <c r="J193" s="3" t="s">
        <v>48</v>
      </c>
      <c r="K193" s="3" t="s">
        <v>166</v>
      </c>
    </row>
    <row r="194" spans="1:11" hidden="1" x14ac:dyDescent="0.25">
      <c r="A194" s="3">
        <v>54106</v>
      </c>
      <c r="B194" s="3" t="s">
        <v>263</v>
      </c>
      <c r="C194" s="3" t="s">
        <v>125</v>
      </c>
      <c r="D194" s="3" t="s">
        <v>1462</v>
      </c>
      <c r="E194" s="3" t="s">
        <v>814</v>
      </c>
      <c r="F194" s="6" t="s">
        <v>126</v>
      </c>
      <c r="G194" s="4">
        <v>43473</v>
      </c>
      <c r="H194" s="3" t="s">
        <v>20</v>
      </c>
      <c r="I194" s="3" t="s">
        <v>21</v>
      </c>
      <c r="J194" s="3" t="s">
        <v>3406</v>
      </c>
      <c r="K194" s="3" t="s">
        <v>126</v>
      </c>
    </row>
    <row r="195" spans="1:11" hidden="1" x14ac:dyDescent="0.25">
      <c r="A195" s="3">
        <v>55368</v>
      </c>
      <c r="B195" s="3" t="s">
        <v>716</v>
      </c>
      <c r="C195" s="3" t="s">
        <v>119</v>
      </c>
      <c r="D195" s="3" t="s">
        <v>1461</v>
      </c>
      <c r="E195" s="3" t="s">
        <v>717</v>
      </c>
      <c r="F195" s="6" t="s">
        <v>120</v>
      </c>
      <c r="G195" s="4">
        <v>43437</v>
      </c>
      <c r="H195" s="3" t="s">
        <v>13</v>
      </c>
      <c r="I195" s="3" t="s">
        <v>21</v>
      </c>
      <c r="J195" s="3" t="s">
        <v>3407</v>
      </c>
      <c r="K195" s="3" t="s">
        <v>120</v>
      </c>
    </row>
    <row r="196" spans="1:11" hidden="1" x14ac:dyDescent="0.25">
      <c r="A196" s="3">
        <v>55368</v>
      </c>
      <c r="B196" s="3" t="s">
        <v>716</v>
      </c>
      <c r="C196" s="3" t="s">
        <v>119</v>
      </c>
      <c r="D196" s="3" t="s">
        <v>1461</v>
      </c>
      <c r="E196" s="3" t="s">
        <v>3382</v>
      </c>
      <c r="F196" s="6" t="s">
        <v>120</v>
      </c>
      <c r="G196" s="4">
        <v>43802</v>
      </c>
      <c r="H196" s="3" t="s">
        <v>20</v>
      </c>
      <c r="I196" s="3" t="s">
        <v>21</v>
      </c>
      <c r="J196" s="3" t="s">
        <v>48</v>
      </c>
      <c r="K196" s="3" t="s">
        <v>120</v>
      </c>
    </row>
    <row r="197" spans="1:11" hidden="1" x14ac:dyDescent="0.25">
      <c r="A197" s="3">
        <v>55585</v>
      </c>
      <c r="B197" s="3" t="s">
        <v>357</v>
      </c>
      <c r="C197" s="3" t="s">
        <v>54</v>
      </c>
      <c r="D197" s="3" t="s">
        <v>1518</v>
      </c>
      <c r="E197" s="3" t="s">
        <v>358</v>
      </c>
      <c r="F197" s="6" t="s">
        <v>231</v>
      </c>
      <c r="G197" s="4">
        <v>43071</v>
      </c>
      <c r="H197" s="3" t="s">
        <v>13</v>
      </c>
      <c r="I197" s="3" t="s">
        <v>21</v>
      </c>
      <c r="J197" s="3" t="s">
        <v>22</v>
      </c>
      <c r="K197" s="3" t="s">
        <v>231</v>
      </c>
    </row>
    <row r="198" spans="1:11" hidden="1" x14ac:dyDescent="0.25">
      <c r="A198" s="3">
        <v>55585</v>
      </c>
      <c r="B198" s="3" t="s">
        <v>357</v>
      </c>
      <c r="C198" s="3" t="s">
        <v>54</v>
      </c>
      <c r="D198" s="3" t="s">
        <v>1518</v>
      </c>
      <c r="E198" s="3" t="s">
        <v>1086</v>
      </c>
      <c r="F198" s="6" t="s">
        <v>115</v>
      </c>
      <c r="G198" s="4">
        <v>43436</v>
      </c>
      <c r="H198" s="3" t="s">
        <v>13</v>
      </c>
      <c r="I198" s="3" t="s">
        <v>21</v>
      </c>
      <c r="J198" s="3" t="s">
        <v>22</v>
      </c>
      <c r="K198" s="3" t="s">
        <v>115</v>
      </c>
    </row>
    <row r="199" spans="1:11" hidden="1" x14ac:dyDescent="0.25">
      <c r="A199" s="3">
        <v>55585</v>
      </c>
      <c r="B199" s="3" t="s">
        <v>357</v>
      </c>
      <c r="C199" s="3" t="s">
        <v>54</v>
      </c>
      <c r="D199" s="3" t="s">
        <v>1518</v>
      </c>
      <c r="E199" s="3" t="s">
        <v>3408</v>
      </c>
      <c r="F199" s="6" t="s">
        <v>115</v>
      </c>
      <c r="G199" s="4">
        <v>43801</v>
      </c>
      <c r="H199" s="3" t="s">
        <v>20</v>
      </c>
      <c r="I199" s="3" t="s">
        <v>21</v>
      </c>
      <c r="J199" s="3" t="s">
        <v>22</v>
      </c>
      <c r="K199" s="3" t="s">
        <v>115</v>
      </c>
    </row>
    <row r="200" spans="1:11" hidden="1" x14ac:dyDescent="0.25">
      <c r="A200" s="3">
        <v>55700</v>
      </c>
      <c r="B200" s="3" t="s">
        <v>197</v>
      </c>
      <c r="C200" s="3" t="s">
        <v>187</v>
      </c>
      <c r="D200" s="3" t="s">
        <v>1525</v>
      </c>
      <c r="E200" s="3" t="s">
        <v>198</v>
      </c>
      <c r="F200" s="6" t="s">
        <v>188</v>
      </c>
      <c r="G200" s="4">
        <v>43214</v>
      </c>
      <c r="H200" s="3" t="s">
        <v>13</v>
      </c>
      <c r="I200" s="3" t="s">
        <v>21</v>
      </c>
      <c r="J200" s="3" t="s">
        <v>22</v>
      </c>
      <c r="K200" s="3" t="s">
        <v>188</v>
      </c>
    </row>
    <row r="201" spans="1:11" hidden="1" x14ac:dyDescent="0.25">
      <c r="A201" s="3">
        <v>55700</v>
      </c>
      <c r="B201" s="3" t="s">
        <v>197</v>
      </c>
      <c r="C201" s="3" t="s">
        <v>187</v>
      </c>
      <c r="D201" s="3" t="s">
        <v>1525</v>
      </c>
      <c r="E201" s="3" t="s">
        <v>607</v>
      </c>
      <c r="F201" s="6" t="s">
        <v>188</v>
      </c>
      <c r="G201" s="4">
        <v>42971</v>
      </c>
      <c r="H201" s="3" t="s">
        <v>13</v>
      </c>
      <c r="I201" s="3" t="s">
        <v>14</v>
      </c>
      <c r="J201" s="3" t="s">
        <v>146</v>
      </c>
      <c r="K201" s="3" t="s">
        <v>188</v>
      </c>
    </row>
    <row r="202" spans="1:11" hidden="1" x14ac:dyDescent="0.25">
      <c r="A202" s="3">
        <v>55700</v>
      </c>
      <c r="B202" s="3" t="s">
        <v>197</v>
      </c>
      <c r="C202" s="3" t="s">
        <v>187</v>
      </c>
      <c r="D202" s="3" t="s">
        <v>1525</v>
      </c>
      <c r="E202" s="3" t="s">
        <v>1071</v>
      </c>
      <c r="F202" s="6" t="s">
        <v>188</v>
      </c>
      <c r="G202" s="4">
        <v>43579</v>
      </c>
      <c r="H202" s="3" t="s">
        <v>20</v>
      </c>
      <c r="I202" s="3" t="s">
        <v>21</v>
      </c>
      <c r="J202" s="3" t="s">
        <v>22</v>
      </c>
      <c r="K202" s="3" t="s">
        <v>188</v>
      </c>
    </row>
    <row r="203" spans="1:11" hidden="1" x14ac:dyDescent="0.25">
      <c r="A203" s="3">
        <v>55810</v>
      </c>
      <c r="B203" s="3" t="s">
        <v>532</v>
      </c>
      <c r="C203" s="3" t="s">
        <v>111</v>
      </c>
      <c r="D203" s="3" t="s">
        <v>1526</v>
      </c>
      <c r="E203" s="3" t="s">
        <v>533</v>
      </c>
      <c r="F203" s="6" t="s">
        <v>112</v>
      </c>
      <c r="G203" s="4">
        <v>43154</v>
      </c>
      <c r="H203" s="3" t="s">
        <v>13</v>
      </c>
      <c r="I203" s="3" t="s">
        <v>21</v>
      </c>
      <c r="J203" s="3" t="s">
        <v>48</v>
      </c>
      <c r="K203" s="3" t="s">
        <v>112</v>
      </c>
    </row>
    <row r="204" spans="1:11" hidden="1" x14ac:dyDescent="0.25">
      <c r="A204" s="3">
        <v>55810</v>
      </c>
      <c r="B204" s="3" t="s">
        <v>532</v>
      </c>
      <c r="C204" s="3" t="s">
        <v>111</v>
      </c>
      <c r="D204" s="3" t="s">
        <v>1526</v>
      </c>
      <c r="E204" s="3" t="s">
        <v>929</v>
      </c>
      <c r="F204" s="6" t="s">
        <v>112</v>
      </c>
      <c r="G204" s="4">
        <v>43519</v>
      </c>
      <c r="H204" s="3" t="s">
        <v>20</v>
      </c>
      <c r="I204" s="3" t="s">
        <v>21</v>
      </c>
      <c r="J204" s="3" t="s">
        <v>48</v>
      </c>
      <c r="K204" s="3" t="s">
        <v>112</v>
      </c>
    </row>
    <row r="205" spans="1:11" hidden="1" x14ac:dyDescent="0.25">
      <c r="A205" s="3">
        <v>56484</v>
      </c>
      <c r="B205" s="3" t="s">
        <v>1002</v>
      </c>
      <c r="C205" s="3" t="s">
        <v>94</v>
      </c>
      <c r="D205" s="3" t="s">
        <v>1509</v>
      </c>
      <c r="E205" s="3" t="s">
        <v>1003</v>
      </c>
      <c r="F205" s="6" t="s">
        <v>157</v>
      </c>
      <c r="G205" s="4">
        <v>43329</v>
      </c>
      <c r="H205" s="3" t="s">
        <v>13</v>
      </c>
      <c r="I205" s="3" t="s">
        <v>21</v>
      </c>
      <c r="J205" s="3" t="s">
        <v>1004</v>
      </c>
      <c r="K205" s="3" t="s">
        <v>157</v>
      </c>
    </row>
    <row r="206" spans="1:11" hidden="1" x14ac:dyDescent="0.25">
      <c r="A206" s="3">
        <v>56484</v>
      </c>
      <c r="B206" s="3" t="s">
        <v>1002</v>
      </c>
      <c r="C206" s="3" t="s">
        <v>94</v>
      </c>
      <c r="D206" s="3" t="s">
        <v>1509</v>
      </c>
      <c r="E206" s="3" t="s">
        <v>1005</v>
      </c>
      <c r="F206" s="6" t="s">
        <v>157</v>
      </c>
      <c r="G206" s="4">
        <v>43574</v>
      </c>
      <c r="H206" s="3" t="s">
        <v>20</v>
      </c>
      <c r="I206" s="3" t="s">
        <v>21</v>
      </c>
      <c r="J206" s="3" t="s">
        <v>48</v>
      </c>
      <c r="K206" s="3" t="s">
        <v>157</v>
      </c>
    </row>
    <row r="207" spans="1:11" hidden="1" x14ac:dyDescent="0.25">
      <c r="A207" s="3">
        <v>56972</v>
      </c>
      <c r="B207" s="3" t="s">
        <v>806</v>
      </c>
      <c r="C207" s="3" t="s">
        <v>3370</v>
      </c>
      <c r="D207" s="3" t="s">
        <v>1492</v>
      </c>
      <c r="E207" s="3" t="s">
        <v>804</v>
      </c>
      <c r="F207" s="6" t="s">
        <v>770</v>
      </c>
      <c r="G207" s="4">
        <v>43471</v>
      </c>
      <c r="H207" s="3" t="s">
        <v>20</v>
      </c>
      <c r="I207" s="3" t="s">
        <v>24</v>
      </c>
      <c r="J207" s="3" t="s">
        <v>807</v>
      </c>
      <c r="K207" s="3" t="s">
        <v>770</v>
      </c>
    </row>
    <row r="208" spans="1:11" hidden="1" x14ac:dyDescent="0.25">
      <c r="A208" s="3">
        <v>57087</v>
      </c>
      <c r="B208" s="3" t="s">
        <v>485</v>
      </c>
      <c r="C208" s="3" t="s">
        <v>484</v>
      </c>
      <c r="D208" s="3" t="s">
        <v>1527</v>
      </c>
      <c r="E208" s="3" t="s">
        <v>645</v>
      </c>
      <c r="F208" s="6" t="s">
        <v>486</v>
      </c>
      <c r="G208" s="4">
        <v>43412</v>
      </c>
      <c r="H208" s="3" t="s">
        <v>13</v>
      </c>
      <c r="I208" s="3" t="s">
        <v>14</v>
      </c>
      <c r="J208" s="3" t="s">
        <v>146</v>
      </c>
      <c r="K208" s="3" t="s">
        <v>486</v>
      </c>
    </row>
    <row r="209" spans="1:11" hidden="1" x14ac:dyDescent="0.25">
      <c r="A209" s="3">
        <v>57426</v>
      </c>
      <c r="B209" s="3" t="s">
        <v>340</v>
      </c>
      <c r="C209" s="3" t="s">
        <v>125</v>
      </c>
      <c r="D209" s="3" t="s">
        <v>1471</v>
      </c>
      <c r="E209" s="3" t="s">
        <v>209</v>
      </c>
      <c r="F209" s="6" t="s">
        <v>190</v>
      </c>
      <c r="G209" s="4">
        <v>43282</v>
      </c>
      <c r="H209" s="3" t="s">
        <v>13</v>
      </c>
      <c r="I209" s="3" t="s">
        <v>21</v>
      </c>
      <c r="J209" s="3" t="s">
        <v>48</v>
      </c>
      <c r="K209" s="3" t="s">
        <v>190</v>
      </c>
    </row>
    <row r="210" spans="1:11" hidden="1" x14ac:dyDescent="0.25">
      <c r="A210" s="3">
        <v>57426</v>
      </c>
      <c r="B210" s="3" t="s">
        <v>340</v>
      </c>
      <c r="C210" s="3" t="s">
        <v>125</v>
      </c>
      <c r="D210" s="3" t="s">
        <v>1471</v>
      </c>
      <c r="E210" s="3" t="s">
        <v>611</v>
      </c>
      <c r="F210" s="6" t="s">
        <v>191</v>
      </c>
      <c r="G210" s="4">
        <v>42917</v>
      </c>
      <c r="H210" s="3" t="s">
        <v>13</v>
      </c>
      <c r="I210" s="3" t="s">
        <v>21</v>
      </c>
      <c r="J210" s="3" t="s">
        <v>48</v>
      </c>
      <c r="K210" s="3" t="s">
        <v>191</v>
      </c>
    </row>
    <row r="211" spans="1:11" hidden="1" x14ac:dyDescent="0.25">
      <c r="A211" s="3">
        <v>57426</v>
      </c>
      <c r="B211" s="3" t="s">
        <v>340</v>
      </c>
      <c r="C211" s="3" t="s">
        <v>125</v>
      </c>
      <c r="D211" s="3" t="s">
        <v>1471</v>
      </c>
      <c r="E211" s="3" t="s">
        <v>1220</v>
      </c>
      <c r="F211" s="6" t="s">
        <v>190</v>
      </c>
      <c r="G211" s="4">
        <v>43647</v>
      </c>
      <c r="H211" s="3" t="s">
        <v>20</v>
      </c>
      <c r="I211" s="3" t="s">
        <v>21</v>
      </c>
      <c r="J211" s="3" t="s">
        <v>48</v>
      </c>
      <c r="K211" s="3" t="s">
        <v>190</v>
      </c>
    </row>
    <row r="212" spans="1:11" hidden="1" x14ac:dyDescent="0.25">
      <c r="A212" s="3">
        <v>57486</v>
      </c>
      <c r="B212" s="3" t="s">
        <v>81</v>
      </c>
      <c r="C212" s="3" t="s">
        <v>83</v>
      </c>
      <c r="D212" s="3" t="s">
        <v>1528</v>
      </c>
      <c r="E212" s="3" t="s">
        <v>1335</v>
      </c>
      <c r="F212" s="6" t="s">
        <v>84</v>
      </c>
      <c r="G212" s="4">
        <v>43704</v>
      </c>
      <c r="H212" s="3" t="s">
        <v>20</v>
      </c>
      <c r="I212" s="3" t="s">
        <v>21</v>
      </c>
      <c r="J212" s="3" t="s">
        <v>48</v>
      </c>
      <c r="K212" s="3" t="s">
        <v>84</v>
      </c>
    </row>
    <row r="213" spans="1:11" hidden="1" x14ac:dyDescent="0.25">
      <c r="A213" s="3">
        <v>57920</v>
      </c>
      <c r="B213" s="3" t="s">
        <v>1293</v>
      </c>
      <c r="C213" s="3" t="s">
        <v>187</v>
      </c>
      <c r="D213" s="3" t="s">
        <v>1529</v>
      </c>
      <c r="E213" s="3" t="s">
        <v>1346</v>
      </c>
      <c r="F213" s="6" t="s">
        <v>188</v>
      </c>
      <c r="G213" s="4">
        <v>43373</v>
      </c>
      <c r="H213" s="3" t="s">
        <v>13</v>
      </c>
      <c r="I213" s="3" t="s">
        <v>21</v>
      </c>
      <c r="J213" s="3" t="s">
        <v>22</v>
      </c>
      <c r="K213" s="3" t="s">
        <v>188</v>
      </c>
    </row>
    <row r="214" spans="1:11" hidden="1" x14ac:dyDescent="0.25">
      <c r="A214" s="3">
        <v>57920</v>
      </c>
      <c r="B214" s="3" t="s">
        <v>1293</v>
      </c>
      <c r="C214" s="3" t="s">
        <v>187</v>
      </c>
      <c r="D214" s="3" t="s">
        <v>1529</v>
      </c>
      <c r="E214" s="3" t="s">
        <v>1427</v>
      </c>
      <c r="F214" s="6" t="s">
        <v>188</v>
      </c>
      <c r="G214" s="4">
        <v>43526</v>
      </c>
      <c r="H214" s="3" t="s">
        <v>20</v>
      </c>
      <c r="I214" s="3" t="s">
        <v>21</v>
      </c>
      <c r="J214" s="3" t="s">
        <v>22</v>
      </c>
      <c r="K214" s="3" t="s">
        <v>188</v>
      </c>
    </row>
    <row r="215" spans="1:11" hidden="1" x14ac:dyDescent="0.25">
      <c r="A215" s="3">
        <v>57920</v>
      </c>
      <c r="B215" s="3" t="s">
        <v>1293</v>
      </c>
      <c r="C215" s="3" t="s">
        <v>187</v>
      </c>
      <c r="D215" s="3" t="s">
        <v>1529</v>
      </c>
      <c r="E215" s="3" t="s">
        <v>1428</v>
      </c>
      <c r="F215" s="6" t="s">
        <v>188</v>
      </c>
      <c r="G215" s="4">
        <v>43617</v>
      </c>
      <c r="H215" s="3" t="s">
        <v>20</v>
      </c>
      <c r="I215" s="3" t="s">
        <v>21</v>
      </c>
      <c r="J215" s="3" t="s">
        <v>22</v>
      </c>
      <c r="K215" s="3" t="s">
        <v>188</v>
      </c>
    </row>
    <row r="216" spans="1:11" hidden="1" x14ac:dyDescent="0.25">
      <c r="A216" s="3">
        <v>58344</v>
      </c>
      <c r="B216" s="3" t="s">
        <v>1361</v>
      </c>
      <c r="C216" s="3" t="s">
        <v>360</v>
      </c>
      <c r="D216" s="3" t="s">
        <v>1460</v>
      </c>
      <c r="E216" s="3" t="s">
        <v>1362</v>
      </c>
      <c r="F216" s="6" t="s">
        <v>825</v>
      </c>
      <c r="G216" s="4">
        <v>43718</v>
      </c>
      <c r="H216" s="3" t="s">
        <v>20</v>
      </c>
      <c r="I216" s="3" t="s">
        <v>21</v>
      </c>
      <c r="J216" s="3" t="s">
        <v>48</v>
      </c>
      <c r="K216" s="3" t="s">
        <v>825</v>
      </c>
    </row>
    <row r="217" spans="1:11" hidden="1" x14ac:dyDescent="0.25">
      <c r="A217" s="3">
        <v>58858</v>
      </c>
      <c r="B217" s="3" t="s">
        <v>1407</v>
      </c>
      <c r="C217" s="3" t="s">
        <v>360</v>
      </c>
      <c r="D217" s="3" t="s">
        <v>1462</v>
      </c>
      <c r="E217" s="3" t="s">
        <v>1408</v>
      </c>
      <c r="F217" s="6" t="s">
        <v>825</v>
      </c>
      <c r="G217" s="4">
        <v>43743</v>
      </c>
      <c r="H217" s="3" t="s">
        <v>20</v>
      </c>
      <c r="I217" s="3" t="s">
        <v>21</v>
      </c>
      <c r="J217" s="3" t="s">
        <v>48</v>
      </c>
      <c r="K217" s="3" t="s">
        <v>825</v>
      </c>
    </row>
    <row r="218" spans="1:11" hidden="1" x14ac:dyDescent="0.25">
      <c r="A218" s="3">
        <v>58984</v>
      </c>
      <c r="B218" s="3" t="s">
        <v>415</v>
      </c>
      <c r="C218" s="3" t="s">
        <v>54</v>
      </c>
      <c r="D218" s="3" t="s">
        <v>1530</v>
      </c>
      <c r="E218" s="3" t="s">
        <v>985</v>
      </c>
      <c r="F218" s="6" t="s">
        <v>108</v>
      </c>
      <c r="G218" s="4">
        <v>43516</v>
      </c>
      <c r="H218" s="3" t="s">
        <v>20</v>
      </c>
      <c r="I218" s="3" t="s">
        <v>21</v>
      </c>
      <c r="J218" s="3" t="s">
        <v>48</v>
      </c>
      <c r="K218" s="3" t="s">
        <v>108</v>
      </c>
    </row>
    <row r="219" spans="1:11" hidden="1" x14ac:dyDescent="0.25">
      <c r="A219" s="3">
        <v>61541</v>
      </c>
      <c r="B219" s="3" t="s">
        <v>718</v>
      </c>
      <c r="C219" s="3" t="s">
        <v>63</v>
      </c>
      <c r="D219" s="3" t="s">
        <v>1531</v>
      </c>
      <c r="E219" s="3" t="s">
        <v>717</v>
      </c>
      <c r="F219" s="6" t="s">
        <v>88</v>
      </c>
      <c r="G219" s="4">
        <v>43437</v>
      </c>
      <c r="H219" s="3" t="s">
        <v>13</v>
      </c>
      <c r="I219" s="3" t="s">
        <v>14</v>
      </c>
      <c r="J219" s="3" t="s">
        <v>719</v>
      </c>
      <c r="K219" s="3" t="s">
        <v>225</v>
      </c>
    </row>
    <row r="220" spans="1:11" hidden="1" x14ac:dyDescent="0.25">
      <c r="A220" s="3">
        <v>61541</v>
      </c>
      <c r="B220" s="3" t="s">
        <v>718</v>
      </c>
      <c r="C220" s="3" t="s">
        <v>63</v>
      </c>
      <c r="D220" s="3" t="s">
        <v>1531</v>
      </c>
      <c r="E220" s="3" t="s">
        <v>3382</v>
      </c>
      <c r="F220" s="6" t="s">
        <v>88</v>
      </c>
      <c r="G220" s="4">
        <v>43802</v>
      </c>
      <c r="H220" s="3" t="s">
        <v>20</v>
      </c>
      <c r="I220" s="3" t="s">
        <v>21</v>
      </c>
      <c r="J220" s="3" t="s">
        <v>48</v>
      </c>
      <c r="K220" s="3" t="s">
        <v>88</v>
      </c>
    </row>
    <row r="221" spans="1:11" hidden="1" x14ac:dyDescent="0.25">
      <c r="A221" s="3">
        <v>62359</v>
      </c>
      <c r="B221" s="3" t="s">
        <v>1221</v>
      </c>
      <c r="C221" s="3" t="s">
        <v>484</v>
      </c>
      <c r="D221" s="3" t="s">
        <v>1464</v>
      </c>
      <c r="E221" s="3" t="s">
        <v>1220</v>
      </c>
      <c r="F221" s="6" t="s">
        <v>1222</v>
      </c>
      <c r="G221" s="4">
        <v>43647</v>
      </c>
      <c r="H221" s="3" t="s">
        <v>20</v>
      </c>
      <c r="I221" s="3" t="s">
        <v>21</v>
      </c>
      <c r="J221" s="3" t="s">
        <v>48</v>
      </c>
      <c r="K221" s="3" t="s">
        <v>1222</v>
      </c>
    </row>
    <row r="222" spans="1:11" hidden="1" x14ac:dyDescent="0.25">
      <c r="A222" s="3">
        <v>62944</v>
      </c>
      <c r="B222" s="3" t="s">
        <v>580</v>
      </c>
      <c r="C222" s="3" t="s">
        <v>165</v>
      </c>
      <c r="D222" s="3" t="s">
        <v>1491</v>
      </c>
      <c r="E222" s="3" t="s">
        <v>1366</v>
      </c>
      <c r="F222" s="6" t="s">
        <v>196</v>
      </c>
      <c r="G222" s="4">
        <v>43722</v>
      </c>
      <c r="H222" s="3" t="s">
        <v>20</v>
      </c>
      <c r="I222" s="3" t="s">
        <v>21</v>
      </c>
      <c r="J222" s="3" t="s">
        <v>48</v>
      </c>
      <c r="K222" s="3" t="s">
        <v>196</v>
      </c>
    </row>
    <row r="223" spans="1:11" hidden="1" x14ac:dyDescent="0.25">
      <c r="A223" s="3">
        <v>63084</v>
      </c>
      <c r="B223" s="3" t="s">
        <v>882</v>
      </c>
      <c r="C223" s="3" t="s">
        <v>165</v>
      </c>
      <c r="D223" s="3" t="s">
        <v>1471</v>
      </c>
      <c r="E223" s="3" t="s">
        <v>883</v>
      </c>
      <c r="F223" s="6" t="s">
        <v>196</v>
      </c>
      <c r="G223" s="4">
        <v>43498</v>
      </c>
      <c r="H223" s="3" t="s">
        <v>20</v>
      </c>
      <c r="I223" s="3" t="s">
        <v>21</v>
      </c>
      <c r="J223" s="3" t="s">
        <v>48</v>
      </c>
      <c r="K223" s="3" t="s">
        <v>196</v>
      </c>
    </row>
    <row r="224" spans="1:11" hidden="1" x14ac:dyDescent="0.25">
      <c r="A224" s="3">
        <v>64367</v>
      </c>
      <c r="B224" s="3" t="s">
        <v>744</v>
      </c>
      <c r="C224" s="3" t="s">
        <v>165</v>
      </c>
      <c r="D224" s="3" t="s">
        <v>1471</v>
      </c>
      <c r="E224" s="3" t="s">
        <v>741</v>
      </c>
      <c r="F224" s="6" t="s">
        <v>196</v>
      </c>
      <c r="G224" s="4">
        <v>43445</v>
      </c>
      <c r="H224" s="3" t="s">
        <v>13</v>
      </c>
      <c r="I224" s="3" t="s">
        <v>21</v>
      </c>
      <c r="J224" s="3" t="s">
        <v>3409</v>
      </c>
      <c r="K224" s="3" t="s">
        <v>196</v>
      </c>
    </row>
    <row r="225" spans="1:11" hidden="1" x14ac:dyDescent="0.25">
      <c r="A225" s="3">
        <v>64367</v>
      </c>
      <c r="B225" s="3" t="s">
        <v>744</v>
      </c>
      <c r="C225" s="3" t="s">
        <v>165</v>
      </c>
      <c r="D225" s="3" t="s">
        <v>1471</v>
      </c>
      <c r="E225" s="3" t="s">
        <v>3410</v>
      </c>
      <c r="F225" s="6" t="s">
        <v>196</v>
      </c>
      <c r="G225" s="4">
        <v>43810</v>
      </c>
      <c r="H225" s="3" t="s">
        <v>20</v>
      </c>
      <c r="I225" s="3" t="s">
        <v>21</v>
      </c>
      <c r="J225" s="3" t="s">
        <v>48</v>
      </c>
      <c r="K225" s="3" t="s">
        <v>196</v>
      </c>
    </row>
    <row r="226" spans="1:11" x14ac:dyDescent="0.25">
      <c r="A226" s="3">
        <v>64545</v>
      </c>
      <c r="B226" s="3" t="s">
        <v>759</v>
      </c>
      <c r="C226" s="3" t="s">
        <v>761</v>
      </c>
      <c r="D226" s="3" t="s">
        <v>1460</v>
      </c>
      <c r="E226" s="3" t="s">
        <v>760</v>
      </c>
      <c r="F226" s="6" t="s">
        <v>762</v>
      </c>
      <c r="G226" s="4">
        <v>43822</v>
      </c>
      <c r="H226" s="3" t="s">
        <v>20</v>
      </c>
      <c r="I226" s="3" t="s">
        <v>21</v>
      </c>
      <c r="J226" s="3" t="s">
        <v>763</v>
      </c>
      <c r="K226" s="3" t="s">
        <v>759</v>
      </c>
    </row>
    <row r="227" spans="1:11" hidden="1" x14ac:dyDescent="0.25">
      <c r="A227" s="3">
        <v>64626</v>
      </c>
      <c r="B227" s="3" t="s">
        <v>25</v>
      </c>
      <c r="C227" s="3" t="s">
        <v>11</v>
      </c>
      <c r="D227" s="3" t="s">
        <v>1502</v>
      </c>
      <c r="E227" s="3" t="s">
        <v>997</v>
      </c>
      <c r="F227" s="6" t="s">
        <v>12</v>
      </c>
      <c r="G227" s="4">
        <v>43585</v>
      </c>
      <c r="H227" s="3" t="s">
        <v>20</v>
      </c>
      <c r="I227" s="3" t="s">
        <v>21</v>
      </c>
      <c r="J227" s="3" t="s">
        <v>66</v>
      </c>
      <c r="K227" s="3" t="s">
        <v>66</v>
      </c>
    </row>
    <row r="228" spans="1:11" hidden="1" x14ac:dyDescent="0.25">
      <c r="A228" s="3">
        <v>66312</v>
      </c>
      <c r="B228" s="3" t="s">
        <v>1429</v>
      </c>
      <c r="C228" s="3" t="s">
        <v>3411</v>
      </c>
      <c r="D228" s="3" t="s">
        <v>1532</v>
      </c>
      <c r="E228" s="3" t="s">
        <v>1263</v>
      </c>
      <c r="F228" s="6" t="s">
        <v>862</v>
      </c>
      <c r="G228" s="4">
        <v>43678</v>
      </c>
      <c r="H228" s="3" t="s">
        <v>20</v>
      </c>
      <c r="I228" s="3" t="s">
        <v>21</v>
      </c>
      <c r="J228" s="3" t="s">
        <v>48</v>
      </c>
      <c r="K228" s="3" t="s">
        <v>862</v>
      </c>
    </row>
    <row r="229" spans="1:11" hidden="1" x14ac:dyDescent="0.25">
      <c r="A229" s="3">
        <v>66882</v>
      </c>
      <c r="B229" s="3" t="s">
        <v>299</v>
      </c>
      <c r="C229" s="3" t="s">
        <v>119</v>
      </c>
      <c r="D229" s="3" t="s">
        <v>1533</v>
      </c>
      <c r="E229" s="3" t="s">
        <v>200</v>
      </c>
      <c r="F229" s="6" t="s">
        <v>120</v>
      </c>
      <c r="G229" s="4">
        <v>43327</v>
      </c>
      <c r="H229" s="3" t="s">
        <v>13</v>
      </c>
      <c r="I229" s="3" t="s">
        <v>14</v>
      </c>
      <c r="J229" s="3" t="s">
        <v>3412</v>
      </c>
      <c r="K229" s="3" t="s">
        <v>322</v>
      </c>
    </row>
    <row r="230" spans="1:11" hidden="1" x14ac:dyDescent="0.25">
      <c r="A230" s="3">
        <v>66882</v>
      </c>
      <c r="B230" s="3" t="s">
        <v>299</v>
      </c>
      <c r="C230" s="3" t="s">
        <v>119</v>
      </c>
      <c r="D230" s="3" t="s">
        <v>1533</v>
      </c>
      <c r="E230" s="3" t="s">
        <v>1310</v>
      </c>
      <c r="F230" s="6" t="s">
        <v>120</v>
      </c>
      <c r="G230" s="4">
        <v>43692</v>
      </c>
      <c r="H230" s="3" t="s">
        <v>20</v>
      </c>
      <c r="I230" s="3" t="s">
        <v>21</v>
      </c>
      <c r="J230" s="3" t="s">
        <v>48</v>
      </c>
      <c r="K230" s="3" t="s">
        <v>120</v>
      </c>
    </row>
    <row r="231" spans="1:11" hidden="1" x14ac:dyDescent="0.25">
      <c r="A231" s="3">
        <v>67401</v>
      </c>
      <c r="B231" s="3" t="s">
        <v>815</v>
      </c>
      <c r="C231" s="3" t="s">
        <v>119</v>
      </c>
      <c r="D231" s="3" t="s">
        <v>1489</v>
      </c>
      <c r="E231" s="3" t="s">
        <v>816</v>
      </c>
      <c r="F231" s="6" t="s">
        <v>120</v>
      </c>
      <c r="G231" s="4">
        <v>43222</v>
      </c>
      <c r="H231" s="3" t="s">
        <v>13</v>
      </c>
      <c r="I231" s="3" t="s">
        <v>14</v>
      </c>
      <c r="J231" s="3" t="s">
        <v>132</v>
      </c>
      <c r="K231" s="3" t="s">
        <v>815</v>
      </c>
    </row>
    <row r="232" spans="1:11" hidden="1" x14ac:dyDescent="0.25">
      <c r="A232" s="3">
        <v>67401</v>
      </c>
      <c r="B232" s="3" t="s">
        <v>815</v>
      </c>
      <c r="C232" s="3" t="s">
        <v>119</v>
      </c>
      <c r="D232" s="3" t="s">
        <v>1489</v>
      </c>
      <c r="E232" s="3" t="s">
        <v>764</v>
      </c>
      <c r="F232" s="6" t="s">
        <v>120</v>
      </c>
      <c r="G232" s="4">
        <v>43467</v>
      </c>
      <c r="H232" s="3" t="s">
        <v>20</v>
      </c>
      <c r="I232" s="3" t="s">
        <v>21</v>
      </c>
      <c r="J232" s="3" t="s">
        <v>48</v>
      </c>
      <c r="K232" s="3" t="s">
        <v>120</v>
      </c>
    </row>
    <row r="233" spans="1:11" hidden="1" x14ac:dyDescent="0.25">
      <c r="A233" s="3">
        <v>67441</v>
      </c>
      <c r="B233" s="3" t="s">
        <v>304</v>
      </c>
      <c r="C233" s="3" t="s">
        <v>165</v>
      </c>
      <c r="D233" s="3" t="s">
        <v>1464</v>
      </c>
      <c r="E233" s="3" t="s">
        <v>1349</v>
      </c>
      <c r="F233" s="6" t="s">
        <v>174</v>
      </c>
      <c r="G233" s="4">
        <v>43709</v>
      </c>
      <c r="H233" s="3" t="s">
        <v>20</v>
      </c>
      <c r="I233" s="3" t="s">
        <v>21</v>
      </c>
      <c r="J233" s="3" t="s">
        <v>48</v>
      </c>
      <c r="K233" s="3" t="s">
        <v>174</v>
      </c>
    </row>
    <row r="234" spans="1:11" hidden="1" x14ac:dyDescent="0.25">
      <c r="A234" s="3">
        <v>70522</v>
      </c>
      <c r="B234" s="3" t="s">
        <v>362</v>
      </c>
      <c r="C234" s="3" t="s">
        <v>59</v>
      </c>
      <c r="D234" s="3" t="s">
        <v>1471</v>
      </c>
      <c r="E234" s="3" t="s">
        <v>82</v>
      </c>
      <c r="F234" s="6" t="s">
        <v>250</v>
      </c>
      <c r="G234" s="4">
        <v>43339</v>
      </c>
      <c r="H234" s="3" t="s">
        <v>13</v>
      </c>
      <c r="I234" s="3" t="s">
        <v>21</v>
      </c>
      <c r="J234" s="3" t="s">
        <v>3413</v>
      </c>
      <c r="K234" s="3" t="s">
        <v>250</v>
      </c>
    </row>
    <row r="235" spans="1:11" hidden="1" x14ac:dyDescent="0.25">
      <c r="A235" s="3">
        <v>70522</v>
      </c>
      <c r="B235" s="3" t="s">
        <v>362</v>
      </c>
      <c r="C235" s="3" t="s">
        <v>59</v>
      </c>
      <c r="D235" s="3" t="s">
        <v>1471</v>
      </c>
      <c r="E235" s="3" t="s">
        <v>1335</v>
      </c>
      <c r="F235" s="6" t="s">
        <v>250</v>
      </c>
      <c r="G235" s="4">
        <v>43704</v>
      </c>
      <c r="H235" s="3" t="s">
        <v>20</v>
      </c>
      <c r="I235" s="3" t="s">
        <v>21</v>
      </c>
      <c r="J235" s="3" t="s">
        <v>66</v>
      </c>
      <c r="K235" s="3" t="s">
        <v>66</v>
      </c>
    </row>
    <row r="236" spans="1:11" hidden="1" x14ac:dyDescent="0.25">
      <c r="A236" s="3">
        <v>72088</v>
      </c>
      <c r="B236" s="3" t="s">
        <v>189</v>
      </c>
      <c r="C236" s="3" t="s">
        <v>165</v>
      </c>
      <c r="D236" s="3" t="s">
        <v>1534</v>
      </c>
      <c r="E236" s="3" t="s">
        <v>139</v>
      </c>
      <c r="F236" s="6" t="s">
        <v>190</v>
      </c>
      <c r="G236" s="4">
        <v>43078</v>
      </c>
      <c r="H236" s="3" t="s">
        <v>13</v>
      </c>
      <c r="I236" s="3" t="s">
        <v>21</v>
      </c>
      <c r="J236" s="3" t="s">
        <v>48</v>
      </c>
      <c r="K236" s="3" t="s">
        <v>190</v>
      </c>
    </row>
    <row r="237" spans="1:11" hidden="1" x14ac:dyDescent="0.25">
      <c r="A237" s="3">
        <v>72088</v>
      </c>
      <c r="B237" s="3" t="s">
        <v>189</v>
      </c>
      <c r="C237" s="3" t="s">
        <v>165</v>
      </c>
      <c r="D237" s="3" t="s">
        <v>1534</v>
      </c>
      <c r="E237" s="3" t="s">
        <v>738</v>
      </c>
      <c r="F237" s="6" t="s">
        <v>190</v>
      </c>
      <c r="G237" s="4">
        <v>43443</v>
      </c>
      <c r="H237" s="3" t="s">
        <v>13</v>
      </c>
      <c r="I237" s="3" t="s">
        <v>21</v>
      </c>
      <c r="J237" s="3" t="s">
        <v>48</v>
      </c>
      <c r="K237" s="3" t="s">
        <v>190</v>
      </c>
    </row>
    <row r="238" spans="1:11" hidden="1" x14ac:dyDescent="0.25">
      <c r="A238" s="3">
        <v>72088</v>
      </c>
      <c r="B238" s="3" t="s">
        <v>189</v>
      </c>
      <c r="C238" s="3" t="s">
        <v>165</v>
      </c>
      <c r="D238" s="3" t="s">
        <v>1534</v>
      </c>
      <c r="E238" s="3" t="s">
        <v>3397</v>
      </c>
      <c r="F238" s="6" t="s">
        <v>190</v>
      </c>
      <c r="G238" s="4">
        <v>43808</v>
      </c>
      <c r="H238" s="3" t="s">
        <v>20</v>
      </c>
      <c r="I238" s="3" t="s">
        <v>21</v>
      </c>
      <c r="J238" s="3" t="s">
        <v>48</v>
      </c>
      <c r="K238" s="3" t="s">
        <v>190</v>
      </c>
    </row>
    <row r="239" spans="1:11" hidden="1" x14ac:dyDescent="0.25">
      <c r="A239" s="3">
        <v>77139</v>
      </c>
      <c r="B239" s="3" t="s">
        <v>117</v>
      </c>
      <c r="C239" s="3" t="s">
        <v>119</v>
      </c>
      <c r="D239" s="3" t="s">
        <v>1489</v>
      </c>
      <c r="E239" s="3" t="s">
        <v>118</v>
      </c>
      <c r="F239" s="6" t="s">
        <v>120</v>
      </c>
      <c r="G239" s="4">
        <v>43314</v>
      </c>
      <c r="H239" s="3" t="s">
        <v>13</v>
      </c>
      <c r="I239" s="3" t="s">
        <v>14</v>
      </c>
      <c r="J239" s="3" t="s">
        <v>3414</v>
      </c>
      <c r="K239" s="3" t="s">
        <v>322</v>
      </c>
    </row>
    <row r="240" spans="1:11" hidden="1" x14ac:dyDescent="0.25">
      <c r="A240" s="3">
        <v>77139</v>
      </c>
      <c r="B240" s="3" t="s">
        <v>117</v>
      </c>
      <c r="C240" s="3" t="s">
        <v>119</v>
      </c>
      <c r="D240" s="3" t="s">
        <v>1489</v>
      </c>
      <c r="E240" s="3" t="s">
        <v>1283</v>
      </c>
      <c r="F240" s="6" t="s">
        <v>120</v>
      </c>
      <c r="G240" s="4">
        <v>43679</v>
      </c>
      <c r="H240" s="3" t="s">
        <v>20</v>
      </c>
      <c r="I240" s="3" t="s">
        <v>21</v>
      </c>
      <c r="J240" s="3" t="s">
        <v>48</v>
      </c>
      <c r="K240" s="3" t="s">
        <v>120</v>
      </c>
    </row>
    <row r="241" spans="1:11" hidden="1" x14ac:dyDescent="0.25">
      <c r="A241" s="3">
        <v>78166</v>
      </c>
      <c r="B241" s="3" t="s">
        <v>215</v>
      </c>
      <c r="C241" s="3" t="s">
        <v>165</v>
      </c>
      <c r="D241" s="3" t="s">
        <v>1535</v>
      </c>
      <c r="E241" s="3" t="s">
        <v>216</v>
      </c>
      <c r="F241" s="6" t="s">
        <v>179</v>
      </c>
      <c r="G241" s="4">
        <v>43303</v>
      </c>
      <c r="H241" s="3" t="s">
        <v>13</v>
      </c>
      <c r="I241" s="3" t="s">
        <v>14</v>
      </c>
      <c r="J241" s="3" t="s">
        <v>132</v>
      </c>
      <c r="K241" s="3" t="s">
        <v>215</v>
      </c>
    </row>
    <row r="242" spans="1:11" hidden="1" x14ac:dyDescent="0.25">
      <c r="A242" s="3">
        <v>78166</v>
      </c>
      <c r="B242" s="3" t="s">
        <v>215</v>
      </c>
      <c r="C242" s="3" t="s">
        <v>165</v>
      </c>
      <c r="D242" s="3" t="s">
        <v>1535</v>
      </c>
      <c r="E242" s="3" t="s">
        <v>451</v>
      </c>
      <c r="F242" s="6" t="s">
        <v>179</v>
      </c>
      <c r="G242" s="4">
        <v>42938</v>
      </c>
      <c r="H242" s="3" t="s">
        <v>13</v>
      </c>
      <c r="I242" s="3" t="s">
        <v>14</v>
      </c>
      <c r="J242" s="3" t="s">
        <v>132</v>
      </c>
      <c r="K242" s="3" t="s">
        <v>215</v>
      </c>
    </row>
    <row r="243" spans="1:11" hidden="1" x14ac:dyDescent="0.25">
      <c r="A243" s="3">
        <v>78166</v>
      </c>
      <c r="B243" s="3" t="s">
        <v>215</v>
      </c>
      <c r="C243" s="3" t="s">
        <v>165</v>
      </c>
      <c r="D243" s="3" t="s">
        <v>1535</v>
      </c>
      <c r="E243" s="3" t="s">
        <v>1261</v>
      </c>
      <c r="F243" s="6" t="s">
        <v>179</v>
      </c>
      <c r="G243" s="4">
        <v>43668</v>
      </c>
      <c r="H243" s="3" t="s">
        <v>20</v>
      </c>
      <c r="I243" s="3" t="s">
        <v>21</v>
      </c>
      <c r="J243" s="3" t="s">
        <v>48</v>
      </c>
      <c r="K243" s="3" t="s">
        <v>179</v>
      </c>
    </row>
    <row r="244" spans="1:11" hidden="1" x14ac:dyDescent="0.25">
      <c r="A244" s="3">
        <v>78748</v>
      </c>
      <c r="B244" s="3" t="s">
        <v>937</v>
      </c>
      <c r="C244" s="3" t="s">
        <v>165</v>
      </c>
      <c r="D244" s="3" t="s">
        <v>1465</v>
      </c>
      <c r="E244" s="3" t="s">
        <v>935</v>
      </c>
      <c r="F244" s="6" t="s">
        <v>735</v>
      </c>
      <c r="G244" s="4">
        <v>43508</v>
      </c>
      <c r="H244" s="3" t="s">
        <v>20</v>
      </c>
      <c r="I244" s="3" t="s">
        <v>21</v>
      </c>
      <c r="J244" s="3" t="s">
        <v>48</v>
      </c>
      <c r="K244" s="3" t="s">
        <v>735</v>
      </c>
    </row>
    <row r="245" spans="1:11" hidden="1" x14ac:dyDescent="0.25">
      <c r="A245" s="3">
        <v>79618</v>
      </c>
      <c r="B245" s="3" t="s">
        <v>562</v>
      </c>
      <c r="C245" s="3" t="s">
        <v>187</v>
      </c>
      <c r="D245" s="3" t="s">
        <v>1460</v>
      </c>
      <c r="E245" s="3" t="s">
        <v>563</v>
      </c>
      <c r="F245" s="6" t="s">
        <v>564</v>
      </c>
      <c r="G245" s="4">
        <v>43330</v>
      </c>
      <c r="H245" s="3" t="s">
        <v>13</v>
      </c>
      <c r="I245" s="3" t="s">
        <v>21</v>
      </c>
      <c r="J245" s="3" t="s">
        <v>48</v>
      </c>
      <c r="K245" s="3" t="s">
        <v>564</v>
      </c>
    </row>
    <row r="246" spans="1:11" hidden="1" x14ac:dyDescent="0.25">
      <c r="A246" s="3">
        <v>79618</v>
      </c>
      <c r="B246" s="3" t="s">
        <v>562</v>
      </c>
      <c r="C246" s="3" t="s">
        <v>187</v>
      </c>
      <c r="D246" s="3" t="s">
        <v>1460</v>
      </c>
      <c r="E246" s="3" t="s">
        <v>1323</v>
      </c>
      <c r="F246" s="6" t="s">
        <v>564</v>
      </c>
      <c r="G246" s="4">
        <v>43695</v>
      </c>
      <c r="H246" s="3" t="s">
        <v>20</v>
      </c>
      <c r="I246" s="3" t="s">
        <v>21</v>
      </c>
      <c r="J246" s="3" t="s">
        <v>48</v>
      </c>
      <c r="K246" s="3" t="s">
        <v>564</v>
      </c>
    </row>
    <row r="247" spans="1:11" hidden="1" x14ac:dyDescent="0.25">
      <c r="A247" s="3">
        <v>81029</v>
      </c>
      <c r="B247" s="3" t="s">
        <v>167</v>
      </c>
      <c r="C247" s="3" t="s">
        <v>83</v>
      </c>
      <c r="D247" s="3" t="s">
        <v>1489</v>
      </c>
      <c r="E247" s="3" t="s">
        <v>741</v>
      </c>
      <c r="F247" s="6" t="s">
        <v>84</v>
      </c>
      <c r="G247" s="4">
        <v>43445</v>
      </c>
      <c r="H247" s="3" t="s">
        <v>13</v>
      </c>
      <c r="I247" s="3" t="s">
        <v>21</v>
      </c>
      <c r="J247" s="3" t="s">
        <v>48</v>
      </c>
      <c r="K247" s="3" t="s">
        <v>84</v>
      </c>
    </row>
    <row r="248" spans="1:11" hidden="1" x14ac:dyDescent="0.25">
      <c r="A248" s="3">
        <v>81029</v>
      </c>
      <c r="B248" s="3" t="s">
        <v>167</v>
      </c>
      <c r="C248" s="3" t="s">
        <v>83</v>
      </c>
      <c r="D248" s="3" t="s">
        <v>1489</v>
      </c>
      <c r="E248" s="3" t="s">
        <v>3410</v>
      </c>
      <c r="F248" s="6" t="s">
        <v>84</v>
      </c>
      <c r="G248" s="4">
        <v>43810</v>
      </c>
      <c r="H248" s="3" t="s">
        <v>20</v>
      </c>
      <c r="I248" s="3" t="s">
        <v>21</v>
      </c>
      <c r="J248" s="3" t="s">
        <v>48</v>
      </c>
      <c r="K248" s="3" t="s">
        <v>84</v>
      </c>
    </row>
    <row r="249" spans="1:11" hidden="1" x14ac:dyDescent="0.25">
      <c r="A249" s="3">
        <v>81337</v>
      </c>
      <c r="B249" s="3" t="s">
        <v>143</v>
      </c>
      <c r="C249" s="3" t="s">
        <v>119</v>
      </c>
      <c r="D249" s="3" t="s">
        <v>1461</v>
      </c>
      <c r="E249" s="3" t="s">
        <v>3401</v>
      </c>
      <c r="F249" s="6" t="s">
        <v>120</v>
      </c>
      <c r="G249" s="4">
        <v>43776</v>
      </c>
      <c r="H249" s="3" t="s">
        <v>20</v>
      </c>
      <c r="I249" s="3" t="s">
        <v>21</v>
      </c>
      <c r="J249" s="3" t="s">
        <v>48</v>
      </c>
      <c r="K249" s="3" t="s">
        <v>120</v>
      </c>
    </row>
    <row r="250" spans="1:11" hidden="1" x14ac:dyDescent="0.25">
      <c r="A250" s="3">
        <v>83337</v>
      </c>
      <c r="B250" s="3" t="s">
        <v>107</v>
      </c>
      <c r="C250" s="3" t="s">
        <v>54</v>
      </c>
      <c r="D250" s="3" t="s">
        <v>1530</v>
      </c>
      <c r="E250" s="3" t="s">
        <v>1137</v>
      </c>
      <c r="F250" s="6" t="s">
        <v>108</v>
      </c>
      <c r="G250" s="4">
        <v>43618</v>
      </c>
      <c r="H250" s="3" t="s">
        <v>20</v>
      </c>
      <c r="I250" s="3" t="s">
        <v>21</v>
      </c>
      <c r="J250" s="3" t="s">
        <v>48</v>
      </c>
      <c r="K250" s="3" t="s">
        <v>108</v>
      </c>
    </row>
    <row r="251" spans="1:11" hidden="1" x14ac:dyDescent="0.25">
      <c r="A251" s="3">
        <v>83337</v>
      </c>
      <c r="B251" s="3" t="s">
        <v>107</v>
      </c>
      <c r="C251" s="3" t="s">
        <v>54</v>
      </c>
      <c r="D251" s="3" t="s">
        <v>1530</v>
      </c>
      <c r="E251" s="3" t="s">
        <v>3415</v>
      </c>
      <c r="F251" s="6" t="s">
        <v>108</v>
      </c>
      <c r="G251" s="4">
        <v>43611</v>
      </c>
      <c r="H251" s="3" t="s">
        <v>20</v>
      </c>
      <c r="I251" s="3" t="s">
        <v>21</v>
      </c>
      <c r="J251" s="3" t="s">
        <v>22</v>
      </c>
      <c r="K251" s="3" t="s">
        <v>108</v>
      </c>
    </row>
    <row r="252" spans="1:11" hidden="1" x14ac:dyDescent="0.25">
      <c r="A252" s="3">
        <v>83967</v>
      </c>
      <c r="B252" s="3" t="s">
        <v>1183</v>
      </c>
      <c r="C252" s="3" t="s">
        <v>59</v>
      </c>
      <c r="D252" s="3" t="s">
        <v>1537</v>
      </c>
      <c r="E252" s="3" t="s">
        <v>1184</v>
      </c>
      <c r="F252" s="6" t="s">
        <v>131</v>
      </c>
      <c r="G252" s="4">
        <v>43632</v>
      </c>
      <c r="H252" s="3" t="s">
        <v>20</v>
      </c>
      <c r="I252" s="3" t="s">
        <v>21</v>
      </c>
      <c r="J252" s="3" t="s">
        <v>48</v>
      </c>
      <c r="K252" s="3" t="s">
        <v>131</v>
      </c>
    </row>
    <row r="253" spans="1:11" hidden="1" x14ac:dyDescent="0.25">
      <c r="A253" s="3">
        <v>85513</v>
      </c>
      <c r="B253" s="3" t="s">
        <v>1425</v>
      </c>
      <c r="C253" s="30" t="s">
        <v>3568</v>
      </c>
      <c r="D253" s="3" t="s">
        <v>1471</v>
      </c>
      <c r="E253" s="3" t="s">
        <v>1331</v>
      </c>
      <c r="F253" s="6" t="s">
        <v>449</v>
      </c>
      <c r="G253" s="4">
        <v>43701</v>
      </c>
      <c r="H253" s="3" t="s">
        <v>20</v>
      </c>
      <c r="I253" s="3" t="s">
        <v>21</v>
      </c>
      <c r="J253" s="3" t="s">
        <v>48</v>
      </c>
      <c r="K253" s="3" t="s">
        <v>449</v>
      </c>
    </row>
    <row r="254" spans="1:11" hidden="1" x14ac:dyDescent="0.25">
      <c r="A254" s="3">
        <v>85657</v>
      </c>
      <c r="B254" s="3" t="s">
        <v>447</v>
      </c>
      <c r="C254" s="3" t="s">
        <v>69</v>
      </c>
      <c r="D254" s="3" t="s">
        <v>1497</v>
      </c>
      <c r="E254" s="3" t="s">
        <v>1129</v>
      </c>
      <c r="F254" s="6" t="s">
        <v>270</v>
      </c>
      <c r="G254" s="4">
        <v>43614</v>
      </c>
      <c r="H254" s="3" t="s">
        <v>20</v>
      </c>
      <c r="I254" s="3" t="s">
        <v>21</v>
      </c>
      <c r="J254" s="3" t="s">
        <v>48</v>
      </c>
      <c r="K254" s="3" t="s">
        <v>270</v>
      </c>
    </row>
    <row r="255" spans="1:11" hidden="1" x14ac:dyDescent="0.25">
      <c r="A255" s="3">
        <v>85717</v>
      </c>
      <c r="B255" s="3" t="s">
        <v>1354</v>
      </c>
      <c r="C255" s="3" t="s">
        <v>801</v>
      </c>
      <c r="D255" s="3" t="s">
        <v>1539</v>
      </c>
      <c r="E255" s="3" t="s">
        <v>1355</v>
      </c>
      <c r="F255" s="6" t="s">
        <v>604</v>
      </c>
      <c r="G255" s="4">
        <v>43714</v>
      </c>
      <c r="H255" s="3" t="s">
        <v>20</v>
      </c>
      <c r="I255" s="3" t="s">
        <v>21</v>
      </c>
      <c r="J255" s="3" t="s">
        <v>48</v>
      </c>
      <c r="K255" s="3" t="s">
        <v>604</v>
      </c>
    </row>
    <row r="256" spans="1:11" hidden="1" x14ac:dyDescent="0.25">
      <c r="A256" s="3">
        <v>86099</v>
      </c>
      <c r="B256" s="3" t="s">
        <v>352</v>
      </c>
      <c r="C256" s="3" t="s">
        <v>69</v>
      </c>
      <c r="D256" s="3" t="s">
        <v>1462</v>
      </c>
      <c r="E256" s="3" t="s">
        <v>1421</v>
      </c>
      <c r="F256" s="6" t="s">
        <v>353</v>
      </c>
      <c r="G256" s="4">
        <v>43755</v>
      </c>
      <c r="H256" s="3" t="s">
        <v>20</v>
      </c>
      <c r="I256" s="3" t="s">
        <v>21</v>
      </c>
      <c r="J256" s="3" t="s">
        <v>48</v>
      </c>
      <c r="K256" s="3" t="s">
        <v>353</v>
      </c>
    </row>
    <row r="257" spans="1:11" hidden="1" x14ac:dyDescent="0.25">
      <c r="A257" s="3">
        <v>86604</v>
      </c>
      <c r="B257" s="3" t="s">
        <v>605</v>
      </c>
      <c r="C257" s="3" t="s">
        <v>69</v>
      </c>
      <c r="D257" s="3" t="s">
        <v>1464</v>
      </c>
      <c r="E257" s="3" t="s">
        <v>601</v>
      </c>
      <c r="F257" s="6" t="s">
        <v>353</v>
      </c>
      <c r="G257" s="4">
        <v>43411</v>
      </c>
      <c r="H257" s="3" t="s">
        <v>13</v>
      </c>
      <c r="I257" s="3" t="s">
        <v>21</v>
      </c>
      <c r="J257" s="3" t="s">
        <v>48</v>
      </c>
      <c r="K257" s="3" t="s">
        <v>353</v>
      </c>
    </row>
    <row r="258" spans="1:11" hidden="1" x14ac:dyDescent="0.25">
      <c r="A258" s="3">
        <v>86604</v>
      </c>
      <c r="B258" s="3" t="s">
        <v>605</v>
      </c>
      <c r="C258" s="3" t="s">
        <v>69</v>
      </c>
      <c r="D258" s="3" t="s">
        <v>1464</v>
      </c>
      <c r="E258" s="3" t="s">
        <v>3401</v>
      </c>
      <c r="F258" s="6" t="s">
        <v>353</v>
      </c>
      <c r="G258" s="4">
        <v>43776</v>
      </c>
      <c r="H258" s="3" t="s">
        <v>20</v>
      </c>
      <c r="I258" s="3" t="s">
        <v>21</v>
      </c>
      <c r="J258" s="3" t="s">
        <v>48</v>
      </c>
      <c r="K258" s="3" t="s">
        <v>353</v>
      </c>
    </row>
    <row r="259" spans="1:11" hidden="1" x14ac:dyDescent="0.25">
      <c r="A259" s="3">
        <v>87496</v>
      </c>
      <c r="B259" s="3" t="s">
        <v>1107</v>
      </c>
      <c r="C259" s="3" t="s">
        <v>3370</v>
      </c>
      <c r="D259" s="3" t="s">
        <v>1474</v>
      </c>
      <c r="E259" s="3" t="s">
        <v>1108</v>
      </c>
      <c r="F259" s="6" t="s">
        <v>770</v>
      </c>
      <c r="G259" s="4">
        <v>43597</v>
      </c>
      <c r="H259" s="3" t="s">
        <v>20</v>
      </c>
      <c r="I259" s="3" t="s">
        <v>21</v>
      </c>
      <c r="J259" s="3" t="s">
        <v>66</v>
      </c>
      <c r="K259" s="3" t="s">
        <v>66</v>
      </c>
    </row>
    <row r="260" spans="1:11" hidden="1" x14ac:dyDescent="0.25">
      <c r="A260" s="3">
        <v>87736</v>
      </c>
      <c r="B260" s="3" t="s">
        <v>3416</v>
      </c>
      <c r="C260" s="3" t="s">
        <v>18</v>
      </c>
      <c r="D260" s="3" t="s">
        <v>1699</v>
      </c>
      <c r="E260" s="3" t="s">
        <v>3417</v>
      </c>
      <c r="F260" s="6" t="s">
        <v>19</v>
      </c>
      <c r="G260" s="4">
        <v>43782</v>
      </c>
      <c r="H260" s="3" t="s">
        <v>20</v>
      </c>
      <c r="I260" s="3" t="s">
        <v>21</v>
      </c>
      <c r="J260" s="3" t="s">
        <v>22</v>
      </c>
      <c r="K260" s="3" t="s">
        <v>19</v>
      </c>
    </row>
    <row r="261" spans="1:11" hidden="1" x14ac:dyDescent="0.25">
      <c r="A261" s="3">
        <v>89486</v>
      </c>
      <c r="B261" s="3" t="s">
        <v>3418</v>
      </c>
      <c r="C261" s="3" t="s">
        <v>135</v>
      </c>
      <c r="D261" s="3" t="s">
        <v>3419</v>
      </c>
      <c r="E261" s="3" t="s">
        <v>3420</v>
      </c>
      <c r="F261" s="6" t="s">
        <v>750</v>
      </c>
      <c r="G261" s="4">
        <v>43542</v>
      </c>
      <c r="H261" s="3" t="s">
        <v>20</v>
      </c>
      <c r="I261" s="3" t="s">
        <v>21</v>
      </c>
      <c r="J261" s="3" t="s">
        <v>48</v>
      </c>
      <c r="K261" s="3" t="s">
        <v>750</v>
      </c>
    </row>
    <row r="262" spans="1:11" hidden="1" x14ac:dyDescent="0.25">
      <c r="A262" s="3">
        <v>89799</v>
      </c>
      <c r="B262" s="3" t="s">
        <v>35</v>
      </c>
      <c r="C262" s="3" t="s">
        <v>11</v>
      </c>
      <c r="D262" s="3" t="s">
        <v>1497</v>
      </c>
      <c r="E262" s="3" t="s">
        <v>36</v>
      </c>
      <c r="F262" s="6" t="s">
        <v>12</v>
      </c>
      <c r="G262" s="4">
        <v>43247</v>
      </c>
      <c r="H262" s="3" t="s">
        <v>13</v>
      </c>
      <c r="I262" s="3" t="s">
        <v>24</v>
      </c>
      <c r="J262" s="3" t="s">
        <v>37</v>
      </c>
      <c r="K262" s="3" t="s">
        <v>12</v>
      </c>
    </row>
    <row r="263" spans="1:11" hidden="1" x14ac:dyDescent="0.25">
      <c r="A263" s="3">
        <v>89799</v>
      </c>
      <c r="B263" s="3" t="s">
        <v>35</v>
      </c>
      <c r="C263" s="3" t="s">
        <v>11</v>
      </c>
      <c r="D263" s="3" t="s">
        <v>1497</v>
      </c>
      <c r="E263" s="3" t="s">
        <v>40</v>
      </c>
      <c r="F263" s="6" t="s">
        <v>12</v>
      </c>
      <c r="G263" s="4">
        <v>42882</v>
      </c>
      <c r="H263" s="3" t="s">
        <v>13</v>
      </c>
      <c r="I263" s="3" t="s">
        <v>24</v>
      </c>
      <c r="J263" s="3" t="s">
        <v>41</v>
      </c>
      <c r="K263" s="3" t="s">
        <v>12</v>
      </c>
    </row>
    <row r="264" spans="1:11" hidden="1" x14ac:dyDescent="0.25">
      <c r="A264" s="3">
        <v>89821</v>
      </c>
      <c r="B264" s="3" t="s">
        <v>45</v>
      </c>
      <c r="C264" s="3" t="s">
        <v>11</v>
      </c>
      <c r="D264" s="3" t="s">
        <v>1540</v>
      </c>
      <c r="E264" s="3" t="s">
        <v>46</v>
      </c>
      <c r="F264" s="6" t="s">
        <v>47</v>
      </c>
      <c r="G264" s="4">
        <v>43134</v>
      </c>
      <c r="H264" s="3" t="s">
        <v>13</v>
      </c>
      <c r="I264" s="3" t="s">
        <v>24</v>
      </c>
      <c r="J264" s="3" t="s">
        <v>3421</v>
      </c>
      <c r="K264" s="3" t="s">
        <v>47</v>
      </c>
    </row>
    <row r="265" spans="1:11" hidden="1" x14ac:dyDescent="0.25">
      <c r="A265" s="3">
        <v>89821</v>
      </c>
      <c r="B265" s="3" t="s">
        <v>45</v>
      </c>
      <c r="C265" s="3" t="s">
        <v>11</v>
      </c>
      <c r="D265" s="3" t="s">
        <v>1540</v>
      </c>
      <c r="E265" s="3" t="s">
        <v>641</v>
      </c>
      <c r="F265" s="6" t="s">
        <v>47</v>
      </c>
      <c r="G265" s="4">
        <v>42769</v>
      </c>
      <c r="H265" s="3" t="s">
        <v>13</v>
      </c>
      <c r="I265" s="3" t="s">
        <v>21</v>
      </c>
      <c r="J265" s="3" t="s">
        <v>48</v>
      </c>
      <c r="K265" s="3" t="s">
        <v>47</v>
      </c>
    </row>
    <row r="266" spans="1:11" hidden="1" x14ac:dyDescent="0.25">
      <c r="A266" s="3">
        <v>89821</v>
      </c>
      <c r="B266" s="3" t="s">
        <v>45</v>
      </c>
      <c r="C266" s="3" t="s">
        <v>11</v>
      </c>
      <c r="D266" s="3" t="s">
        <v>1540</v>
      </c>
      <c r="E266" s="3" t="s">
        <v>884</v>
      </c>
      <c r="F266" s="6" t="s">
        <v>47</v>
      </c>
      <c r="G266" s="4">
        <v>43499</v>
      </c>
      <c r="H266" s="3" t="s">
        <v>20</v>
      </c>
      <c r="I266" s="3" t="s">
        <v>21</v>
      </c>
      <c r="J266" s="3" t="s">
        <v>48</v>
      </c>
      <c r="K266" s="3" t="s">
        <v>47</v>
      </c>
    </row>
    <row r="267" spans="1:11" hidden="1" x14ac:dyDescent="0.25">
      <c r="A267" s="3">
        <v>90071</v>
      </c>
      <c r="B267" s="3" t="s">
        <v>413</v>
      </c>
      <c r="C267" s="3" t="s">
        <v>54</v>
      </c>
      <c r="D267" s="3" t="s">
        <v>1541</v>
      </c>
      <c r="E267" s="3" t="s">
        <v>414</v>
      </c>
      <c r="F267" s="34" t="s">
        <v>108</v>
      </c>
      <c r="G267" s="4">
        <v>43207</v>
      </c>
      <c r="H267" s="3" t="s">
        <v>13</v>
      </c>
      <c r="I267" s="3" t="s">
        <v>14</v>
      </c>
      <c r="J267" s="3" t="s">
        <v>132</v>
      </c>
      <c r="K267" s="3" t="s">
        <v>413</v>
      </c>
    </row>
    <row r="268" spans="1:11" hidden="1" x14ac:dyDescent="0.25">
      <c r="A268" s="3">
        <v>90071</v>
      </c>
      <c r="B268" s="3" t="s">
        <v>413</v>
      </c>
      <c r="C268" s="3" t="s">
        <v>54</v>
      </c>
      <c r="D268" s="3" t="s">
        <v>1541</v>
      </c>
      <c r="E268" s="3" t="s">
        <v>1042</v>
      </c>
      <c r="F268" s="6" t="s">
        <v>108</v>
      </c>
      <c r="G268" s="4">
        <v>43572</v>
      </c>
      <c r="H268" s="3" t="s">
        <v>20</v>
      </c>
      <c r="I268" s="3" t="s">
        <v>21</v>
      </c>
      <c r="J268" s="3" t="s">
        <v>48</v>
      </c>
      <c r="K268" s="3" t="s">
        <v>108</v>
      </c>
    </row>
    <row r="269" spans="1:11" hidden="1" x14ac:dyDescent="0.25">
      <c r="A269" s="3">
        <v>90248</v>
      </c>
      <c r="B269" s="3" t="s">
        <v>400</v>
      </c>
      <c r="C269" s="3" t="s">
        <v>105</v>
      </c>
      <c r="D269" s="3" t="s">
        <v>1542</v>
      </c>
      <c r="E269" s="3" t="s">
        <v>401</v>
      </c>
      <c r="F269" s="6" t="s">
        <v>106</v>
      </c>
      <c r="G269" s="4">
        <v>43052</v>
      </c>
      <c r="H269" s="3" t="s">
        <v>13</v>
      </c>
      <c r="I269" s="3" t="s">
        <v>21</v>
      </c>
      <c r="J269" s="3" t="s">
        <v>48</v>
      </c>
      <c r="K269" s="3" t="s">
        <v>106</v>
      </c>
    </row>
    <row r="270" spans="1:11" hidden="1" x14ac:dyDescent="0.25">
      <c r="A270" s="3">
        <v>90248</v>
      </c>
      <c r="B270" s="3" t="s">
        <v>400</v>
      </c>
      <c r="C270" s="3" t="s">
        <v>105</v>
      </c>
      <c r="D270" s="3" t="s">
        <v>1542</v>
      </c>
      <c r="E270" s="3" t="s">
        <v>673</v>
      </c>
      <c r="F270" s="6" t="s">
        <v>106</v>
      </c>
      <c r="G270" s="4">
        <v>43417</v>
      </c>
      <c r="H270" s="3" t="s">
        <v>13</v>
      </c>
      <c r="I270" s="3" t="s">
        <v>21</v>
      </c>
      <c r="J270" s="3" t="s">
        <v>48</v>
      </c>
      <c r="K270" s="3" t="s">
        <v>106</v>
      </c>
    </row>
    <row r="271" spans="1:11" hidden="1" x14ac:dyDescent="0.25">
      <c r="A271" s="3">
        <v>90248</v>
      </c>
      <c r="B271" s="3" t="s">
        <v>400</v>
      </c>
      <c r="C271" s="3" t="s">
        <v>105</v>
      </c>
      <c r="D271" s="3" t="s">
        <v>1542</v>
      </c>
      <c r="E271" s="3" t="s">
        <v>3395</v>
      </c>
      <c r="F271" s="6" t="s">
        <v>106</v>
      </c>
      <c r="G271" s="4">
        <v>43782</v>
      </c>
      <c r="H271" s="3" t="s">
        <v>20</v>
      </c>
      <c r="I271" s="3" t="s">
        <v>21</v>
      </c>
      <c r="J271" s="3" t="s">
        <v>48</v>
      </c>
      <c r="K271" s="3" t="s">
        <v>106</v>
      </c>
    </row>
    <row r="272" spans="1:11" hidden="1" x14ac:dyDescent="0.25">
      <c r="A272" s="3">
        <v>90573</v>
      </c>
      <c r="B272" s="3" t="s">
        <v>989</v>
      </c>
      <c r="C272" s="3" t="s">
        <v>11</v>
      </c>
      <c r="D272" s="3" t="s">
        <v>1540</v>
      </c>
      <c r="E272" s="3" t="s">
        <v>987</v>
      </c>
      <c r="F272" s="6" t="s">
        <v>47</v>
      </c>
      <c r="G272" s="4">
        <v>43543</v>
      </c>
      <c r="H272" s="3" t="s">
        <v>20</v>
      </c>
      <c r="I272" s="3" t="s">
        <v>21</v>
      </c>
      <c r="J272" s="3" t="s">
        <v>48</v>
      </c>
      <c r="K272" s="3" t="s">
        <v>47</v>
      </c>
    </row>
    <row r="273" spans="1:11" hidden="1" x14ac:dyDescent="0.25">
      <c r="A273" s="3">
        <v>90576</v>
      </c>
      <c r="B273" s="3" t="s">
        <v>795</v>
      </c>
      <c r="C273" s="3" t="s">
        <v>54</v>
      </c>
      <c r="D273" s="3" t="s">
        <v>1504</v>
      </c>
      <c r="E273" s="3" t="s">
        <v>796</v>
      </c>
      <c r="F273" s="6" t="s">
        <v>142</v>
      </c>
      <c r="G273" s="4">
        <v>43470</v>
      </c>
      <c r="H273" s="3" t="s">
        <v>20</v>
      </c>
      <c r="I273" s="3" t="s">
        <v>21</v>
      </c>
      <c r="J273" s="3" t="s">
        <v>797</v>
      </c>
      <c r="K273" s="3" t="s">
        <v>142</v>
      </c>
    </row>
    <row r="274" spans="1:11" hidden="1" x14ac:dyDescent="0.25">
      <c r="A274" s="3">
        <v>91592</v>
      </c>
      <c r="B274" s="3" t="s">
        <v>350</v>
      </c>
      <c r="C274" s="3" t="s">
        <v>111</v>
      </c>
      <c r="D274" s="3" t="s">
        <v>1543</v>
      </c>
      <c r="E274" s="3" t="s">
        <v>351</v>
      </c>
      <c r="F274" s="6" t="s">
        <v>210</v>
      </c>
      <c r="G274" s="4">
        <v>43406</v>
      </c>
      <c r="H274" s="3" t="s">
        <v>13</v>
      </c>
      <c r="I274" s="3" t="s">
        <v>14</v>
      </c>
      <c r="J274" s="3" t="s">
        <v>3422</v>
      </c>
      <c r="K274" s="3" t="s">
        <v>322</v>
      </c>
    </row>
    <row r="275" spans="1:11" hidden="1" x14ac:dyDescent="0.25">
      <c r="A275" s="3">
        <v>91592</v>
      </c>
      <c r="B275" s="3" t="s">
        <v>350</v>
      </c>
      <c r="C275" s="3" t="s">
        <v>111</v>
      </c>
      <c r="D275" s="3" t="s">
        <v>1543</v>
      </c>
      <c r="E275" s="3" t="s">
        <v>1447</v>
      </c>
      <c r="F275" s="6" t="s">
        <v>210</v>
      </c>
      <c r="G275" s="4">
        <v>43771</v>
      </c>
      <c r="H275" s="3" t="s">
        <v>20</v>
      </c>
      <c r="I275" s="3" t="s">
        <v>21</v>
      </c>
      <c r="J275" s="3" t="s">
        <v>48</v>
      </c>
      <c r="K275" s="3" t="s">
        <v>210</v>
      </c>
    </row>
    <row r="276" spans="1:11" hidden="1" x14ac:dyDescent="0.25">
      <c r="A276" s="3">
        <v>91669</v>
      </c>
      <c r="B276" s="3" t="s">
        <v>109</v>
      </c>
      <c r="C276" s="3" t="s">
        <v>111</v>
      </c>
      <c r="D276" s="3" t="s">
        <v>1544</v>
      </c>
      <c r="E276" s="3" t="s">
        <v>110</v>
      </c>
      <c r="F276" s="6" t="s">
        <v>112</v>
      </c>
      <c r="G276" s="4">
        <v>43102</v>
      </c>
      <c r="H276" s="3" t="s">
        <v>13</v>
      </c>
      <c r="I276" s="3" t="s">
        <v>21</v>
      </c>
      <c r="J276" s="3" t="s">
        <v>48</v>
      </c>
      <c r="K276" s="3" t="s">
        <v>112</v>
      </c>
    </row>
    <row r="277" spans="1:11" hidden="1" x14ac:dyDescent="0.25">
      <c r="A277" s="3">
        <v>91669</v>
      </c>
      <c r="B277" s="3" t="s">
        <v>109</v>
      </c>
      <c r="C277" s="3" t="s">
        <v>111</v>
      </c>
      <c r="D277" s="3" t="s">
        <v>1544</v>
      </c>
      <c r="E277" s="3" t="s">
        <v>764</v>
      </c>
      <c r="F277" s="6" t="s">
        <v>112</v>
      </c>
      <c r="G277" s="4">
        <v>43467</v>
      </c>
      <c r="H277" s="3" t="s">
        <v>20</v>
      </c>
      <c r="I277" s="3" t="s">
        <v>21</v>
      </c>
      <c r="J277" s="3" t="s">
        <v>48</v>
      </c>
      <c r="K277" s="3" t="s">
        <v>112</v>
      </c>
    </row>
    <row r="278" spans="1:11" hidden="1" x14ac:dyDescent="0.25">
      <c r="A278" s="3">
        <v>91866</v>
      </c>
      <c r="B278" s="3" t="s">
        <v>597</v>
      </c>
      <c r="C278" s="3" t="s">
        <v>111</v>
      </c>
      <c r="D278" s="3" t="s">
        <v>1462</v>
      </c>
      <c r="E278" s="3" t="s">
        <v>598</v>
      </c>
      <c r="F278" s="6" t="s">
        <v>112</v>
      </c>
      <c r="G278" s="4">
        <v>42993</v>
      </c>
      <c r="H278" s="3" t="s">
        <v>13</v>
      </c>
      <c r="I278" s="3" t="s">
        <v>21</v>
      </c>
      <c r="J278" s="3" t="s">
        <v>48</v>
      </c>
      <c r="K278" s="3" t="s">
        <v>112</v>
      </c>
    </row>
    <row r="279" spans="1:11" hidden="1" x14ac:dyDescent="0.25">
      <c r="A279" s="3">
        <v>91866</v>
      </c>
      <c r="B279" s="3" t="s">
        <v>597</v>
      </c>
      <c r="C279" s="3" t="s">
        <v>111</v>
      </c>
      <c r="D279" s="3" t="s">
        <v>1462</v>
      </c>
      <c r="E279" s="3" t="s">
        <v>480</v>
      </c>
      <c r="F279" s="6" t="s">
        <v>112</v>
      </c>
      <c r="G279" s="4">
        <v>43360</v>
      </c>
      <c r="H279" s="3" t="s">
        <v>13</v>
      </c>
      <c r="I279" s="3" t="s">
        <v>21</v>
      </c>
      <c r="J279" s="3" t="s">
        <v>48</v>
      </c>
      <c r="K279" s="3" t="s">
        <v>112</v>
      </c>
    </row>
    <row r="280" spans="1:11" hidden="1" x14ac:dyDescent="0.25">
      <c r="A280" s="3">
        <v>91866</v>
      </c>
      <c r="B280" s="3" t="s">
        <v>597</v>
      </c>
      <c r="C280" s="3" t="s">
        <v>111</v>
      </c>
      <c r="D280" s="3" t="s">
        <v>1462</v>
      </c>
      <c r="E280" s="3" t="s">
        <v>1319</v>
      </c>
      <c r="F280" s="6" t="s">
        <v>112</v>
      </c>
      <c r="G280" s="4">
        <v>43725</v>
      </c>
      <c r="H280" s="3" t="s">
        <v>20</v>
      </c>
      <c r="I280" s="3" t="s">
        <v>21</v>
      </c>
      <c r="J280" s="3" t="s">
        <v>48</v>
      </c>
      <c r="K280" s="3" t="s">
        <v>112</v>
      </c>
    </row>
    <row r="281" spans="1:11" hidden="1" x14ac:dyDescent="0.25">
      <c r="A281" s="3">
        <v>92284</v>
      </c>
      <c r="B281" s="3" t="s">
        <v>927</v>
      </c>
      <c r="C281" s="3" t="s">
        <v>165</v>
      </c>
      <c r="D281" s="3" t="s">
        <v>1506</v>
      </c>
      <c r="E281" s="3" t="s">
        <v>928</v>
      </c>
      <c r="F281" s="6" t="s">
        <v>727</v>
      </c>
      <c r="G281" s="4">
        <v>43517</v>
      </c>
      <c r="H281" s="3" t="s">
        <v>20</v>
      </c>
      <c r="I281" s="3" t="s">
        <v>14</v>
      </c>
      <c r="J281" s="3" t="s">
        <v>132</v>
      </c>
      <c r="K281" s="3" t="s">
        <v>927</v>
      </c>
    </row>
    <row r="282" spans="1:11" hidden="1" x14ac:dyDescent="0.25">
      <c r="A282" s="3">
        <v>93691</v>
      </c>
      <c r="B282" s="3" t="s">
        <v>144</v>
      </c>
      <c r="C282" s="3" t="s">
        <v>145</v>
      </c>
      <c r="D282" s="3" t="s">
        <v>1545</v>
      </c>
      <c r="E282" s="3" t="s">
        <v>314</v>
      </c>
      <c r="F282" s="6" t="s">
        <v>120</v>
      </c>
      <c r="G282" s="4">
        <v>43468</v>
      </c>
      <c r="H282" s="3" t="s">
        <v>20</v>
      </c>
      <c r="I282" s="3" t="s">
        <v>21</v>
      </c>
      <c r="J282" s="3" t="s">
        <v>781</v>
      </c>
      <c r="K282" s="3" t="s">
        <v>120</v>
      </c>
    </row>
    <row r="283" spans="1:11" hidden="1" x14ac:dyDescent="0.25">
      <c r="A283" s="3">
        <v>93777</v>
      </c>
      <c r="B283" s="3" t="s">
        <v>280</v>
      </c>
      <c r="C283" s="3" t="s">
        <v>54</v>
      </c>
      <c r="D283" s="3" t="s">
        <v>1546</v>
      </c>
      <c r="E283" s="3" t="s">
        <v>1231</v>
      </c>
      <c r="F283" s="6" t="s">
        <v>142</v>
      </c>
      <c r="G283" s="4">
        <v>43654</v>
      </c>
      <c r="H283" s="3" t="s">
        <v>20</v>
      </c>
      <c r="I283" s="3" t="s">
        <v>21</v>
      </c>
      <c r="J283" s="3" t="s">
        <v>48</v>
      </c>
      <c r="K283" s="3" t="s">
        <v>142</v>
      </c>
    </row>
    <row r="284" spans="1:11" hidden="1" x14ac:dyDescent="0.25">
      <c r="A284" s="3">
        <v>94522</v>
      </c>
      <c r="B284" s="3" t="s">
        <v>960</v>
      </c>
      <c r="C284" s="3" t="s">
        <v>69</v>
      </c>
      <c r="D284" s="3" t="s">
        <v>1547</v>
      </c>
      <c r="E284" s="3" t="s">
        <v>961</v>
      </c>
      <c r="F284" s="6" t="s">
        <v>277</v>
      </c>
      <c r="G284" s="4">
        <v>43532</v>
      </c>
      <c r="H284" s="3" t="s">
        <v>20</v>
      </c>
      <c r="I284" s="3" t="s">
        <v>21</v>
      </c>
      <c r="J284" s="3" t="s">
        <v>48</v>
      </c>
      <c r="K284" s="3" t="s">
        <v>277</v>
      </c>
    </row>
    <row r="285" spans="1:11" hidden="1" x14ac:dyDescent="0.25">
      <c r="A285" s="3">
        <v>94830</v>
      </c>
      <c r="B285" s="3" t="s">
        <v>944</v>
      </c>
      <c r="C285" s="3" t="s">
        <v>63</v>
      </c>
      <c r="D285" s="3" t="s">
        <v>1531</v>
      </c>
      <c r="E285" s="3" t="s">
        <v>945</v>
      </c>
      <c r="F285" s="6" t="s">
        <v>88</v>
      </c>
      <c r="G285" s="4">
        <v>43224</v>
      </c>
      <c r="H285" s="3" t="s">
        <v>13</v>
      </c>
      <c r="I285" s="3" t="s">
        <v>21</v>
      </c>
      <c r="J285" s="3" t="s">
        <v>3423</v>
      </c>
      <c r="K285" s="3" t="s">
        <v>88</v>
      </c>
    </row>
    <row r="286" spans="1:11" hidden="1" x14ac:dyDescent="0.25">
      <c r="A286" s="3">
        <v>94830</v>
      </c>
      <c r="B286" s="3" t="s">
        <v>944</v>
      </c>
      <c r="C286" s="3" t="s">
        <v>63</v>
      </c>
      <c r="D286" s="3" t="s">
        <v>1531</v>
      </c>
      <c r="E286" s="3" t="s">
        <v>1079</v>
      </c>
      <c r="F286" s="6" t="s">
        <v>88</v>
      </c>
      <c r="G286" s="4">
        <v>43589</v>
      </c>
      <c r="H286" s="3" t="s">
        <v>20</v>
      </c>
      <c r="I286" s="3" t="s">
        <v>21</v>
      </c>
      <c r="J286" s="3" t="s">
        <v>48</v>
      </c>
      <c r="K286" s="3" t="s">
        <v>88</v>
      </c>
    </row>
    <row r="287" spans="1:11" hidden="1" x14ac:dyDescent="0.25">
      <c r="A287" s="3">
        <v>94968</v>
      </c>
      <c r="B287" s="3" t="s">
        <v>711</v>
      </c>
      <c r="C287" s="3" t="s">
        <v>170</v>
      </c>
      <c r="D287" s="3" t="s">
        <v>1548</v>
      </c>
      <c r="E287" s="3" t="s">
        <v>3371</v>
      </c>
      <c r="F287" s="6" t="s">
        <v>171</v>
      </c>
      <c r="G287" s="4">
        <v>43800</v>
      </c>
      <c r="H287" s="3" t="s">
        <v>20</v>
      </c>
      <c r="I287" s="3" t="s">
        <v>21</v>
      </c>
      <c r="J287" s="3" t="s">
        <v>48</v>
      </c>
      <c r="K287" s="3" t="s">
        <v>171</v>
      </c>
    </row>
    <row r="288" spans="1:11" hidden="1" x14ac:dyDescent="0.25">
      <c r="A288" s="3">
        <v>95215</v>
      </c>
      <c r="B288" s="3" t="s">
        <v>1140</v>
      </c>
      <c r="C288" s="3" t="s">
        <v>94</v>
      </c>
      <c r="D288" s="3" t="s">
        <v>1479</v>
      </c>
      <c r="E288" s="3" t="s">
        <v>1141</v>
      </c>
      <c r="F288" s="6" t="s">
        <v>157</v>
      </c>
      <c r="G288" s="4">
        <v>43620</v>
      </c>
      <c r="H288" s="3" t="s">
        <v>20</v>
      </c>
      <c r="I288" s="3" t="s">
        <v>21</v>
      </c>
      <c r="J288" s="3" t="s">
        <v>48</v>
      </c>
      <c r="K288" s="3" t="s">
        <v>157</v>
      </c>
    </row>
    <row r="289" spans="1:11" hidden="1" x14ac:dyDescent="0.25">
      <c r="A289" s="3">
        <v>95370</v>
      </c>
      <c r="B289" s="3" t="s">
        <v>265</v>
      </c>
      <c r="C289" s="3" t="s">
        <v>94</v>
      </c>
      <c r="D289" s="3" t="s">
        <v>1479</v>
      </c>
      <c r="E289" s="3" t="s">
        <v>266</v>
      </c>
      <c r="F289" s="6" t="s">
        <v>157</v>
      </c>
      <c r="G289" s="4">
        <v>43319</v>
      </c>
      <c r="H289" s="3" t="s">
        <v>13</v>
      </c>
      <c r="I289" s="3" t="s">
        <v>21</v>
      </c>
      <c r="J289" s="3" t="s">
        <v>267</v>
      </c>
      <c r="K289" s="3" t="s">
        <v>157</v>
      </c>
    </row>
    <row r="290" spans="1:11" hidden="1" x14ac:dyDescent="0.25">
      <c r="A290" s="3">
        <v>95370</v>
      </c>
      <c r="B290" s="3" t="s">
        <v>265</v>
      </c>
      <c r="C290" s="3" t="s">
        <v>94</v>
      </c>
      <c r="D290" s="3" t="s">
        <v>1479</v>
      </c>
      <c r="E290" s="3" t="s">
        <v>1299</v>
      </c>
      <c r="F290" s="6" t="s">
        <v>157</v>
      </c>
      <c r="G290" s="4">
        <v>43684</v>
      </c>
      <c r="H290" s="3" t="s">
        <v>20</v>
      </c>
      <c r="I290" s="3" t="s">
        <v>21</v>
      </c>
      <c r="J290" s="3" t="s">
        <v>48</v>
      </c>
      <c r="K290" s="3" t="s">
        <v>157</v>
      </c>
    </row>
    <row r="291" spans="1:11" hidden="1" x14ac:dyDescent="0.25">
      <c r="A291" s="3">
        <v>95435</v>
      </c>
      <c r="B291" s="3" t="s">
        <v>33</v>
      </c>
      <c r="C291" s="3" t="s">
        <v>11</v>
      </c>
      <c r="D291" s="3" t="s">
        <v>1502</v>
      </c>
      <c r="E291" s="3" t="s">
        <v>34</v>
      </c>
      <c r="F291" s="6" t="s">
        <v>12</v>
      </c>
      <c r="G291" s="4">
        <v>43313</v>
      </c>
      <c r="H291" s="3" t="s">
        <v>13</v>
      </c>
      <c r="I291" s="3" t="s">
        <v>14</v>
      </c>
      <c r="J291" s="3" t="s">
        <v>3424</v>
      </c>
      <c r="K291" s="3" t="s">
        <v>12</v>
      </c>
    </row>
    <row r="292" spans="1:11" hidden="1" x14ac:dyDescent="0.25">
      <c r="A292" s="3">
        <v>95435</v>
      </c>
      <c r="B292" s="3" t="s">
        <v>33</v>
      </c>
      <c r="C292" s="3" t="s">
        <v>11</v>
      </c>
      <c r="D292" s="3" t="s">
        <v>1502</v>
      </c>
      <c r="E292" s="3" t="s">
        <v>1263</v>
      </c>
      <c r="F292" s="6" t="s">
        <v>12</v>
      </c>
      <c r="G292" s="4">
        <v>43678</v>
      </c>
      <c r="H292" s="3" t="s">
        <v>20</v>
      </c>
      <c r="I292" s="3" t="s">
        <v>21</v>
      </c>
      <c r="J292" s="3" t="s">
        <v>66</v>
      </c>
      <c r="K292" s="3" t="s">
        <v>66</v>
      </c>
    </row>
    <row r="293" spans="1:11" hidden="1" x14ac:dyDescent="0.25">
      <c r="A293" s="3">
        <v>97270</v>
      </c>
      <c r="B293" s="3" t="s">
        <v>1163</v>
      </c>
      <c r="C293" s="3" t="s">
        <v>368</v>
      </c>
      <c r="D293" s="3" t="s">
        <v>1549</v>
      </c>
      <c r="E293" s="3" t="s">
        <v>1164</v>
      </c>
      <c r="F293" s="6" t="s">
        <v>369</v>
      </c>
      <c r="G293" s="4">
        <v>43267</v>
      </c>
      <c r="H293" s="3" t="s">
        <v>13</v>
      </c>
      <c r="I293" s="3" t="s">
        <v>21</v>
      </c>
      <c r="J293" s="3" t="s">
        <v>22</v>
      </c>
      <c r="K293" s="3" t="s">
        <v>369</v>
      </c>
    </row>
    <row r="294" spans="1:11" hidden="1" x14ac:dyDescent="0.25">
      <c r="A294" s="3">
        <v>97270</v>
      </c>
      <c r="B294" s="3" t="s">
        <v>1163</v>
      </c>
      <c r="C294" s="3" t="s">
        <v>368</v>
      </c>
      <c r="D294" s="3" t="s">
        <v>1549</v>
      </c>
      <c r="E294" s="3" t="s">
        <v>1165</v>
      </c>
      <c r="F294" s="6" t="s">
        <v>369</v>
      </c>
      <c r="G294" s="4">
        <v>43358</v>
      </c>
      <c r="H294" s="3" t="s">
        <v>13</v>
      </c>
      <c r="I294" s="3" t="s">
        <v>21</v>
      </c>
      <c r="J294" s="3" t="s">
        <v>22</v>
      </c>
      <c r="K294" s="3" t="s">
        <v>369</v>
      </c>
    </row>
    <row r="295" spans="1:11" hidden="1" x14ac:dyDescent="0.25">
      <c r="A295" s="3">
        <v>97270</v>
      </c>
      <c r="B295" s="3" t="s">
        <v>1163</v>
      </c>
      <c r="C295" s="3" t="s">
        <v>368</v>
      </c>
      <c r="D295" s="3" t="s">
        <v>1549</v>
      </c>
      <c r="E295" s="3" t="s">
        <v>1166</v>
      </c>
      <c r="F295" s="6" t="s">
        <v>369</v>
      </c>
      <c r="G295" s="4">
        <v>43541</v>
      </c>
      <c r="H295" s="3" t="s">
        <v>20</v>
      </c>
      <c r="I295" s="3" t="s">
        <v>21</v>
      </c>
      <c r="J295" s="3" t="s">
        <v>22</v>
      </c>
      <c r="K295" s="3" t="s">
        <v>369</v>
      </c>
    </row>
    <row r="296" spans="1:11" hidden="1" x14ac:dyDescent="0.25">
      <c r="A296" s="3">
        <v>97800</v>
      </c>
      <c r="B296" s="3" t="s">
        <v>1234</v>
      </c>
      <c r="C296" s="3" t="s">
        <v>69</v>
      </c>
      <c r="D296" s="3" t="s">
        <v>1471</v>
      </c>
      <c r="E296" s="3" t="s">
        <v>1233</v>
      </c>
      <c r="F296" s="6" t="s">
        <v>755</v>
      </c>
      <c r="G296" s="4">
        <v>43656</v>
      </c>
      <c r="H296" s="3" t="s">
        <v>20</v>
      </c>
      <c r="I296" s="3" t="s">
        <v>21</v>
      </c>
      <c r="J296" s="3" t="s">
        <v>48</v>
      </c>
      <c r="K296" s="3" t="s">
        <v>755</v>
      </c>
    </row>
    <row r="297" spans="1:11" hidden="1" x14ac:dyDescent="0.25">
      <c r="A297" s="3">
        <v>98198</v>
      </c>
      <c r="B297" s="3" t="s">
        <v>643</v>
      </c>
      <c r="C297" s="3" t="s">
        <v>54</v>
      </c>
      <c r="D297" s="3" t="s">
        <v>1473</v>
      </c>
      <c r="E297" s="3" t="s">
        <v>644</v>
      </c>
      <c r="F297" s="6" t="s">
        <v>102</v>
      </c>
      <c r="G297" s="4">
        <v>43412</v>
      </c>
      <c r="H297" s="3" t="s">
        <v>13</v>
      </c>
      <c r="I297" s="3" t="s">
        <v>21</v>
      </c>
      <c r="J297" s="3" t="s">
        <v>48</v>
      </c>
      <c r="K297" s="3" t="s">
        <v>102</v>
      </c>
    </row>
    <row r="298" spans="1:11" hidden="1" x14ac:dyDescent="0.25">
      <c r="A298" s="3">
        <v>98199</v>
      </c>
      <c r="B298" s="3" t="s">
        <v>273</v>
      </c>
      <c r="C298" s="3" t="s">
        <v>59</v>
      </c>
      <c r="D298" s="3" t="s">
        <v>1475</v>
      </c>
      <c r="E298" s="3" t="s">
        <v>274</v>
      </c>
      <c r="F298" s="6" t="s">
        <v>57</v>
      </c>
      <c r="G298" s="4">
        <v>43404</v>
      </c>
      <c r="H298" s="3" t="s">
        <v>13</v>
      </c>
      <c r="I298" s="3" t="s">
        <v>21</v>
      </c>
      <c r="J298" s="3" t="s">
        <v>275</v>
      </c>
      <c r="K298" s="3" t="s">
        <v>57</v>
      </c>
    </row>
    <row r="299" spans="1:11" hidden="1" x14ac:dyDescent="0.25">
      <c r="A299" s="3">
        <v>98199</v>
      </c>
      <c r="B299" s="3" t="s">
        <v>273</v>
      </c>
      <c r="C299" s="3" t="s">
        <v>59</v>
      </c>
      <c r="D299" s="3" t="s">
        <v>1475</v>
      </c>
      <c r="E299" s="3" t="s">
        <v>1445</v>
      </c>
      <c r="F299" s="6" t="s">
        <v>57</v>
      </c>
      <c r="G299" s="4">
        <v>43769</v>
      </c>
      <c r="H299" s="3" t="s">
        <v>20</v>
      </c>
      <c r="I299" s="3" t="s">
        <v>21</v>
      </c>
      <c r="J299" s="3" t="s">
        <v>48</v>
      </c>
      <c r="K299" s="3" t="s">
        <v>57</v>
      </c>
    </row>
    <row r="300" spans="1:11" hidden="1" x14ac:dyDescent="0.25">
      <c r="A300" s="3">
        <v>98586</v>
      </c>
      <c r="B300" s="3" t="s">
        <v>1399</v>
      </c>
      <c r="C300" s="3" t="s">
        <v>63</v>
      </c>
      <c r="D300" s="3" t="s">
        <v>1505</v>
      </c>
      <c r="E300" s="3" t="s">
        <v>1398</v>
      </c>
      <c r="F300" s="6" t="s">
        <v>923</v>
      </c>
      <c r="G300" s="4">
        <v>43738</v>
      </c>
      <c r="H300" s="3" t="s">
        <v>20</v>
      </c>
      <c r="I300" s="3" t="s">
        <v>21</v>
      </c>
      <c r="J300" s="3" t="s">
        <v>48</v>
      </c>
      <c r="K300" s="3" t="s">
        <v>923</v>
      </c>
    </row>
    <row r="301" spans="1:11" hidden="1" x14ac:dyDescent="0.25">
      <c r="A301" s="3">
        <v>100473</v>
      </c>
      <c r="B301" s="3" t="s">
        <v>1217</v>
      </c>
      <c r="C301" s="3" t="s">
        <v>1011</v>
      </c>
      <c r="D301" s="3" t="s">
        <v>1523</v>
      </c>
      <c r="E301" s="3" t="s">
        <v>1215</v>
      </c>
      <c r="F301" s="6" t="s">
        <v>1012</v>
      </c>
      <c r="G301" s="4">
        <v>43647</v>
      </c>
      <c r="H301" s="3" t="s">
        <v>20</v>
      </c>
      <c r="I301" s="3" t="s">
        <v>21</v>
      </c>
      <c r="J301" s="3" t="s">
        <v>22</v>
      </c>
      <c r="K301" s="3" t="s">
        <v>1012</v>
      </c>
    </row>
    <row r="302" spans="1:11" hidden="1" x14ac:dyDescent="0.25">
      <c r="A302" s="3">
        <v>100796</v>
      </c>
      <c r="B302" s="3" t="s">
        <v>259</v>
      </c>
      <c r="C302" s="3" t="s">
        <v>261</v>
      </c>
      <c r="D302" s="3" t="s">
        <v>1488</v>
      </c>
      <c r="E302" s="3" t="s">
        <v>260</v>
      </c>
      <c r="F302" s="6" t="s">
        <v>262</v>
      </c>
      <c r="G302" s="4">
        <v>43334</v>
      </c>
      <c r="H302" s="3" t="s">
        <v>13</v>
      </c>
      <c r="I302" s="3" t="s">
        <v>14</v>
      </c>
      <c r="J302" s="3" t="s">
        <v>132</v>
      </c>
      <c r="K302" s="3" t="s">
        <v>259</v>
      </c>
    </row>
    <row r="303" spans="1:11" hidden="1" x14ac:dyDescent="0.25">
      <c r="A303" s="3">
        <v>100796</v>
      </c>
      <c r="B303" s="3" t="s">
        <v>259</v>
      </c>
      <c r="C303" s="3" t="s">
        <v>261</v>
      </c>
      <c r="D303" s="3" t="s">
        <v>1488</v>
      </c>
      <c r="E303" s="3" t="s">
        <v>488</v>
      </c>
      <c r="F303" s="6" t="s">
        <v>262</v>
      </c>
      <c r="G303" s="4">
        <v>43383</v>
      </c>
      <c r="H303" s="3" t="s">
        <v>13</v>
      </c>
      <c r="I303" s="3" t="s">
        <v>14</v>
      </c>
      <c r="J303" s="3" t="s">
        <v>132</v>
      </c>
      <c r="K303" s="3" t="s">
        <v>259</v>
      </c>
    </row>
    <row r="304" spans="1:11" hidden="1" x14ac:dyDescent="0.25">
      <c r="A304" s="3">
        <v>100796</v>
      </c>
      <c r="B304" s="3" t="s">
        <v>259</v>
      </c>
      <c r="C304" s="3" t="s">
        <v>261</v>
      </c>
      <c r="D304" s="3" t="s">
        <v>1488</v>
      </c>
      <c r="E304" s="3" t="s">
        <v>971</v>
      </c>
      <c r="F304" s="6" t="s">
        <v>262</v>
      </c>
      <c r="G304" s="4">
        <v>43699</v>
      </c>
      <c r="H304" s="3" t="s">
        <v>20</v>
      </c>
      <c r="I304" s="3" t="s">
        <v>65</v>
      </c>
      <c r="J304" s="3" t="s">
        <v>66</v>
      </c>
      <c r="K304" s="3" t="s">
        <v>66</v>
      </c>
    </row>
    <row r="305" spans="1:11" hidden="1" x14ac:dyDescent="0.25">
      <c r="A305" s="3">
        <v>101362</v>
      </c>
      <c r="B305" s="3" t="s">
        <v>155</v>
      </c>
      <c r="C305" s="3" t="s">
        <v>94</v>
      </c>
      <c r="D305" s="3" t="s">
        <v>1474</v>
      </c>
      <c r="E305" s="3" t="s">
        <v>156</v>
      </c>
      <c r="F305" s="6" t="s">
        <v>157</v>
      </c>
      <c r="G305" s="4">
        <v>43293</v>
      </c>
      <c r="H305" s="3" t="s">
        <v>13</v>
      </c>
      <c r="I305" s="3" t="s">
        <v>21</v>
      </c>
      <c r="J305" s="3" t="s">
        <v>158</v>
      </c>
      <c r="K305" s="3" t="s">
        <v>157</v>
      </c>
    </row>
    <row r="306" spans="1:11" hidden="1" x14ac:dyDescent="0.25">
      <c r="A306" s="3">
        <v>101362</v>
      </c>
      <c r="B306" s="3" t="s">
        <v>155</v>
      </c>
      <c r="C306" s="3" t="s">
        <v>94</v>
      </c>
      <c r="D306" s="3" t="s">
        <v>1474</v>
      </c>
      <c r="E306" s="3" t="s">
        <v>1241</v>
      </c>
      <c r="F306" s="6" t="s">
        <v>157</v>
      </c>
      <c r="G306" s="4">
        <v>43658</v>
      </c>
      <c r="H306" s="3" t="s">
        <v>20</v>
      </c>
      <c r="I306" s="3" t="s">
        <v>21</v>
      </c>
      <c r="J306" s="3" t="s">
        <v>48</v>
      </c>
      <c r="K306" s="3" t="s">
        <v>157</v>
      </c>
    </row>
    <row r="307" spans="1:11" hidden="1" x14ac:dyDescent="0.25">
      <c r="A307" s="3">
        <v>103436</v>
      </c>
      <c r="B307" s="3" t="s">
        <v>192</v>
      </c>
      <c r="C307" s="3" t="s">
        <v>59</v>
      </c>
      <c r="D307" s="3" t="s">
        <v>1550</v>
      </c>
      <c r="E307" s="3" t="s">
        <v>193</v>
      </c>
      <c r="F307" s="6" t="s">
        <v>250</v>
      </c>
      <c r="G307" s="4">
        <v>43148</v>
      </c>
      <c r="H307" s="3" t="s">
        <v>13</v>
      </c>
      <c r="I307" s="3" t="s">
        <v>21</v>
      </c>
      <c r="J307" s="3" t="s">
        <v>3425</v>
      </c>
      <c r="K307" s="3" t="s">
        <v>250</v>
      </c>
    </row>
    <row r="308" spans="1:11" hidden="1" x14ac:dyDescent="0.25">
      <c r="A308" s="3">
        <v>103436</v>
      </c>
      <c r="B308" s="3" t="s">
        <v>192</v>
      </c>
      <c r="C308" s="3" t="s">
        <v>59</v>
      </c>
      <c r="D308" s="3" t="s">
        <v>1550</v>
      </c>
      <c r="E308" s="3" t="s">
        <v>917</v>
      </c>
      <c r="F308" s="6" t="s">
        <v>250</v>
      </c>
      <c r="G308" s="4">
        <v>43513</v>
      </c>
      <c r="H308" s="3" t="s">
        <v>20</v>
      </c>
      <c r="I308" s="3" t="s">
        <v>21</v>
      </c>
      <c r="J308" s="3" t="s">
        <v>3426</v>
      </c>
      <c r="K308" s="3" t="s">
        <v>250</v>
      </c>
    </row>
    <row r="309" spans="1:11" hidden="1" x14ac:dyDescent="0.25">
      <c r="A309" s="3">
        <v>103707</v>
      </c>
      <c r="B309" s="3" t="s">
        <v>337</v>
      </c>
      <c r="C309" s="3" t="s">
        <v>54</v>
      </c>
      <c r="D309" s="3" t="s">
        <v>1551</v>
      </c>
      <c r="E309" s="3" t="s">
        <v>246</v>
      </c>
      <c r="F309" s="6" t="s">
        <v>108</v>
      </c>
      <c r="G309" s="4">
        <v>43217</v>
      </c>
      <c r="H309" s="3" t="s">
        <v>13</v>
      </c>
      <c r="I309" s="3" t="s">
        <v>14</v>
      </c>
      <c r="J309" s="3" t="s">
        <v>146</v>
      </c>
      <c r="K309" s="3" t="s">
        <v>108</v>
      </c>
    </row>
    <row r="310" spans="1:11" hidden="1" x14ac:dyDescent="0.25">
      <c r="A310" s="3">
        <v>103707</v>
      </c>
      <c r="B310" s="3" t="s">
        <v>337</v>
      </c>
      <c r="C310" s="3" t="s">
        <v>54</v>
      </c>
      <c r="D310" s="3" t="s">
        <v>1551</v>
      </c>
      <c r="E310" s="3" t="s">
        <v>1043</v>
      </c>
      <c r="F310" s="6" t="s">
        <v>108</v>
      </c>
      <c r="G310" s="4">
        <v>43582</v>
      </c>
      <c r="H310" s="3" t="s">
        <v>20</v>
      </c>
      <c r="I310" s="3" t="s">
        <v>21</v>
      </c>
      <c r="J310" s="3" t="s">
        <v>48</v>
      </c>
      <c r="K310" s="3" t="s">
        <v>108</v>
      </c>
    </row>
    <row r="311" spans="1:11" hidden="1" x14ac:dyDescent="0.25">
      <c r="A311" s="3">
        <v>104023</v>
      </c>
      <c r="B311" s="3" t="s">
        <v>1067</v>
      </c>
      <c r="C311" s="3" t="s">
        <v>484</v>
      </c>
      <c r="D311" s="3" t="s">
        <v>1468</v>
      </c>
      <c r="E311" s="3" t="s">
        <v>1068</v>
      </c>
      <c r="F311" s="6" t="s">
        <v>831</v>
      </c>
      <c r="G311" s="4">
        <v>43560</v>
      </c>
      <c r="H311" s="3" t="s">
        <v>20</v>
      </c>
      <c r="I311" s="3" t="s">
        <v>21</v>
      </c>
      <c r="J311" s="3" t="s">
        <v>48</v>
      </c>
      <c r="K311" s="3" t="s">
        <v>831</v>
      </c>
    </row>
    <row r="312" spans="1:11" hidden="1" x14ac:dyDescent="0.25">
      <c r="A312" s="3">
        <v>104045</v>
      </c>
      <c r="B312" s="3" t="s">
        <v>672</v>
      </c>
      <c r="C312" s="3" t="s">
        <v>3370</v>
      </c>
      <c r="D312" s="3" t="s">
        <v>1463</v>
      </c>
      <c r="E312" s="3" t="s">
        <v>673</v>
      </c>
      <c r="F312" s="34" t="s">
        <v>770</v>
      </c>
      <c r="G312" s="4">
        <v>43417</v>
      </c>
      <c r="H312" s="3" t="s">
        <v>13</v>
      </c>
      <c r="I312" s="3" t="s">
        <v>14</v>
      </c>
      <c r="J312" s="3" t="s">
        <v>132</v>
      </c>
      <c r="K312" s="3" t="s">
        <v>672</v>
      </c>
    </row>
    <row r="313" spans="1:11" hidden="1" x14ac:dyDescent="0.25">
      <c r="A313" s="3">
        <v>104045</v>
      </c>
      <c r="B313" s="3" t="s">
        <v>672</v>
      </c>
      <c r="C313" s="3" t="s">
        <v>3370</v>
      </c>
      <c r="D313" s="3" t="s">
        <v>1463</v>
      </c>
      <c r="E313" s="3" t="s">
        <v>3395</v>
      </c>
      <c r="F313" s="6" t="s">
        <v>770</v>
      </c>
      <c r="G313" s="4">
        <v>43782</v>
      </c>
      <c r="H313" s="3" t="s">
        <v>20</v>
      </c>
      <c r="I313" s="3" t="s">
        <v>21</v>
      </c>
      <c r="J313" s="3" t="s">
        <v>48</v>
      </c>
      <c r="K313" s="3" t="s">
        <v>770</v>
      </c>
    </row>
    <row r="314" spans="1:11" hidden="1" x14ac:dyDescent="0.25">
      <c r="A314" s="3">
        <v>104710</v>
      </c>
      <c r="B314" s="3" t="s">
        <v>240</v>
      </c>
      <c r="C314" s="3" t="s">
        <v>54</v>
      </c>
      <c r="D314" s="3" t="s">
        <v>1552</v>
      </c>
      <c r="E314" s="3" t="s">
        <v>1041</v>
      </c>
      <c r="F314" s="6" t="s">
        <v>102</v>
      </c>
      <c r="G314" s="4">
        <v>43561</v>
      </c>
      <c r="H314" s="3" t="s">
        <v>20</v>
      </c>
      <c r="I314" s="3" t="s">
        <v>21</v>
      </c>
      <c r="J314" s="3" t="s">
        <v>48</v>
      </c>
      <c r="K314" s="3" t="s">
        <v>102</v>
      </c>
    </row>
    <row r="315" spans="1:11" hidden="1" x14ac:dyDescent="0.25">
      <c r="A315" s="3">
        <v>107621</v>
      </c>
      <c r="B315" s="3" t="s">
        <v>346</v>
      </c>
      <c r="C315" s="3" t="s">
        <v>59</v>
      </c>
      <c r="D315" s="3" t="s">
        <v>1553</v>
      </c>
      <c r="E315" s="3" t="s">
        <v>46</v>
      </c>
      <c r="F315" s="6" t="s">
        <v>250</v>
      </c>
      <c r="G315" s="4">
        <v>43134</v>
      </c>
      <c r="H315" s="3" t="s">
        <v>13</v>
      </c>
      <c r="I315" s="3" t="s">
        <v>24</v>
      </c>
      <c r="J315" s="3" t="s">
        <v>347</v>
      </c>
      <c r="K315" s="3" t="s">
        <v>250</v>
      </c>
    </row>
    <row r="316" spans="1:11" hidden="1" x14ac:dyDescent="0.25">
      <c r="A316" s="3">
        <v>107621</v>
      </c>
      <c r="B316" s="3" t="s">
        <v>346</v>
      </c>
      <c r="C316" s="3" t="s">
        <v>59</v>
      </c>
      <c r="D316" s="3" t="s">
        <v>1553</v>
      </c>
      <c r="E316" s="3" t="s">
        <v>884</v>
      </c>
      <c r="F316" s="6" t="s">
        <v>250</v>
      </c>
      <c r="G316" s="4">
        <v>43499</v>
      </c>
      <c r="H316" s="3" t="s">
        <v>20</v>
      </c>
      <c r="I316" s="3" t="s">
        <v>21</v>
      </c>
      <c r="J316" s="3" t="s">
        <v>3427</v>
      </c>
      <c r="K316" s="3" t="s">
        <v>250</v>
      </c>
    </row>
    <row r="317" spans="1:11" hidden="1" x14ac:dyDescent="0.25">
      <c r="A317" s="3">
        <v>109612</v>
      </c>
      <c r="B317" s="3" t="s">
        <v>769</v>
      </c>
      <c r="C317" s="3" t="s">
        <v>3370</v>
      </c>
      <c r="D317" s="3" t="s">
        <v>1507</v>
      </c>
      <c r="E317" s="3" t="s">
        <v>764</v>
      </c>
      <c r="F317" s="6" t="s">
        <v>770</v>
      </c>
      <c r="G317" s="4">
        <v>43467</v>
      </c>
      <c r="H317" s="3" t="s">
        <v>20</v>
      </c>
      <c r="I317" s="3" t="s">
        <v>21</v>
      </c>
      <c r="J317" s="3" t="s">
        <v>771</v>
      </c>
      <c r="K317" s="3" t="s">
        <v>770</v>
      </c>
    </row>
    <row r="318" spans="1:11" hidden="1" x14ac:dyDescent="0.25">
      <c r="A318" s="3">
        <v>109613</v>
      </c>
      <c r="B318" s="3" t="s">
        <v>113</v>
      </c>
      <c r="C318" s="3" t="s">
        <v>54</v>
      </c>
      <c r="D318" s="3" t="s">
        <v>1481</v>
      </c>
      <c r="E318" s="3" t="s">
        <v>114</v>
      </c>
      <c r="F318" s="6" t="s">
        <v>115</v>
      </c>
      <c r="G318" s="4">
        <v>43186</v>
      </c>
      <c r="H318" s="3" t="s">
        <v>13</v>
      </c>
      <c r="I318" s="3" t="s">
        <v>21</v>
      </c>
      <c r="J318" s="3" t="s">
        <v>116</v>
      </c>
      <c r="K318" s="3" t="s">
        <v>115</v>
      </c>
    </row>
    <row r="319" spans="1:11" hidden="1" x14ac:dyDescent="0.25">
      <c r="A319" s="3">
        <v>109613</v>
      </c>
      <c r="B319" s="3" t="s">
        <v>113</v>
      </c>
      <c r="C319" s="3" t="s">
        <v>54</v>
      </c>
      <c r="D319" s="3" t="s">
        <v>1481</v>
      </c>
      <c r="E319" s="3" t="s">
        <v>618</v>
      </c>
      <c r="F319" s="6" t="s">
        <v>231</v>
      </c>
      <c r="G319" s="4">
        <v>42821</v>
      </c>
      <c r="H319" s="3" t="s">
        <v>13</v>
      </c>
      <c r="I319" s="3" t="s">
        <v>21</v>
      </c>
      <c r="J319" s="3" t="s">
        <v>48</v>
      </c>
      <c r="K319" s="3" t="s">
        <v>231</v>
      </c>
    </row>
    <row r="320" spans="1:11" hidden="1" x14ac:dyDescent="0.25">
      <c r="A320" s="3">
        <v>109613</v>
      </c>
      <c r="B320" s="3" t="s">
        <v>113</v>
      </c>
      <c r="C320" s="3" t="s">
        <v>54</v>
      </c>
      <c r="D320" s="3" t="s">
        <v>1481</v>
      </c>
      <c r="E320" s="3" t="s">
        <v>1084</v>
      </c>
      <c r="F320" s="6" t="s">
        <v>115</v>
      </c>
      <c r="G320" s="4">
        <v>43551</v>
      </c>
      <c r="H320" s="3" t="s">
        <v>20</v>
      </c>
      <c r="I320" s="3" t="s">
        <v>21</v>
      </c>
      <c r="J320" s="3" t="s">
        <v>22</v>
      </c>
      <c r="K320" s="3" t="s">
        <v>115</v>
      </c>
    </row>
    <row r="321" spans="1:11" hidden="1" x14ac:dyDescent="0.25">
      <c r="A321" s="3">
        <v>109991</v>
      </c>
      <c r="B321" s="3" t="s">
        <v>1157</v>
      </c>
      <c r="C321" s="3" t="s">
        <v>261</v>
      </c>
      <c r="D321" s="3" t="s">
        <v>1488</v>
      </c>
      <c r="E321" s="3" t="s">
        <v>889</v>
      </c>
      <c r="F321" s="6" t="s">
        <v>262</v>
      </c>
      <c r="G321" s="4">
        <v>43504</v>
      </c>
      <c r="H321" s="3" t="s">
        <v>20</v>
      </c>
      <c r="I321" s="3" t="s">
        <v>14</v>
      </c>
      <c r="J321" s="3" t="s">
        <v>3428</v>
      </c>
      <c r="K321" s="3" t="s">
        <v>332</v>
      </c>
    </row>
    <row r="322" spans="1:11" hidden="1" x14ac:dyDescent="0.25">
      <c r="A322" s="3">
        <v>116183</v>
      </c>
      <c r="B322" s="3" t="s">
        <v>172</v>
      </c>
      <c r="C322" s="3" t="s">
        <v>165</v>
      </c>
      <c r="D322" s="3" t="s">
        <v>1474</v>
      </c>
      <c r="E322" s="3" t="s">
        <v>173</v>
      </c>
      <c r="F322" s="6" t="s">
        <v>174</v>
      </c>
      <c r="G322" s="4">
        <v>43347</v>
      </c>
      <c r="H322" s="3" t="s">
        <v>13</v>
      </c>
      <c r="I322" s="3" t="s">
        <v>21</v>
      </c>
      <c r="J322" s="3" t="s">
        <v>48</v>
      </c>
      <c r="K322" s="3" t="s">
        <v>174</v>
      </c>
    </row>
    <row r="323" spans="1:11" hidden="1" x14ac:dyDescent="0.25">
      <c r="A323" s="3">
        <v>116183</v>
      </c>
      <c r="B323" s="3" t="s">
        <v>172</v>
      </c>
      <c r="C323" s="3" t="s">
        <v>165</v>
      </c>
      <c r="D323" s="3" t="s">
        <v>1474</v>
      </c>
      <c r="E323" s="3" t="s">
        <v>596</v>
      </c>
      <c r="F323" s="6" t="s">
        <v>254</v>
      </c>
      <c r="G323" s="4">
        <v>42982</v>
      </c>
      <c r="H323" s="3" t="s">
        <v>13</v>
      </c>
      <c r="I323" s="3" t="s">
        <v>14</v>
      </c>
      <c r="J323" s="3" t="s">
        <v>132</v>
      </c>
      <c r="K323" s="3" t="s">
        <v>172</v>
      </c>
    </row>
    <row r="324" spans="1:11" hidden="1" x14ac:dyDescent="0.25">
      <c r="A324" s="3">
        <v>116183</v>
      </c>
      <c r="B324" s="3" t="s">
        <v>172</v>
      </c>
      <c r="C324" s="3" t="s">
        <v>165</v>
      </c>
      <c r="D324" s="3" t="s">
        <v>1474</v>
      </c>
      <c r="E324" s="3" t="s">
        <v>1352</v>
      </c>
      <c r="F324" s="6" t="s">
        <v>174</v>
      </c>
      <c r="G324" s="4">
        <v>43712</v>
      </c>
      <c r="H324" s="3" t="s">
        <v>20</v>
      </c>
      <c r="I324" s="3" t="s">
        <v>21</v>
      </c>
      <c r="J324" s="3" t="s">
        <v>48</v>
      </c>
      <c r="K324" s="3" t="s">
        <v>174</v>
      </c>
    </row>
    <row r="325" spans="1:11" hidden="1" x14ac:dyDescent="0.25">
      <c r="A325" s="3">
        <v>116491</v>
      </c>
      <c r="B325" s="3" t="s">
        <v>315</v>
      </c>
      <c r="C325" s="3" t="s">
        <v>111</v>
      </c>
      <c r="D325" s="3" t="s">
        <v>1554</v>
      </c>
      <c r="E325" s="3" t="s">
        <v>316</v>
      </c>
      <c r="F325" s="6" t="s">
        <v>112</v>
      </c>
      <c r="G325" s="4">
        <v>43305</v>
      </c>
      <c r="H325" s="3" t="s">
        <v>13</v>
      </c>
      <c r="I325" s="3" t="s">
        <v>21</v>
      </c>
      <c r="J325" s="3" t="s">
        <v>48</v>
      </c>
      <c r="K325" s="3" t="s">
        <v>112</v>
      </c>
    </row>
    <row r="326" spans="1:11" hidden="1" x14ac:dyDescent="0.25">
      <c r="A326" s="3">
        <v>116491</v>
      </c>
      <c r="B326" s="3" t="s">
        <v>315</v>
      </c>
      <c r="C326" s="3" t="s">
        <v>111</v>
      </c>
      <c r="D326" s="3" t="s">
        <v>1554</v>
      </c>
      <c r="E326" s="3" t="s">
        <v>599</v>
      </c>
      <c r="F326" s="6" t="s">
        <v>112</v>
      </c>
      <c r="G326" s="4">
        <v>42940</v>
      </c>
      <c r="H326" s="3" t="s">
        <v>13</v>
      </c>
      <c r="I326" s="3" t="s">
        <v>24</v>
      </c>
      <c r="J326" s="3" t="s">
        <v>3429</v>
      </c>
      <c r="K326" s="3" t="s">
        <v>112</v>
      </c>
    </row>
    <row r="327" spans="1:11" hidden="1" x14ac:dyDescent="0.25">
      <c r="A327" s="3">
        <v>116491</v>
      </c>
      <c r="B327" s="3" t="s">
        <v>315</v>
      </c>
      <c r="C327" s="3" t="s">
        <v>111</v>
      </c>
      <c r="D327" s="3" t="s">
        <v>1554</v>
      </c>
      <c r="E327" s="3" t="s">
        <v>1264</v>
      </c>
      <c r="F327" s="6" t="s">
        <v>112</v>
      </c>
      <c r="G327" s="4">
        <v>43670</v>
      </c>
      <c r="H327" s="3" t="s">
        <v>20</v>
      </c>
      <c r="I327" s="3" t="s">
        <v>21</v>
      </c>
      <c r="J327" s="3" t="s">
        <v>48</v>
      </c>
      <c r="K327" s="3" t="s">
        <v>112</v>
      </c>
    </row>
    <row r="328" spans="1:11" hidden="1" x14ac:dyDescent="0.25">
      <c r="A328" s="3">
        <v>116581</v>
      </c>
      <c r="B328" s="3" t="s">
        <v>391</v>
      </c>
      <c r="C328" s="3" t="s">
        <v>63</v>
      </c>
      <c r="D328" s="3" t="s">
        <v>1496</v>
      </c>
      <c r="E328" s="3" t="s">
        <v>1365</v>
      </c>
      <c r="F328" s="6" t="s">
        <v>88</v>
      </c>
      <c r="G328" s="4">
        <v>43721</v>
      </c>
      <c r="H328" s="3" t="s">
        <v>20</v>
      </c>
      <c r="I328" s="3" t="s">
        <v>21</v>
      </c>
      <c r="J328" s="3" t="s">
        <v>48</v>
      </c>
      <c r="K328" s="3" t="s">
        <v>88</v>
      </c>
    </row>
    <row r="329" spans="1:11" hidden="1" x14ac:dyDescent="0.25">
      <c r="A329" s="3">
        <v>117306</v>
      </c>
      <c r="B329" s="3" t="s">
        <v>56</v>
      </c>
      <c r="C329" s="3" t="s">
        <v>54</v>
      </c>
      <c r="D329" s="3" t="s">
        <v>1555</v>
      </c>
      <c r="E329" s="3" t="s">
        <v>1380</v>
      </c>
      <c r="F329" s="6" t="s">
        <v>369</v>
      </c>
      <c r="G329" s="4">
        <v>43625</v>
      </c>
      <c r="H329" s="3" t="s">
        <v>20</v>
      </c>
      <c r="I329" s="3" t="s">
        <v>21</v>
      </c>
      <c r="J329" s="3" t="s">
        <v>22</v>
      </c>
      <c r="K329" s="3" t="s">
        <v>369</v>
      </c>
    </row>
    <row r="330" spans="1:11" hidden="1" x14ac:dyDescent="0.25">
      <c r="A330" s="3">
        <v>117306</v>
      </c>
      <c r="B330" s="3" t="s">
        <v>56</v>
      </c>
      <c r="C330" s="3" t="s">
        <v>54</v>
      </c>
      <c r="D330" s="3" t="s">
        <v>1555</v>
      </c>
      <c r="E330" s="3" t="s">
        <v>1439</v>
      </c>
      <c r="F330" s="6" t="s">
        <v>369</v>
      </c>
      <c r="G330" s="4">
        <v>43626</v>
      </c>
      <c r="H330" s="3" t="s">
        <v>20</v>
      </c>
      <c r="I330" s="3" t="s">
        <v>21</v>
      </c>
      <c r="J330" s="3" t="s">
        <v>22</v>
      </c>
      <c r="K330" s="3" t="s">
        <v>369</v>
      </c>
    </row>
    <row r="331" spans="1:11" hidden="1" x14ac:dyDescent="0.25">
      <c r="A331" s="3">
        <v>117335</v>
      </c>
      <c r="B331" s="3" t="s">
        <v>833</v>
      </c>
      <c r="C331" s="3" t="s">
        <v>54</v>
      </c>
      <c r="D331" s="3" t="s">
        <v>1504</v>
      </c>
      <c r="E331" s="3" t="s">
        <v>828</v>
      </c>
      <c r="F331" s="6" t="s">
        <v>142</v>
      </c>
      <c r="G331" s="4">
        <v>43478</v>
      </c>
      <c r="H331" s="3" t="s">
        <v>20</v>
      </c>
      <c r="I331" s="3" t="s">
        <v>21</v>
      </c>
      <c r="J331" s="3" t="s">
        <v>48</v>
      </c>
      <c r="K331" s="3" t="s">
        <v>142</v>
      </c>
    </row>
    <row r="332" spans="1:11" hidden="1" x14ac:dyDescent="0.25">
      <c r="A332" s="3">
        <v>118119</v>
      </c>
      <c r="B332" s="3" t="s">
        <v>61</v>
      </c>
      <c r="C332" s="3" t="s">
        <v>63</v>
      </c>
      <c r="D332" s="3" t="s">
        <v>1556</v>
      </c>
      <c r="E332" s="3" t="s">
        <v>62</v>
      </c>
      <c r="F332" s="6" t="s">
        <v>64</v>
      </c>
      <c r="G332" s="4">
        <v>42979</v>
      </c>
      <c r="H332" s="3" t="s">
        <v>13</v>
      </c>
      <c r="I332" s="3" t="s">
        <v>65</v>
      </c>
      <c r="J332" s="3" t="s">
        <v>66</v>
      </c>
      <c r="K332" s="3" t="s">
        <v>66</v>
      </c>
    </row>
    <row r="333" spans="1:11" hidden="1" x14ac:dyDescent="0.25">
      <c r="A333" s="3">
        <v>118119</v>
      </c>
      <c r="B333" s="3" t="s">
        <v>61</v>
      </c>
      <c r="C333" s="3" t="s">
        <v>63</v>
      </c>
      <c r="D333" s="3" t="s">
        <v>1556</v>
      </c>
      <c r="E333" s="3" t="s">
        <v>954</v>
      </c>
      <c r="F333" s="6" t="s">
        <v>225</v>
      </c>
      <c r="G333" s="4">
        <v>43377</v>
      </c>
      <c r="H333" s="3" t="s">
        <v>13</v>
      </c>
      <c r="I333" s="3" t="s">
        <v>21</v>
      </c>
      <c r="J333" s="3" t="s">
        <v>48</v>
      </c>
      <c r="K333" s="3" t="s">
        <v>225</v>
      </c>
    </row>
    <row r="334" spans="1:11" hidden="1" x14ac:dyDescent="0.25">
      <c r="A334" s="3">
        <v>118119</v>
      </c>
      <c r="B334" s="3" t="s">
        <v>61</v>
      </c>
      <c r="C334" s="3" t="s">
        <v>63</v>
      </c>
      <c r="D334" s="3" t="s">
        <v>1556</v>
      </c>
      <c r="E334" s="3" t="s">
        <v>955</v>
      </c>
      <c r="F334" s="6" t="s">
        <v>225</v>
      </c>
      <c r="G334" s="4">
        <v>43468</v>
      </c>
      <c r="H334" s="3" t="s">
        <v>20</v>
      </c>
      <c r="I334" s="3" t="s">
        <v>21</v>
      </c>
      <c r="J334" s="3" t="s">
        <v>48</v>
      </c>
      <c r="K334" s="3" t="s">
        <v>225</v>
      </c>
    </row>
    <row r="335" spans="1:11" hidden="1" x14ac:dyDescent="0.25">
      <c r="A335" s="3">
        <v>118176</v>
      </c>
      <c r="B335" s="3" t="s">
        <v>1266</v>
      </c>
      <c r="C335" s="3" t="s">
        <v>18</v>
      </c>
      <c r="D335" s="3" t="s">
        <v>1557</v>
      </c>
      <c r="E335" s="3" t="s">
        <v>1267</v>
      </c>
      <c r="F335" s="6" t="s">
        <v>16</v>
      </c>
      <c r="G335" s="4">
        <v>43414</v>
      </c>
      <c r="H335" s="3" t="s">
        <v>13</v>
      </c>
      <c r="I335" s="3" t="s">
        <v>24</v>
      </c>
      <c r="J335" s="3" t="s">
        <v>3430</v>
      </c>
      <c r="K335" s="3" t="s">
        <v>16</v>
      </c>
    </row>
    <row r="336" spans="1:11" hidden="1" x14ac:dyDescent="0.25">
      <c r="A336" s="3">
        <v>118720</v>
      </c>
      <c r="B336" s="3" t="s">
        <v>903</v>
      </c>
      <c r="C336" s="3" t="s">
        <v>63</v>
      </c>
      <c r="D336" s="3" t="s">
        <v>1464</v>
      </c>
      <c r="E336" s="3" t="s">
        <v>900</v>
      </c>
      <c r="F336" s="6" t="s">
        <v>225</v>
      </c>
      <c r="G336" s="4">
        <v>43509</v>
      </c>
      <c r="H336" s="3" t="s">
        <v>20</v>
      </c>
      <c r="I336" s="3" t="s">
        <v>21</v>
      </c>
      <c r="J336" s="3" t="s">
        <v>904</v>
      </c>
      <c r="K336" s="3" t="s">
        <v>225</v>
      </c>
    </row>
    <row r="337" spans="1:11" hidden="1" x14ac:dyDescent="0.25">
      <c r="A337" s="3">
        <v>120195</v>
      </c>
      <c r="B337" s="3" t="s">
        <v>462</v>
      </c>
      <c r="C337" s="3" t="s">
        <v>63</v>
      </c>
      <c r="D337" s="3" t="s">
        <v>1488</v>
      </c>
      <c r="E337" s="3" t="s">
        <v>463</v>
      </c>
      <c r="F337" s="6" t="s">
        <v>183</v>
      </c>
      <c r="G337" s="4">
        <v>43261</v>
      </c>
      <c r="H337" s="3" t="s">
        <v>13</v>
      </c>
      <c r="I337" s="3" t="s">
        <v>14</v>
      </c>
      <c r="J337" s="3" t="s">
        <v>464</v>
      </c>
      <c r="K337" s="3" t="s">
        <v>225</v>
      </c>
    </row>
    <row r="338" spans="1:11" hidden="1" x14ac:dyDescent="0.25">
      <c r="A338" s="3">
        <v>120195</v>
      </c>
      <c r="B338" s="3" t="s">
        <v>462</v>
      </c>
      <c r="C338" s="3" t="s">
        <v>63</v>
      </c>
      <c r="D338" s="3" t="s">
        <v>1488</v>
      </c>
      <c r="E338" s="3" t="s">
        <v>1154</v>
      </c>
      <c r="F338" s="6" t="s">
        <v>183</v>
      </c>
      <c r="G338" s="4">
        <v>43626</v>
      </c>
      <c r="H338" s="3" t="s">
        <v>20</v>
      </c>
      <c r="I338" s="3" t="s">
        <v>21</v>
      </c>
      <c r="J338" s="3" t="s">
        <v>48</v>
      </c>
      <c r="K338" s="3" t="s">
        <v>183</v>
      </c>
    </row>
    <row r="339" spans="1:11" hidden="1" x14ac:dyDescent="0.25">
      <c r="A339" s="3">
        <v>120772</v>
      </c>
      <c r="B339" s="3" t="s">
        <v>1327</v>
      </c>
      <c r="C339" s="3" t="s">
        <v>69</v>
      </c>
      <c r="D339" s="3" t="s">
        <v>1463</v>
      </c>
      <c r="E339" s="3" t="s">
        <v>1326</v>
      </c>
      <c r="F339" s="6" t="s">
        <v>449</v>
      </c>
      <c r="G339" s="4">
        <v>43698</v>
      </c>
      <c r="H339" s="3" t="s">
        <v>20</v>
      </c>
      <c r="I339" s="3" t="s">
        <v>21</v>
      </c>
      <c r="J339" s="3" t="s">
        <v>48</v>
      </c>
      <c r="K339" s="3" t="s">
        <v>449</v>
      </c>
    </row>
    <row r="340" spans="1:11" hidden="1" x14ac:dyDescent="0.25">
      <c r="A340" s="3">
        <v>128785</v>
      </c>
      <c r="B340" s="3" t="s">
        <v>817</v>
      </c>
      <c r="C340" s="3" t="s">
        <v>1695</v>
      </c>
      <c r="D340" s="3" t="s">
        <v>1558</v>
      </c>
      <c r="E340" s="3" t="s">
        <v>816</v>
      </c>
      <c r="F340" s="6" t="s">
        <v>214</v>
      </c>
      <c r="G340" s="4">
        <v>43222</v>
      </c>
      <c r="H340" s="3" t="s">
        <v>13</v>
      </c>
      <c r="I340" s="3" t="s">
        <v>24</v>
      </c>
      <c r="J340" s="3" t="s">
        <v>818</v>
      </c>
      <c r="K340" s="3" t="s">
        <v>214</v>
      </c>
    </row>
    <row r="341" spans="1:11" hidden="1" x14ac:dyDescent="0.25">
      <c r="A341" s="3">
        <v>128785</v>
      </c>
      <c r="B341" s="3" t="s">
        <v>817</v>
      </c>
      <c r="C341" s="3" t="s">
        <v>1695</v>
      </c>
      <c r="D341" s="3" t="s">
        <v>1558</v>
      </c>
      <c r="E341" s="3" t="s">
        <v>764</v>
      </c>
      <c r="F341" s="6" t="s">
        <v>214</v>
      </c>
      <c r="G341" s="4">
        <v>43467</v>
      </c>
      <c r="H341" s="3" t="s">
        <v>20</v>
      </c>
      <c r="I341" s="3" t="s">
        <v>21</v>
      </c>
      <c r="J341" s="3" t="s">
        <v>48</v>
      </c>
      <c r="K341" s="3" t="s">
        <v>214</v>
      </c>
    </row>
    <row r="342" spans="1:11" hidden="1" x14ac:dyDescent="0.25">
      <c r="A342" s="3">
        <v>130136</v>
      </c>
      <c r="B342" s="3" t="s">
        <v>10</v>
      </c>
      <c r="C342" s="3" t="s">
        <v>11</v>
      </c>
      <c r="D342" s="3" t="s">
        <v>1474</v>
      </c>
      <c r="E342" s="3" t="s">
        <v>975</v>
      </c>
      <c r="F342" s="6" t="s">
        <v>12</v>
      </c>
      <c r="G342" s="4">
        <v>43527</v>
      </c>
      <c r="H342" s="3" t="s">
        <v>20</v>
      </c>
      <c r="I342" s="3" t="s">
        <v>21</v>
      </c>
      <c r="J342" s="3" t="s">
        <v>3431</v>
      </c>
      <c r="K342" s="3" t="s">
        <v>12</v>
      </c>
    </row>
    <row r="343" spans="1:11" hidden="1" x14ac:dyDescent="0.25">
      <c r="A343" s="3">
        <v>130575</v>
      </c>
      <c r="B343" s="3" t="s">
        <v>885</v>
      </c>
      <c r="C343" s="3" t="s">
        <v>63</v>
      </c>
      <c r="D343" s="3" t="s">
        <v>1497</v>
      </c>
      <c r="E343" s="3" t="s">
        <v>886</v>
      </c>
      <c r="F343" s="6" t="s">
        <v>661</v>
      </c>
      <c r="G343" s="4">
        <v>43501</v>
      </c>
      <c r="H343" s="3" t="s">
        <v>20</v>
      </c>
      <c r="I343" s="3" t="s">
        <v>21</v>
      </c>
      <c r="J343" s="3" t="s">
        <v>887</v>
      </c>
      <c r="K343" s="3" t="s">
        <v>661</v>
      </c>
    </row>
    <row r="344" spans="1:11" hidden="1" x14ac:dyDescent="0.25">
      <c r="A344" s="3">
        <v>130933</v>
      </c>
      <c r="B344" s="3" t="s">
        <v>1024</v>
      </c>
      <c r="C344" s="3" t="s">
        <v>243</v>
      </c>
      <c r="D344" s="3" t="s">
        <v>1460</v>
      </c>
      <c r="E344" s="3" t="s">
        <v>1025</v>
      </c>
      <c r="F344" s="6" t="s">
        <v>714</v>
      </c>
      <c r="G344" s="4">
        <v>43548</v>
      </c>
      <c r="H344" s="3" t="s">
        <v>20</v>
      </c>
      <c r="I344" s="3" t="s">
        <v>21</v>
      </c>
      <c r="J344" s="3" t="s">
        <v>3432</v>
      </c>
      <c r="K344" s="3" t="s">
        <v>714</v>
      </c>
    </row>
    <row r="345" spans="1:11" hidden="1" x14ac:dyDescent="0.25">
      <c r="A345" s="3">
        <v>131917</v>
      </c>
      <c r="B345" s="3" t="s">
        <v>1298</v>
      </c>
      <c r="C345" s="3" t="s">
        <v>243</v>
      </c>
      <c r="D345" s="3" t="s">
        <v>1480</v>
      </c>
      <c r="E345" s="3" t="s">
        <v>1260</v>
      </c>
      <c r="F345" s="6" t="s">
        <v>244</v>
      </c>
      <c r="G345" s="4">
        <v>43669</v>
      </c>
      <c r="H345" s="3" t="s">
        <v>20</v>
      </c>
      <c r="I345" s="3" t="s">
        <v>21</v>
      </c>
      <c r="J345" s="3" t="s">
        <v>48</v>
      </c>
      <c r="K345" s="3" t="s">
        <v>244</v>
      </c>
    </row>
    <row r="346" spans="1:11" hidden="1" x14ac:dyDescent="0.25">
      <c r="A346" s="3">
        <v>132350</v>
      </c>
      <c r="B346" s="3" t="s">
        <v>1060</v>
      </c>
      <c r="C346" s="3" t="s">
        <v>801</v>
      </c>
      <c r="D346" s="3" t="s">
        <v>1559</v>
      </c>
      <c r="E346" s="3" t="s">
        <v>997</v>
      </c>
      <c r="F346" s="6" t="s">
        <v>604</v>
      </c>
      <c r="G346" s="4">
        <v>43585</v>
      </c>
      <c r="H346" s="3" t="s">
        <v>20</v>
      </c>
      <c r="I346" s="3" t="s">
        <v>21</v>
      </c>
      <c r="J346" s="3" t="s">
        <v>48</v>
      </c>
      <c r="K346" s="3" t="s">
        <v>604</v>
      </c>
    </row>
    <row r="347" spans="1:11" hidden="1" x14ac:dyDescent="0.25">
      <c r="A347" s="3">
        <v>132395</v>
      </c>
      <c r="B347" s="3" t="s">
        <v>1099</v>
      </c>
      <c r="C347" s="3" t="s">
        <v>63</v>
      </c>
      <c r="D347" s="3" t="s">
        <v>1488</v>
      </c>
      <c r="E347" s="3" t="s">
        <v>709</v>
      </c>
      <c r="F347" s="6" t="s">
        <v>61</v>
      </c>
      <c r="G347" s="4">
        <v>43435</v>
      </c>
      <c r="H347" s="3" t="s">
        <v>13</v>
      </c>
      <c r="I347" s="3" t="s">
        <v>21</v>
      </c>
      <c r="J347" s="3" t="s">
        <v>48</v>
      </c>
      <c r="K347" s="3" t="s">
        <v>61</v>
      </c>
    </row>
    <row r="348" spans="1:11" hidden="1" x14ac:dyDescent="0.25">
      <c r="A348" s="3">
        <v>132395</v>
      </c>
      <c r="B348" s="3" t="s">
        <v>1099</v>
      </c>
      <c r="C348" s="3" t="s">
        <v>63</v>
      </c>
      <c r="D348" s="3" t="s">
        <v>1488</v>
      </c>
      <c r="E348" s="3" t="s">
        <v>3371</v>
      </c>
      <c r="F348" s="6" t="s">
        <v>61</v>
      </c>
      <c r="G348" s="4">
        <v>43800</v>
      </c>
      <c r="H348" s="3" t="s">
        <v>20</v>
      </c>
      <c r="I348" s="3" t="s">
        <v>21</v>
      </c>
      <c r="J348" s="3" t="s">
        <v>48</v>
      </c>
      <c r="K348" s="3" t="s">
        <v>61</v>
      </c>
    </row>
    <row r="349" spans="1:11" hidden="1" x14ac:dyDescent="0.25">
      <c r="A349" s="3">
        <v>132980</v>
      </c>
      <c r="B349" s="3" t="s">
        <v>681</v>
      </c>
      <c r="C349" s="3" t="s">
        <v>54</v>
      </c>
      <c r="D349" s="3" t="s">
        <v>1560</v>
      </c>
      <c r="E349" s="3" t="s">
        <v>680</v>
      </c>
      <c r="F349" s="6" t="s">
        <v>108</v>
      </c>
      <c r="G349" s="4">
        <v>43435</v>
      </c>
      <c r="H349" s="3" t="s">
        <v>13</v>
      </c>
      <c r="I349" s="3" t="s">
        <v>21</v>
      </c>
      <c r="J349" s="3" t="s">
        <v>682</v>
      </c>
      <c r="K349" s="3" t="s">
        <v>108</v>
      </c>
    </row>
    <row r="350" spans="1:11" hidden="1" x14ac:dyDescent="0.25">
      <c r="A350" s="3">
        <v>135064</v>
      </c>
      <c r="B350" s="3" t="s">
        <v>92</v>
      </c>
      <c r="C350" s="3" t="s">
        <v>94</v>
      </c>
      <c r="D350" s="3" t="s">
        <v>1561</v>
      </c>
      <c r="E350" s="3" t="s">
        <v>1133</v>
      </c>
      <c r="F350" s="6" t="s">
        <v>157</v>
      </c>
      <c r="G350" s="4">
        <v>43617</v>
      </c>
      <c r="H350" s="3" t="s">
        <v>20</v>
      </c>
      <c r="I350" s="3" t="s">
        <v>21</v>
      </c>
      <c r="J350" s="3" t="s">
        <v>48</v>
      </c>
      <c r="K350" s="3" t="s">
        <v>157</v>
      </c>
    </row>
    <row r="351" spans="1:11" hidden="1" x14ac:dyDescent="0.25">
      <c r="A351" s="3">
        <v>137256</v>
      </c>
      <c r="B351" s="3" t="s">
        <v>890</v>
      </c>
      <c r="C351" s="3" t="s">
        <v>63</v>
      </c>
      <c r="D351" s="3" t="s">
        <v>1488</v>
      </c>
      <c r="E351" s="3" t="s">
        <v>889</v>
      </c>
      <c r="F351" s="6" t="s">
        <v>61</v>
      </c>
      <c r="G351" s="4">
        <v>43504</v>
      </c>
      <c r="H351" s="3" t="s">
        <v>20</v>
      </c>
      <c r="I351" s="3" t="s">
        <v>21</v>
      </c>
      <c r="J351" s="3" t="s">
        <v>48</v>
      </c>
      <c r="K351" s="3" t="s">
        <v>61</v>
      </c>
    </row>
    <row r="352" spans="1:11" hidden="1" x14ac:dyDescent="0.25">
      <c r="A352" s="3">
        <v>137256</v>
      </c>
      <c r="B352" s="3" t="s">
        <v>890</v>
      </c>
      <c r="C352" s="3" t="s">
        <v>63</v>
      </c>
      <c r="D352" s="3" t="s">
        <v>1488</v>
      </c>
      <c r="E352" s="3" t="s">
        <v>1284</v>
      </c>
      <c r="F352" s="6" t="s">
        <v>61</v>
      </c>
      <c r="G352" s="4">
        <v>43339</v>
      </c>
      <c r="H352" s="3" t="s">
        <v>13</v>
      </c>
      <c r="I352" s="3" t="s">
        <v>14</v>
      </c>
      <c r="J352" s="3" t="s">
        <v>1285</v>
      </c>
      <c r="K352" s="3" t="s">
        <v>225</v>
      </c>
    </row>
    <row r="353" spans="1:11" hidden="1" x14ac:dyDescent="0.25">
      <c r="A353" s="3">
        <v>137422</v>
      </c>
      <c r="B353" s="3" t="s">
        <v>888</v>
      </c>
      <c r="C353" s="3" t="s">
        <v>69</v>
      </c>
      <c r="D353" s="3" t="s">
        <v>1489</v>
      </c>
      <c r="E353" s="3" t="s">
        <v>889</v>
      </c>
      <c r="F353" s="6" t="s">
        <v>755</v>
      </c>
      <c r="G353" s="4">
        <v>43504</v>
      </c>
      <c r="H353" s="3" t="s">
        <v>20</v>
      </c>
      <c r="I353" s="3" t="s">
        <v>21</v>
      </c>
      <c r="J353" s="3" t="s">
        <v>48</v>
      </c>
      <c r="K353" s="3" t="s">
        <v>755</v>
      </c>
    </row>
    <row r="354" spans="1:11" hidden="1" x14ac:dyDescent="0.25">
      <c r="A354" s="3">
        <v>138669</v>
      </c>
      <c r="B354" s="3" t="s">
        <v>434</v>
      </c>
      <c r="C354" s="3" t="s">
        <v>83</v>
      </c>
      <c r="D354" s="3" t="s">
        <v>1527</v>
      </c>
      <c r="E354" s="3" t="s">
        <v>722</v>
      </c>
      <c r="F354" s="6" t="s">
        <v>60</v>
      </c>
      <c r="G354" s="4">
        <v>43313</v>
      </c>
      <c r="H354" s="3" t="s">
        <v>13</v>
      </c>
      <c r="I354" s="3" t="s">
        <v>21</v>
      </c>
      <c r="J354" s="3" t="s">
        <v>22</v>
      </c>
      <c r="K354" s="3" t="s">
        <v>60</v>
      </c>
    </row>
    <row r="355" spans="1:11" hidden="1" x14ac:dyDescent="0.25">
      <c r="A355" s="3">
        <v>138669</v>
      </c>
      <c r="B355" s="3" t="s">
        <v>434</v>
      </c>
      <c r="C355" s="3" t="s">
        <v>83</v>
      </c>
      <c r="D355" s="3" t="s">
        <v>1527</v>
      </c>
      <c r="E355" s="3" t="s">
        <v>728</v>
      </c>
      <c r="F355" s="6" t="s">
        <v>60</v>
      </c>
      <c r="G355" s="4">
        <v>43404</v>
      </c>
      <c r="H355" s="3" t="s">
        <v>13</v>
      </c>
      <c r="I355" s="3" t="s">
        <v>21</v>
      </c>
      <c r="J355" s="3" t="s">
        <v>22</v>
      </c>
      <c r="K355" s="3" t="s">
        <v>60</v>
      </c>
    </row>
    <row r="356" spans="1:11" hidden="1" x14ac:dyDescent="0.25">
      <c r="A356" s="3">
        <v>138669</v>
      </c>
      <c r="B356" s="3" t="s">
        <v>434</v>
      </c>
      <c r="C356" s="3" t="s">
        <v>83</v>
      </c>
      <c r="D356" s="3" t="s">
        <v>1527</v>
      </c>
      <c r="E356" s="3" t="s">
        <v>3433</v>
      </c>
      <c r="F356" s="6" t="s">
        <v>60</v>
      </c>
      <c r="G356" s="4">
        <v>43799</v>
      </c>
      <c r="H356" s="3" t="s">
        <v>20</v>
      </c>
      <c r="I356" s="3" t="s">
        <v>21</v>
      </c>
      <c r="J356" s="3" t="s">
        <v>22</v>
      </c>
      <c r="K356" s="3" t="s">
        <v>60</v>
      </c>
    </row>
    <row r="357" spans="1:11" hidden="1" x14ac:dyDescent="0.25">
      <c r="A357" s="3">
        <v>141713</v>
      </c>
      <c r="B357" s="3" t="s">
        <v>74</v>
      </c>
      <c r="C357" s="3" t="s">
        <v>54</v>
      </c>
      <c r="D357" s="3" t="s">
        <v>1562</v>
      </c>
      <c r="E357" s="3" t="s">
        <v>75</v>
      </c>
      <c r="F357" s="6" t="s">
        <v>56</v>
      </c>
      <c r="G357" s="4">
        <v>43221</v>
      </c>
      <c r="H357" s="3" t="s">
        <v>13</v>
      </c>
      <c r="I357" s="3" t="s">
        <v>21</v>
      </c>
      <c r="J357" s="3" t="s">
        <v>22</v>
      </c>
      <c r="K357" s="3" t="s">
        <v>56</v>
      </c>
    </row>
    <row r="358" spans="1:11" hidden="1" x14ac:dyDescent="0.25">
      <c r="A358" s="3">
        <v>141713</v>
      </c>
      <c r="B358" s="3" t="s">
        <v>74</v>
      </c>
      <c r="C358" s="3" t="s">
        <v>54</v>
      </c>
      <c r="D358" s="3" t="s">
        <v>1562</v>
      </c>
      <c r="E358" s="3" t="s">
        <v>635</v>
      </c>
      <c r="F358" s="6" t="s">
        <v>56</v>
      </c>
      <c r="G358" s="4">
        <v>42979</v>
      </c>
      <c r="H358" s="3" t="s">
        <v>13</v>
      </c>
      <c r="I358" s="3" t="s">
        <v>21</v>
      </c>
      <c r="J358" s="3" t="s">
        <v>48</v>
      </c>
      <c r="K358" s="3" t="s">
        <v>56</v>
      </c>
    </row>
    <row r="359" spans="1:11" hidden="1" x14ac:dyDescent="0.25">
      <c r="A359" s="3">
        <v>141713</v>
      </c>
      <c r="B359" s="3" t="s">
        <v>74</v>
      </c>
      <c r="C359" s="3" t="s">
        <v>54</v>
      </c>
      <c r="D359" s="3" t="s">
        <v>1562</v>
      </c>
      <c r="E359" s="3" t="s">
        <v>1353</v>
      </c>
      <c r="F359" s="6" t="s">
        <v>56</v>
      </c>
      <c r="G359" s="4">
        <v>43586</v>
      </c>
      <c r="H359" s="3" t="s">
        <v>20</v>
      </c>
      <c r="I359" s="3" t="s">
        <v>21</v>
      </c>
      <c r="J359" s="3" t="s">
        <v>22</v>
      </c>
      <c r="K359" s="3" t="s">
        <v>56</v>
      </c>
    </row>
    <row r="360" spans="1:11" hidden="1" x14ac:dyDescent="0.25">
      <c r="A360" s="3">
        <v>141812</v>
      </c>
      <c r="B360" s="3" t="s">
        <v>103</v>
      </c>
      <c r="C360" s="3" t="s">
        <v>105</v>
      </c>
      <c r="D360" s="3" t="s">
        <v>1563</v>
      </c>
      <c r="E360" s="3" t="s">
        <v>104</v>
      </c>
      <c r="F360" s="6" t="s">
        <v>106</v>
      </c>
      <c r="G360" s="4">
        <v>43163</v>
      </c>
      <c r="H360" s="3" t="s">
        <v>13</v>
      </c>
      <c r="I360" s="3" t="s">
        <v>21</v>
      </c>
      <c r="J360" s="3" t="s">
        <v>48</v>
      </c>
      <c r="K360" s="3" t="s">
        <v>106</v>
      </c>
    </row>
    <row r="361" spans="1:11" hidden="1" x14ac:dyDescent="0.25">
      <c r="A361" s="3">
        <v>141812</v>
      </c>
      <c r="B361" s="3" t="s">
        <v>103</v>
      </c>
      <c r="C361" s="3" t="s">
        <v>105</v>
      </c>
      <c r="D361" s="3" t="s">
        <v>1563</v>
      </c>
      <c r="E361" s="3" t="s">
        <v>959</v>
      </c>
      <c r="F361" s="6" t="s">
        <v>106</v>
      </c>
      <c r="G361" s="4">
        <v>43528</v>
      </c>
      <c r="H361" s="3" t="s">
        <v>20</v>
      </c>
      <c r="I361" s="3" t="s">
        <v>21</v>
      </c>
      <c r="J361" s="3" t="s">
        <v>48</v>
      </c>
      <c r="K361" s="3" t="s">
        <v>106</v>
      </c>
    </row>
    <row r="362" spans="1:11" hidden="1" x14ac:dyDescent="0.25">
      <c r="A362" s="3">
        <v>142004</v>
      </c>
      <c r="B362" s="3" t="s">
        <v>262</v>
      </c>
      <c r="C362" s="3" t="s">
        <v>261</v>
      </c>
      <c r="D362" s="3" t="s">
        <v>1556</v>
      </c>
      <c r="E362" s="3" t="s">
        <v>370</v>
      </c>
      <c r="F362" s="6" t="s">
        <v>332</v>
      </c>
      <c r="G362" s="4">
        <v>43293</v>
      </c>
      <c r="H362" s="3" t="s">
        <v>13</v>
      </c>
      <c r="I362" s="3" t="s">
        <v>21</v>
      </c>
      <c r="J362" s="3" t="s">
        <v>48</v>
      </c>
      <c r="K362" s="3" t="s">
        <v>332</v>
      </c>
    </row>
    <row r="363" spans="1:11" hidden="1" x14ac:dyDescent="0.25">
      <c r="A363" s="3">
        <v>142004</v>
      </c>
      <c r="B363" s="3" t="s">
        <v>262</v>
      </c>
      <c r="C363" s="3" t="s">
        <v>261</v>
      </c>
      <c r="D363" s="3" t="s">
        <v>1556</v>
      </c>
      <c r="E363" s="3" t="s">
        <v>1240</v>
      </c>
      <c r="F363" s="6" t="s">
        <v>332</v>
      </c>
      <c r="G363" s="4">
        <v>43658</v>
      </c>
      <c r="H363" s="3" t="s">
        <v>20</v>
      </c>
      <c r="I363" s="3" t="s">
        <v>21</v>
      </c>
      <c r="J363" s="3" t="s">
        <v>48</v>
      </c>
      <c r="K363" s="3" t="s">
        <v>332</v>
      </c>
    </row>
    <row r="364" spans="1:11" hidden="1" x14ac:dyDescent="0.25">
      <c r="A364" s="3">
        <v>143369</v>
      </c>
      <c r="B364" s="3" t="s">
        <v>395</v>
      </c>
      <c r="C364" s="3" t="s">
        <v>54</v>
      </c>
      <c r="D364" s="3" t="s">
        <v>1564</v>
      </c>
      <c r="E364" s="3" t="s">
        <v>396</v>
      </c>
      <c r="F364" s="6" t="s">
        <v>108</v>
      </c>
      <c r="G364" s="4">
        <v>43372</v>
      </c>
      <c r="H364" s="3" t="s">
        <v>13</v>
      </c>
      <c r="I364" s="3" t="s">
        <v>14</v>
      </c>
      <c r="J364" s="3" t="s">
        <v>132</v>
      </c>
      <c r="K364" s="3" t="s">
        <v>395</v>
      </c>
    </row>
    <row r="365" spans="1:11" hidden="1" x14ac:dyDescent="0.25">
      <c r="A365" s="3">
        <v>143369</v>
      </c>
      <c r="B365" s="3" t="s">
        <v>395</v>
      </c>
      <c r="C365" s="3" t="s">
        <v>54</v>
      </c>
      <c r="D365" s="3" t="s">
        <v>1564</v>
      </c>
      <c r="E365" s="3" t="s">
        <v>1397</v>
      </c>
      <c r="F365" s="6" t="s">
        <v>108</v>
      </c>
      <c r="G365" s="4">
        <v>43737</v>
      </c>
      <c r="H365" s="3" t="s">
        <v>20</v>
      </c>
      <c r="I365" s="3" t="s">
        <v>21</v>
      </c>
      <c r="J365" s="3" t="s">
        <v>48</v>
      </c>
      <c r="K365" s="3" t="s">
        <v>108</v>
      </c>
    </row>
    <row r="366" spans="1:11" hidden="1" x14ac:dyDescent="0.25">
      <c r="A366" s="3">
        <v>144276</v>
      </c>
      <c r="B366" s="3" t="s">
        <v>310</v>
      </c>
      <c r="C366" s="3" t="s">
        <v>1695</v>
      </c>
      <c r="D366" s="3" t="s">
        <v>1492</v>
      </c>
      <c r="E366" s="3" t="s">
        <v>27</v>
      </c>
      <c r="F366" s="6" t="s">
        <v>214</v>
      </c>
      <c r="G366" s="4">
        <v>43057</v>
      </c>
      <c r="H366" s="3" t="s">
        <v>13</v>
      </c>
      <c r="I366" s="3" t="s">
        <v>21</v>
      </c>
      <c r="J366" s="3" t="s">
        <v>48</v>
      </c>
      <c r="K366" s="3" t="s">
        <v>214</v>
      </c>
    </row>
    <row r="367" spans="1:11" hidden="1" x14ac:dyDescent="0.25">
      <c r="A367" s="3">
        <v>144276</v>
      </c>
      <c r="B367" s="3" t="s">
        <v>310</v>
      </c>
      <c r="C367" s="3" t="s">
        <v>1695</v>
      </c>
      <c r="D367" s="3" t="s">
        <v>1492</v>
      </c>
      <c r="E367" s="3" t="s">
        <v>692</v>
      </c>
      <c r="F367" s="6" t="s">
        <v>214</v>
      </c>
      <c r="G367" s="4">
        <v>43422</v>
      </c>
      <c r="H367" s="3" t="s">
        <v>13</v>
      </c>
      <c r="I367" s="3" t="s">
        <v>21</v>
      </c>
      <c r="J367" s="3" t="s">
        <v>48</v>
      </c>
      <c r="K367" s="3" t="s">
        <v>214</v>
      </c>
    </row>
    <row r="368" spans="1:11" hidden="1" x14ac:dyDescent="0.25">
      <c r="A368" s="3">
        <v>144276</v>
      </c>
      <c r="B368" s="3" t="s">
        <v>310</v>
      </c>
      <c r="C368" s="3" t="s">
        <v>1695</v>
      </c>
      <c r="D368" s="3" t="s">
        <v>1492</v>
      </c>
      <c r="E368" s="3" t="s">
        <v>3434</v>
      </c>
      <c r="F368" s="6" t="s">
        <v>214</v>
      </c>
      <c r="G368" s="4">
        <v>43787</v>
      </c>
      <c r="H368" s="3" t="s">
        <v>20</v>
      </c>
      <c r="I368" s="3" t="s">
        <v>21</v>
      </c>
      <c r="J368" s="3" t="s">
        <v>48</v>
      </c>
      <c r="K368" s="3" t="s">
        <v>214</v>
      </c>
    </row>
    <row r="369" spans="1:11" hidden="1" x14ac:dyDescent="0.25">
      <c r="A369" s="3">
        <v>144796</v>
      </c>
      <c r="B369" s="3" t="s">
        <v>95</v>
      </c>
      <c r="C369" s="3" t="s">
        <v>96</v>
      </c>
      <c r="D369" s="3" t="s">
        <v>1471</v>
      </c>
      <c r="E369" s="3" t="s">
        <v>93</v>
      </c>
      <c r="F369" s="6" t="s">
        <v>97</v>
      </c>
      <c r="G369" s="4">
        <v>43252</v>
      </c>
      <c r="H369" s="3" t="s">
        <v>13</v>
      </c>
      <c r="I369" s="3" t="s">
        <v>21</v>
      </c>
      <c r="J369" s="3" t="s">
        <v>48</v>
      </c>
      <c r="K369" s="3" t="s">
        <v>97</v>
      </c>
    </row>
    <row r="370" spans="1:11" hidden="1" x14ac:dyDescent="0.25">
      <c r="A370" s="3">
        <v>144796</v>
      </c>
      <c r="B370" s="3" t="s">
        <v>95</v>
      </c>
      <c r="C370" s="3" t="s">
        <v>96</v>
      </c>
      <c r="D370" s="3" t="s">
        <v>1471</v>
      </c>
      <c r="E370" s="3" t="s">
        <v>1133</v>
      </c>
      <c r="F370" s="6" t="s">
        <v>97</v>
      </c>
      <c r="G370" s="4">
        <v>43617</v>
      </c>
      <c r="H370" s="3" t="s">
        <v>20</v>
      </c>
      <c r="I370" s="3" t="s">
        <v>21</v>
      </c>
      <c r="J370" s="3" t="s">
        <v>48</v>
      </c>
      <c r="K370" s="3" t="s">
        <v>97</v>
      </c>
    </row>
    <row r="371" spans="1:11" hidden="1" x14ac:dyDescent="0.25">
      <c r="A371" s="3">
        <v>145474</v>
      </c>
      <c r="B371" s="3" t="s">
        <v>758</v>
      </c>
      <c r="C371" s="3" t="s">
        <v>165</v>
      </c>
      <c r="D371" s="3" t="s">
        <v>1491</v>
      </c>
      <c r="E371" s="3" t="s">
        <v>757</v>
      </c>
      <c r="F371" s="6" t="s">
        <v>196</v>
      </c>
      <c r="G371" s="4">
        <v>43456</v>
      </c>
      <c r="H371" s="3" t="s">
        <v>20</v>
      </c>
      <c r="I371" s="3" t="s">
        <v>21</v>
      </c>
      <c r="J371" s="3" t="s">
        <v>3435</v>
      </c>
      <c r="K371" s="3" t="s">
        <v>196</v>
      </c>
    </row>
    <row r="372" spans="1:11" hidden="1" x14ac:dyDescent="0.25">
      <c r="A372" s="3">
        <v>146071</v>
      </c>
      <c r="B372" s="3" t="s">
        <v>756</v>
      </c>
      <c r="C372" s="3" t="s">
        <v>187</v>
      </c>
      <c r="D372" s="3" t="s">
        <v>1565</v>
      </c>
      <c r="E372" s="3" t="s">
        <v>757</v>
      </c>
      <c r="F372" s="6" t="s">
        <v>185</v>
      </c>
      <c r="G372" s="4">
        <v>43456</v>
      </c>
      <c r="H372" s="3" t="s">
        <v>20</v>
      </c>
      <c r="I372" s="3" t="s">
        <v>21</v>
      </c>
      <c r="J372" s="3" t="s">
        <v>48</v>
      </c>
      <c r="K372" s="3" t="s">
        <v>185</v>
      </c>
    </row>
    <row r="373" spans="1:11" hidden="1" x14ac:dyDescent="0.25">
      <c r="A373" s="3">
        <v>147021</v>
      </c>
      <c r="B373" s="3" t="s">
        <v>133</v>
      </c>
      <c r="C373" s="3" t="s">
        <v>135</v>
      </c>
      <c r="D373" s="3" t="s">
        <v>1492</v>
      </c>
      <c r="E373" s="3" t="s">
        <v>134</v>
      </c>
      <c r="F373" s="6" t="s">
        <v>136</v>
      </c>
      <c r="G373" s="4">
        <v>43321</v>
      </c>
      <c r="H373" s="3" t="s">
        <v>13</v>
      </c>
      <c r="I373" s="3" t="s">
        <v>21</v>
      </c>
      <c r="J373" s="3" t="s">
        <v>48</v>
      </c>
      <c r="K373" s="3" t="s">
        <v>136</v>
      </c>
    </row>
    <row r="374" spans="1:11" hidden="1" x14ac:dyDescent="0.25">
      <c r="A374" s="3">
        <v>147021</v>
      </c>
      <c r="B374" s="3" t="s">
        <v>133</v>
      </c>
      <c r="C374" s="3" t="s">
        <v>135</v>
      </c>
      <c r="D374" s="3" t="s">
        <v>1492</v>
      </c>
      <c r="E374" s="3" t="s">
        <v>1303</v>
      </c>
      <c r="F374" s="6" t="s">
        <v>136</v>
      </c>
      <c r="G374" s="4">
        <v>43686</v>
      </c>
      <c r="H374" s="3" t="s">
        <v>20</v>
      </c>
      <c r="I374" s="3" t="s">
        <v>21</v>
      </c>
      <c r="J374" s="3" t="s">
        <v>48</v>
      </c>
      <c r="K374" s="3" t="s">
        <v>136</v>
      </c>
    </row>
    <row r="375" spans="1:11" hidden="1" x14ac:dyDescent="0.25">
      <c r="A375" s="3">
        <v>147552</v>
      </c>
      <c r="B375" s="3" t="s">
        <v>331</v>
      </c>
      <c r="C375" s="3" t="s">
        <v>261</v>
      </c>
      <c r="D375" s="3" t="s">
        <v>1464</v>
      </c>
      <c r="E375" s="3" t="s">
        <v>296</v>
      </c>
      <c r="F375" s="6" t="s">
        <v>332</v>
      </c>
      <c r="G375" s="4">
        <v>43317</v>
      </c>
      <c r="H375" s="3" t="s">
        <v>13</v>
      </c>
      <c r="I375" s="3" t="s">
        <v>21</v>
      </c>
      <c r="J375" s="3" t="s">
        <v>48</v>
      </c>
      <c r="K375" s="3" t="s">
        <v>332</v>
      </c>
    </row>
    <row r="376" spans="1:11" hidden="1" x14ac:dyDescent="0.25">
      <c r="A376" s="3">
        <v>147552</v>
      </c>
      <c r="B376" s="3" t="s">
        <v>331</v>
      </c>
      <c r="C376" s="3" t="s">
        <v>261</v>
      </c>
      <c r="D376" s="3" t="s">
        <v>1464</v>
      </c>
      <c r="E376" s="3" t="s">
        <v>1290</v>
      </c>
      <c r="F376" s="6" t="s">
        <v>332</v>
      </c>
      <c r="G376" s="4">
        <v>43682</v>
      </c>
      <c r="H376" s="3" t="s">
        <v>20</v>
      </c>
      <c r="I376" s="3" t="s">
        <v>21</v>
      </c>
      <c r="J376" s="3" t="s">
        <v>48</v>
      </c>
      <c r="K376" s="3" t="s">
        <v>332</v>
      </c>
    </row>
    <row r="377" spans="1:11" hidden="1" x14ac:dyDescent="0.25">
      <c r="A377" s="3">
        <v>155412</v>
      </c>
      <c r="B377" s="3" t="s">
        <v>1125</v>
      </c>
      <c r="C377" s="3" t="s">
        <v>165</v>
      </c>
      <c r="D377" s="3" t="s">
        <v>1503</v>
      </c>
      <c r="E377" s="3" t="s">
        <v>1126</v>
      </c>
      <c r="F377" s="6" t="s">
        <v>196</v>
      </c>
      <c r="G377" s="4">
        <v>43612</v>
      </c>
      <c r="H377" s="3" t="s">
        <v>20</v>
      </c>
      <c r="I377" s="3" t="s">
        <v>21</v>
      </c>
      <c r="J377" s="3" t="s">
        <v>48</v>
      </c>
      <c r="K377" s="3" t="s">
        <v>196</v>
      </c>
    </row>
    <row r="378" spans="1:11" hidden="1" x14ac:dyDescent="0.25">
      <c r="A378" s="3">
        <v>155653</v>
      </c>
      <c r="B378" s="3" t="s">
        <v>319</v>
      </c>
      <c r="C378" s="3" t="s">
        <v>187</v>
      </c>
      <c r="D378" s="3" t="s">
        <v>1501</v>
      </c>
      <c r="E378" s="3" t="s">
        <v>34</v>
      </c>
      <c r="F378" s="6" t="s">
        <v>188</v>
      </c>
      <c r="G378" s="4">
        <v>43313</v>
      </c>
      <c r="H378" s="3" t="s">
        <v>13</v>
      </c>
      <c r="I378" s="3" t="s">
        <v>21</v>
      </c>
      <c r="J378" s="3" t="s">
        <v>48</v>
      </c>
      <c r="K378" s="3" t="s">
        <v>188</v>
      </c>
    </row>
    <row r="379" spans="1:11" hidden="1" x14ac:dyDescent="0.25">
      <c r="A379" s="3">
        <v>155653</v>
      </c>
      <c r="B379" s="3" t="s">
        <v>319</v>
      </c>
      <c r="C379" s="3" t="s">
        <v>187</v>
      </c>
      <c r="D379" s="3" t="s">
        <v>1501</v>
      </c>
      <c r="E379" s="3" t="s">
        <v>1282</v>
      </c>
      <c r="F379" s="6" t="s">
        <v>188</v>
      </c>
      <c r="G379" s="4">
        <v>43678</v>
      </c>
      <c r="H379" s="3" t="s">
        <v>20</v>
      </c>
      <c r="I379" s="3" t="s">
        <v>21</v>
      </c>
      <c r="J379" s="3" t="s">
        <v>22</v>
      </c>
      <c r="K379" s="3" t="s">
        <v>188</v>
      </c>
    </row>
    <row r="380" spans="1:11" hidden="1" x14ac:dyDescent="0.25">
      <c r="A380" s="3">
        <v>159388</v>
      </c>
      <c r="B380" s="3" t="s">
        <v>16</v>
      </c>
      <c r="C380" s="3" t="s">
        <v>18</v>
      </c>
      <c r="D380" s="3" t="s">
        <v>1566</v>
      </c>
      <c r="E380" s="3" t="s">
        <v>17</v>
      </c>
      <c r="F380" s="6" t="s">
        <v>19</v>
      </c>
      <c r="G380" s="4">
        <v>43544</v>
      </c>
      <c r="H380" s="3" t="s">
        <v>20</v>
      </c>
      <c r="I380" s="3" t="s">
        <v>21</v>
      </c>
      <c r="J380" s="3" t="s">
        <v>22</v>
      </c>
      <c r="K380" s="3" t="s">
        <v>19</v>
      </c>
    </row>
    <row r="381" spans="1:11" hidden="1" x14ac:dyDescent="0.25">
      <c r="A381" s="3">
        <v>159874</v>
      </c>
      <c r="B381" s="3" t="s">
        <v>629</v>
      </c>
      <c r="C381" s="3" t="s">
        <v>360</v>
      </c>
      <c r="D381" s="3" t="s">
        <v>1471</v>
      </c>
      <c r="E381" s="3" t="s">
        <v>630</v>
      </c>
      <c r="F381" s="6" t="s">
        <v>457</v>
      </c>
      <c r="G381" s="4">
        <v>43374</v>
      </c>
      <c r="H381" s="3" t="s">
        <v>13</v>
      </c>
      <c r="I381" s="3" t="s">
        <v>21</v>
      </c>
      <c r="J381" s="3" t="s">
        <v>48</v>
      </c>
      <c r="K381" s="3" t="s">
        <v>457</v>
      </c>
    </row>
    <row r="382" spans="1:11" hidden="1" x14ac:dyDescent="0.25">
      <c r="A382" s="3">
        <v>159874</v>
      </c>
      <c r="B382" s="3" t="s">
        <v>629</v>
      </c>
      <c r="C382" s="3" t="s">
        <v>360</v>
      </c>
      <c r="D382" s="3" t="s">
        <v>1471</v>
      </c>
      <c r="E382" s="3" t="s">
        <v>983</v>
      </c>
      <c r="F382" s="6" t="s">
        <v>457</v>
      </c>
      <c r="G382" s="4">
        <v>43009</v>
      </c>
      <c r="H382" s="3" t="s">
        <v>13</v>
      </c>
      <c r="I382" s="3" t="s">
        <v>24</v>
      </c>
      <c r="J382" s="3" t="s">
        <v>984</v>
      </c>
      <c r="K382" s="3" t="s">
        <v>457</v>
      </c>
    </row>
    <row r="383" spans="1:11" hidden="1" x14ac:dyDescent="0.25">
      <c r="A383" s="3">
        <v>159874</v>
      </c>
      <c r="B383" s="3" t="s">
        <v>629</v>
      </c>
      <c r="C383" s="3" t="s">
        <v>360</v>
      </c>
      <c r="D383" s="3" t="s">
        <v>1471</v>
      </c>
      <c r="E383" s="3" t="s">
        <v>630</v>
      </c>
      <c r="F383" s="6" t="s">
        <v>457</v>
      </c>
      <c r="G383" s="4">
        <v>43374</v>
      </c>
      <c r="H383" s="3" t="s">
        <v>13</v>
      </c>
      <c r="I383" s="3" t="s">
        <v>21</v>
      </c>
      <c r="J383" s="3" t="s">
        <v>48</v>
      </c>
      <c r="K383" s="3" t="s">
        <v>457</v>
      </c>
    </row>
    <row r="384" spans="1:11" hidden="1" x14ac:dyDescent="0.25">
      <c r="A384" s="3">
        <v>159874</v>
      </c>
      <c r="B384" s="3" t="s">
        <v>629</v>
      </c>
      <c r="C384" s="3" t="s">
        <v>360</v>
      </c>
      <c r="D384" s="3" t="s">
        <v>1471</v>
      </c>
      <c r="E384" s="3" t="s">
        <v>1389</v>
      </c>
      <c r="F384" s="6" t="s">
        <v>457</v>
      </c>
      <c r="G384" s="4">
        <v>43739</v>
      </c>
      <c r="H384" s="3" t="s">
        <v>20</v>
      </c>
      <c r="I384" s="3" t="s">
        <v>21</v>
      </c>
      <c r="J384" s="3" t="s">
        <v>48</v>
      </c>
      <c r="K384" s="3" t="s">
        <v>457</v>
      </c>
    </row>
    <row r="385" spans="1:11" hidden="1" x14ac:dyDescent="0.25">
      <c r="A385" s="3">
        <v>162930</v>
      </c>
      <c r="B385" s="3" t="s">
        <v>957</v>
      </c>
      <c r="C385" s="3" t="s">
        <v>63</v>
      </c>
      <c r="D385" s="3" t="s">
        <v>1567</v>
      </c>
      <c r="E385" s="3" t="s">
        <v>958</v>
      </c>
      <c r="F385" s="6" t="s">
        <v>88</v>
      </c>
      <c r="G385" s="4">
        <v>43747</v>
      </c>
      <c r="H385" s="3" t="s">
        <v>20</v>
      </c>
      <c r="I385" s="3" t="s">
        <v>21</v>
      </c>
      <c r="J385" s="3" t="s">
        <v>48</v>
      </c>
      <c r="K385" s="3" t="s">
        <v>88</v>
      </c>
    </row>
    <row r="386" spans="1:11" hidden="1" x14ac:dyDescent="0.25">
      <c r="A386" s="3">
        <v>165357</v>
      </c>
      <c r="B386" s="3" t="s">
        <v>183</v>
      </c>
      <c r="C386" s="3" t="s">
        <v>63</v>
      </c>
      <c r="D386" s="3" t="s">
        <v>1556</v>
      </c>
      <c r="E386" s="3" t="s">
        <v>952</v>
      </c>
      <c r="F386" s="6" t="s">
        <v>225</v>
      </c>
      <c r="G386" s="4">
        <v>43408</v>
      </c>
      <c r="H386" s="3" t="s">
        <v>13</v>
      </c>
      <c r="I386" s="3" t="s">
        <v>21</v>
      </c>
      <c r="J386" s="3" t="s">
        <v>48</v>
      </c>
      <c r="K386" s="3" t="s">
        <v>225</v>
      </c>
    </row>
    <row r="387" spans="1:11" hidden="1" x14ac:dyDescent="0.25">
      <c r="A387" s="3">
        <v>165357</v>
      </c>
      <c r="B387" s="3" t="s">
        <v>183</v>
      </c>
      <c r="C387" s="3" t="s">
        <v>63</v>
      </c>
      <c r="D387" s="3" t="s">
        <v>1556</v>
      </c>
      <c r="E387" s="3" t="s">
        <v>953</v>
      </c>
      <c r="F387" s="6" t="s">
        <v>225</v>
      </c>
      <c r="G387" s="4">
        <v>43499</v>
      </c>
      <c r="H387" s="3" t="s">
        <v>20</v>
      </c>
      <c r="I387" s="3" t="s">
        <v>21</v>
      </c>
      <c r="J387" s="3" t="s">
        <v>48</v>
      </c>
      <c r="K387" s="3" t="s">
        <v>225</v>
      </c>
    </row>
    <row r="388" spans="1:11" hidden="1" x14ac:dyDescent="0.25">
      <c r="A388" s="3">
        <v>167942</v>
      </c>
      <c r="B388" s="3" t="s">
        <v>858</v>
      </c>
      <c r="C388" s="3" t="s">
        <v>165</v>
      </c>
      <c r="D388" s="3" t="s">
        <v>1506</v>
      </c>
      <c r="E388" s="3" t="s">
        <v>859</v>
      </c>
      <c r="F388" s="6" t="s">
        <v>727</v>
      </c>
      <c r="G388" s="4">
        <v>43489</v>
      </c>
      <c r="H388" s="3" t="s">
        <v>20</v>
      </c>
      <c r="I388" s="3" t="s">
        <v>14</v>
      </c>
      <c r="J388" s="3" t="s">
        <v>132</v>
      </c>
      <c r="K388" s="3" t="s">
        <v>858</v>
      </c>
    </row>
    <row r="389" spans="1:11" hidden="1" x14ac:dyDescent="0.25">
      <c r="A389" s="3">
        <v>170854</v>
      </c>
      <c r="B389" s="3" t="s">
        <v>292</v>
      </c>
      <c r="C389" s="3" t="s">
        <v>96</v>
      </c>
      <c r="D389" s="3" t="s">
        <v>1460</v>
      </c>
      <c r="E389" s="3" t="s">
        <v>293</v>
      </c>
      <c r="F389" s="6" t="s">
        <v>97</v>
      </c>
      <c r="G389" s="4">
        <v>43297</v>
      </c>
      <c r="H389" s="3" t="s">
        <v>13</v>
      </c>
      <c r="I389" s="3" t="s">
        <v>21</v>
      </c>
      <c r="J389" s="3" t="s">
        <v>48</v>
      </c>
      <c r="K389" s="3" t="s">
        <v>97</v>
      </c>
    </row>
    <row r="390" spans="1:11" hidden="1" x14ac:dyDescent="0.25">
      <c r="A390" s="3">
        <v>170854</v>
      </c>
      <c r="B390" s="3" t="s">
        <v>292</v>
      </c>
      <c r="C390" s="3" t="s">
        <v>96</v>
      </c>
      <c r="D390" s="3" t="s">
        <v>1460</v>
      </c>
      <c r="E390" s="3" t="s">
        <v>1247</v>
      </c>
      <c r="F390" s="6" t="s">
        <v>97</v>
      </c>
      <c r="G390" s="4">
        <v>43662</v>
      </c>
      <c r="H390" s="3" t="s">
        <v>20</v>
      </c>
      <c r="I390" s="3" t="s">
        <v>21</v>
      </c>
      <c r="J390" s="3" t="s">
        <v>48</v>
      </c>
      <c r="K390" s="3" t="s">
        <v>97</v>
      </c>
    </row>
    <row r="391" spans="1:11" hidden="1" x14ac:dyDescent="0.25">
      <c r="A391" s="3">
        <v>172105</v>
      </c>
      <c r="B391" s="3" t="s">
        <v>159</v>
      </c>
      <c r="C391" s="3" t="s">
        <v>59</v>
      </c>
      <c r="D391" s="3" t="s">
        <v>1568</v>
      </c>
      <c r="E391" s="3" t="s">
        <v>949</v>
      </c>
      <c r="F391" s="6" t="s">
        <v>131</v>
      </c>
      <c r="G391" s="4">
        <v>43525</v>
      </c>
      <c r="H391" s="3" t="s">
        <v>20</v>
      </c>
      <c r="I391" s="3" t="s">
        <v>21</v>
      </c>
      <c r="J391" s="3" t="s">
        <v>48</v>
      </c>
      <c r="K391" s="3" t="s">
        <v>131</v>
      </c>
    </row>
    <row r="392" spans="1:11" hidden="1" x14ac:dyDescent="0.25">
      <c r="A392" s="3">
        <v>173126</v>
      </c>
      <c r="B392" s="3" t="s">
        <v>472</v>
      </c>
      <c r="C392" s="3" t="s">
        <v>125</v>
      </c>
      <c r="D392" s="3" t="s">
        <v>1477</v>
      </c>
      <c r="E392" s="3" t="s">
        <v>473</v>
      </c>
      <c r="F392" s="6" t="s">
        <v>126</v>
      </c>
      <c r="G392" s="4">
        <v>43058</v>
      </c>
      <c r="H392" s="3" t="s">
        <v>13</v>
      </c>
      <c r="I392" s="3" t="s">
        <v>21</v>
      </c>
      <c r="J392" s="3" t="s">
        <v>3436</v>
      </c>
      <c r="K392" s="3" t="s">
        <v>126</v>
      </c>
    </row>
    <row r="393" spans="1:11" hidden="1" x14ac:dyDescent="0.25">
      <c r="A393" s="3">
        <v>173126</v>
      </c>
      <c r="B393" s="3" t="s">
        <v>472</v>
      </c>
      <c r="C393" s="3" t="s">
        <v>125</v>
      </c>
      <c r="D393" s="3" t="s">
        <v>1477</v>
      </c>
      <c r="E393" s="3" t="s">
        <v>694</v>
      </c>
      <c r="F393" s="6" t="s">
        <v>126</v>
      </c>
      <c r="G393" s="4">
        <v>43423</v>
      </c>
      <c r="H393" s="3" t="s">
        <v>13</v>
      </c>
      <c r="I393" s="3" t="s">
        <v>21</v>
      </c>
      <c r="J393" s="3" t="s">
        <v>3437</v>
      </c>
      <c r="K393" s="3" t="s">
        <v>126</v>
      </c>
    </row>
    <row r="394" spans="1:11" hidden="1" x14ac:dyDescent="0.25">
      <c r="A394" s="3">
        <v>173126</v>
      </c>
      <c r="B394" s="3" t="s">
        <v>472</v>
      </c>
      <c r="C394" s="3" t="s">
        <v>125</v>
      </c>
      <c r="D394" s="3" t="s">
        <v>1477</v>
      </c>
      <c r="E394" s="3" t="s">
        <v>3438</v>
      </c>
      <c r="F394" s="6" t="s">
        <v>126</v>
      </c>
      <c r="G394" s="4">
        <v>43423</v>
      </c>
      <c r="H394" s="3" t="s">
        <v>13</v>
      </c>
      <c r="I394" s="3" t="s">
        <v>21</v>
      </c>
      <c r="J394" s="3" t="s">
        <v>48</v>
      </c>
      <c r="K394" s="3" t="s">
        <v>126</v>
      </c>
    </row>
    <row r="395" spans="1:11" hidden="1" x14ac:dyDescent="0.25">
      <c r="A395" s="3">
        <v>173126</v>
      </c>
      <c r="B395" s="3" t="s">
        <v>472</v>
      </c>
      <c r="C395" s="3" t="s">
        <v>125</v>
      </c>
      <c r="D395" s="3" t="s">
        <v>1477</v>
      </c>
      <c r="E395" s="3" t="s">
        <v>3438</v>
      </c>
      <c r="F395" s="6" t="s">
        <v>126</v>
      </c>
      <c r="G395" s="4">
        <v>43788</v>
      </c>
      <c r="H395" s="3" t="s">
        <v>20</v>
      </c>
      <c r="I395" s="3" t="s">
        <v>21</v>
      </c>
      <c r="J395" s="3" t="s">
        <v>48</v>
      </c>
      <c r="K395" s="3" t="s">
        <v>126</v>
      </c>
    </row>
    <row r="396" spans="1:11" hidden="1" x14ac:dyDescent="0.25">
      <c r="A396" s="3">
        <v>174348</v>
      </c>
      <c r="B396" s="3" t="s">
        <v>297</v>
      </c>
      <c r="C396" s="3" t="s">
        <v>119</v>
      </c>
      <c r="D396" s="3" t="s">
        <v>1489</v>
      </c>
      <c r="E396" s="3" t="s">
        <v>298</v>
      </c>
      <c r="F396" s="6" t="s">
        <v>120</v>
      </c>
      <c r="G396" s="4">
        <v>43231</v>
      </c>
      <c r="H396" s="3" t="s">
        <v>13</v>
      </c>
      <c r="I396" s="3" t="s">
        <v>14</v>
      </c>
      <c r="J396" s="3" t="s">
        <v>146</v>
      </c>
      <c r="K396" s="3" t="s">
        <v>120</v>
      </c>
    </row>
    <row r="397" spans="1:11" hidden="1" x14ac:dyDescent="0.25">
      <c r="A397" s="3">
        <v>174348</v>
      </c>
      <c r="B397" s="3" t="s">
        <v>297</v>
      </c>
      <c r="C397" s="3" t="s">
        <v>119</v>
      </c>
      <c r="D397" s="3" t="s">
        <v>1489</v>
      </c>
      <c r="E397" s="3" t="s">
        <v>1106</v>
      </c>
      <c r="F397" s="6" t="s">
        <v>120</v>
      </c>
      <c r="G397" s="4">
        <v>43596</v>
      </c>
      <c r="H397" s="3" t="s">
        <v>20</v>
      </c>
      <c r="I397" s="3" t="s">
        <v>21</v>
      </c>
      <c r="J397" s="3" t="s">
        <v>48</v>
      </c>
      <c r="K397" s="3" t="s">
        <v>120</v>
      </c>
    </row>
    <row r="398" spans="1:11" hidden="1" x14ac:dyDescent="0.25">
      <c r="A398" s="3">
        <v>174443</v>
      </c>
      <c r="B398" s="3" t="s">
        <v>408</v>
      </c>
      <c r="C398" s="3" t="s">
        <v>165</v>
      </c>
      <c r="D398" s="3" t="s">
        <v>1569</v>
      </c>
      <c r="E398" s="3" t="s">
        <v>409</v>
      </c>
      <c r="F398" s="6" t="s">
        <v>190</v>
      </c>
      <c r="G398" s="4">
        <v>43337</v>
      </c>
      <c r="H398" s="3" t="s">
        <v>13</v>
      </c>
      <c r="I398" s="3" t="s">
        <v>21</v>
      </c>
      <c r="J398" s="3" t="s">
        <v>48</v>
      </c>
      <c r="K398" s="3" t="s">
        <v>190</v>
      </c>
    </row>
    <row r="399" spans="1:11" hidden="1" x14ac:dyDescent="0.25">
      <c r="A399" s="3">
        <v>174443</v>
      </c>
      <c r="B399" s="3" t="s">
        <v>408</v>
      </c>
      <c r="C399" s="3" t="s">
        <v>165</v>
      </c>
      <c r="D399" s="3" t="s">
        <v>1569</v>
      </c>
      <c r="E399" s="3" t="s">
        <v>627</v>
      </c>
      <c r="F399" s="6" t="s">
        <v>190</v>
      </c>
      <c r="G399" s="4">
        <v>42973</v>
      </c>
      <c r="H399" s="3" t="s">
        <v>13</v>
      </c>
      <c r="I399" s="3" t="s">
        <v>21</v>
      </c>
      <c r="J399" s="3" t="s">
        <v>48</v>
      </c>
      <c r="K399" s="3" t="s">
        <v>190</v>
      </c>
    </row>
    <row r="400" spans="1:11" hidden="1" x14ac:dyDescent="0.25">
      <c r="A400" s="3">
        <v>174443</v>
      </c>
      <c r="B400" s="3" t="s">
        <v>408</v>
      </c>
      <c r="C400" s="3" t="s">
        <v>165</v>
      </c>
      <c r="D400" s="3" t="s">
        <v>1569</v>
      </c>
      <c r="E400" s="3" t="s">
        <v>1333</v>
      </c>
      <c r="F400" s="6" t="s">
        <v>190</v>
      </c>
      <c r="G400" s="4">
        <v>43702</v>
      </c>
      <c r="H400" s="3" t="s">
        <v>20</v>
      </c>
      <c r="I400" s="3" t="s">
        <v>21</v>
      </c>
      <c r="J400" s="3" t="s">
        <v>48</v>
      </c>
      <c r="K400" s="3" t="s">
        <v>190</v>
      </c>
    </row>
    <row r="401" spans="1:11" hidden="1" x14ac:dyDescent="0.25">
      <c r="A401" s="3">
        <v>178162</v>
      </c>
      <c r="B401" s="3" t="s">
        <v>490</v>
      </c>
      <c r="C401" s="3" t="s">
        <v>69</v>
      </c>
      <c r="D401" s="3" t="s">
        <v>1547</v>
      </c>
      <c r="E401" s="3" t="s">
        <v>1304</v>
      </c>
      <c r="F401" s="6" t="s">
        <v>277</v>
      </c>
      <c r="G401" s="4">
        <v>43691</v>
      </c>
      <c r="H401" s="3" t="s">
        <v>20</v>
      </c>
      <c r="I401" s="3" t="s">
        <v>21</v>
      </c>
      <c r="J401" s="3" t="s">
        <v>66</v>
      </c>
      <c r="K401" s="3" t="s">
        <v>66</v>
      </c>
    </row>
    <row r="402" spans="1:11" hidden="1" x14ac:dyDescent="0.25">
      <c r="A402" s="3">
        <v>183752</v>
      </c>
      <c r="B402" s="3" t="s">
        <v>842</v>
      </c>
      <c r="C402" s="3" t="s">
        <v>54</v>
      </c>
      <c r="D402" s="3" t="s">
        <v>1570</v>
      </c>
      <c r="E402" s="3" t="s">
        <v>839</v>
      </c>
      <c r="F402" s="6" t="s">
        <v>108</v>
      </c>
      <c r="G402" s="4">
        <v>43482</v>
      </c>
      <c r="H402" s="3" t="s">
        <v>20</v>
      </c>
      <c r="I402" s="3" t="s">
        <v>21</v>
      </c>
      <c r="J402" s="3" t="s">
        <v>48</v>
      </c>
      <c r="K402" s="3" t="s">
        <v>108</v>
      </c>
    </row>
    <row r="403" spans="1:11" hidden="1" x14ac:dyDescent="0.25">
      <c r="A403" s="3">
        <v>183885</v>
      </c>
      <c r="B403" s="3" t="s">
        <v>1273</v>
      </c>
      <c r="C403" s="3" t="s">
        <v>238</v>
      </c>
      <c r="D403" s="3" t="s">
        <v>1460</v>
      </c>
      <c r="E403" s="3" t="s">
        <v>1274</v>
      </c>
      <c r="F403" s="6" t="s">
        <v>1275</v>
      </c>
      <c r="G403" s="4">
        <v>43674</v>
      </c>
      <c r="H403" s="3" t="s">
        <v>20</v>
      </c>
      <c r="I403" s="3" t="s">
        <v>21</v>
      </c>
      <c r="J403" s="3" t="s">
        <v>48</v>
      </c>
      <c r="K403" s="3" t="s">
        <v>1275</v>
      </c>
    </row>
    <row r="404" spans="1:11" hidden="1" x14ac:dyDescent="0.25">
      <c r="A404" s="3">
        <v>184065</v>
      </c>
      <c r="B404" s="3" t="s">
        <v>505</v>
      </c>
      <c r="C404" s="3" t="s">
        <v>63</v>
      </c>
      <c r="D404" s="3" t="s">
        <v>1488</v>
      </c>
      <c r="E404" s="3" t="s">
        <v>409</v>
      </c>
      <c r="F404" s="6" t="s">
        <v>183</v>
      </c>
      <c r="G404" s="4">
        <v>43337</v>
      </c>
      <c r="H404" s="3" t="s">
        <v>13</v>
      </c>
      <c r="I404" s="3" t="s">
        <v>14</v>
      </c>
      <c r="J404" s="3" t="s">
        <v>506</v>
      </c>
      <c r="K404" s="3" t="s">
        <v>225</v>
      </c>
    </row>
    <row r="405" spans="1:11" hidden="1" x14ac:dyDescent="0.25">
      <c r="A405" s="3">
        <v>184065</v>
      </c>
      <c r="B405" s="3" t="s">
        <v>505</v>
      </c>
      <c r="C405" s="3" t="s">
        <v>63</v>
      </c>
      <c r="D405" s="3" t="s">
        <v>1488</v>
      </c>
      <c r="E405" s="3" t="s">
        <v>1333</v>
      </c>
      <c r="F405" s="6" t="s">
        <v>183</v>
      </c>
      <c r="G405" s="4">
        <v>43702</v>
      </c>
      <c r="H405" s="3" t="s">
        <v>20</v>
      </c>
      <c r="I405" s="3" t="s">
        <v>21</v>
      </c>
      <c r="J405" s="3" t="s">
        <v>48</v>
      </c>
      <c r="K405" s="3" t="s">
        <v>183</v>
      </c>
    </row>
    <row r="406" spans="1:11" hidden="1" x14ac:dyDescent="0.25">
      <c r="A406" s="3">
        <v>185258</v>
      </c>
      <c r="B406" s="3" t="s">
        <v>834</v>
      </c>
      <c r="C406" s="3" t="s">
        <v>63</v>
      </c>
      <c r="D406" s="3" t="s">
        <v>1571</v>
      </c>
      <c r="E406" s="3" t="s">
        <v>828</v>
      </c>
      <c r="F406" s="6" t="s">
        <v>88</v>
      </c>
      <c r="G406" s="4">
        <v>43478</v>
      </c>
      <c r="H406" s="3" t="s">
        <v>20</v>
      </c>
      <c r="I406" s="3" t="s">
        <v>21</v>
      </c>
      <c r="J406" s="3" t="s">
        <v>835</v>
      </c>
      <c r="K406" s="3" t="s">
        <v>88</v>
      </c>
    </row>
    <row r="407" spans="1:11" hidden="1" x14ac:dyDescent="0.25">
      <c r="A407" s="3">
        <v>185371</v>
      </c>
      <c r="B407" s="3" t="s">
        <v>338</v>
      </c>
      <c r="C407" s="3" t="s">
        <v>125</v>
      </c>
      <c r="D407" s="3" t="s">
        <v>1471</v>
      </c>
      <c r="E407" s="3" t="s">
        <v>339</v>
      </c>
      <c r="F407" s="6" t="s">
        <v>191</v>
      </c>
      <c r="G407" s="4">
        <v>43123</v>
      </c>
      <c r="H407" s="3" t="s">
        <v>13</v>
      </c>
      <c r="I407" s="3" t="s">
        <v>21</v>
      </c>
      <c r="J407" s="3" t="s">
        <v>48</v>
      </c>
      <c r="K407" s="3" t="s">
        <v>191</v>
      </c>
    </row>
    <row r="408" spans="1:11" hidden="1" x14ac:dyDescent="0.25">
      <c r="A408" s="3">
        <v>185371</v>
      </c>
      <c r="B408" s="3" t="s">
        <v>338</v>
      </c>
      <c r="C408" s="3" t="s">
        <v>125</v>
      </c>
      <c r="D408" s="3" t="s">
        <v>1471</v>
      </c>
      <c r="E408" s="3" t="s">
        <v>851</v>
      </c>
      <c r="F408" s="6" t="s">
        <v>191</v>
      </c>
      <c r="G408" s="4">
        <v>43488</v>
      </c>
      <c r="H408" s="3" t="s">
        <v>20</v>
      </c>
      <c r="I408" s="3" t="s">
        <v>21</v>
      </c>
      <c r="J408" s="3" t="s">
        <v>48</v>
      </c>
      <c r="K408" s="3" t="s">
        <v>191</v>
      </c>
    </row>
    <row r="409" spans="1:11" hidden="1" x14ac:dyDescent="0.25">
      <c r="A409" s="3">
        <v>185758</v>
      </c>
      <c r="B409" s="3" t="s">
        <v>986</v>
      </c>
      <c r="C409" s="3" t="s">
        <v>54</v>
      </c>
      <c r="D409" s="3" t="s">
        <v>1516</v>
      </c>
      <c r="E409" s="3" t="s">
        <v>987</v>
      </c>
      <c r="F409" s="6" t="s">
        <v>108</v>
      </c>
      <c r="G409" s="4">
        <v>43543</v>
      </c>
      <c r="H409" s="3" t="s">
        <v>20</v>
      </c>
      <c r="I409" s="3" t="s">
        <v>21</v>
      </c>
      <c r="J409" s="3" t="s">
        <v>48</v>
      </c>
      <c r="K409" s="3" t="s">
        <v>108</v>
      </c>
    </row>
    <row r="410" spans="1:11" hidden="1" x14ac:dyDescent="0.25">
      <c r="A410" s="3">
        <v>185827</v>
      </c>
      <c r="B410" s="3" t="s">
        <v>3439</v>
      </c>
      <c r="C410" s="3" t="s">
        <v>11</v>
      </c>
      <c r="D410" s="3" t="s">
        <v>1572</v>
      </c>
      <c r="E410" s="3" t="s">
        <v>1300</v>
      </c>
      <c r="F410" s="6" t="s">
        <v>64</v>
      </c>
      <c r="G410" s="4">
        <v>43632</v>
      </c>
      <c r="H410" s="3" t="s">
        <v>20</v>
      </c>
      <c r="I410" s="3" t="s">
        <v>21</v>
      </c>
      <c r="J410" s="3" t="s">
        <v>66</v>
      </c>
      <c r="K410" s="3" t="s">
        <v>66</v>
      </c>
    </row>
    <row r="411" spans="1:11" hidden="1" x14ac:dyDescent="0.25">
      <c r="A411" s="3">
        <v>186505</v>
      </c>
      <c r="B411" s="3" t="s">
        <v>287</v>
      </c>
      <c r="C411" s="3" t="s">
        <v>1697</v>
      </c>
      <c r="D411" s="3" t="s">
        <v>1488</v>
      </c>
      <c r="E411" s="3" t="s">
        <v>162</v>
      </c>
      <c r="F411" s="6" t="s">
        <v>73</v>
      </c>
      <c r="G411" s="4">
        <v>43405</v>
      </c>
      <c r="H411" s="3" t="s">
        <v>13</v>
      </c>
      <c r="I411" s="3" t="s">
        <v>21</v>
      </c>
      <c r="J411" s="3" t="s">
        <v>48</v>
      </c>
      <c r="K411" s="3" t="s">
        <v>73</v>
      </c>
    </row>
    <row r="412" spans="1:11" hidden="1" x14ac:dyDescent="0.25">
      <c r="A412" s="3">
        <v>186505</v>
      </c>
      <c r="B412" s="3" t="s">
        <v>287</v>
      </c>
      <c r="C412" s="3" t="s">
        <v>1697</v>
      </c>
      <c r="D412" s="3" t="s">
        <v>1488</v>
      </c>
      <c r="E412" s="3" t="s">
        <v>1423</v>
      </c>
      <c r="F412" s="6" t="s">
        <v>73</v>
      </c>
      <c r="G412" s="4">
        <v>43770</v>
      </c>
      <c r="H412" s="3" t="s">
        <v>20</v>
      </c>
      <c r="I412" s="3" t="s">
        <v>21</v>
      </c>
      <c r="J412" s="3" t="s">
        <v>48</v>
      </c>
      <c r="K412" s="3" t="s">
        <v>73</v>
      </c>
    </row>
    <row r="413" spans="1:11" hidden="1" x14ac:dyDescent="0.25">
      <c r="A413" s="3">
        <v>187487</v>
      </c>
      <c r="B413" s="3" t="s">
        <v>278</v>
      </c>
      <c r="C413" s="3" t="s">
        <v>119</v>
      </c>
      <c r="D413" s="3" t="s">
        <v>1489</v>
      </c>
      <c r="E413" s="3" t="s">
        <v>279</v>
      </c>
      <c r="F413" s="6" t="s">
        <v>120</v>
      </c>
      <c r="G413" s="4">
        <v>43132</v>
      </c>
      <c r="H413" s="3" t="s">
        <v>13</v>
      </c>
      <c r="I413" s="3" t="s">
        <v>14</v>
      </c>
      <c r="J413" s="3" t="s">
        <v>3440</v>
      </c>
      <c r="K413" s="3" t="s">
        <v>322</v>
      </c>
    </row>
    <row r="414" spans="1:11" hidden="1" x14ac:dyDescent="0.25">
      <c r="A414" s="3">
        <v>187487</v>
      </c>
      <c r="B414" s="3" t="s">
        <v>278</v>
      </c>
      <c r="C414" s="3" t="s">
        <v>119</v>
      </c>
      <c r="D414" s="3" t="s">
        <v>1489</v>
      </c>
      <c r="E414" s="3" t="s">
        <v>871</v>
      </c>
      <c r="F414" s="6" t="s">
        <v>120</v>
      </c>
      <c r="G414" s="4">
        <v>43497</v>
      </c>
      <c r="H414" s="3" t="s">
        <v>20</v>
      </c>
      <c r="I414" s="3" t="s">
        <v>21</v>
      </c>
      <c r="J414" s="3" t="s">
        <v>48</v>
      </c>
      <c r="K414" s="3" t="s">
        <v>120</v>
      </c>
    </row>
    <row r="415" spans="1:11" hidden="1" x14ac:dyDescent="0.25">
      <c r="A415" s="3">
        <v>187592</v>
      </c>
      <c r="B415" s="3" t="s">
        <v>181</v>
      </c>
      <c r="C415" s="3" t="s">
        <v>170</v>
      </c>
      <c r="D415" s="3" t="s">
        <v>1573</v>
      </c>
      <c r="E415" s="3" t="s">
        <v>881</v>
      </c>
      <c r="F415" s="6" t="s">
        <v>171</v>
      </c>
      <c r="G415" s="4">
        <v>43497</v>
      </c>
      <c r="H415" s="3" t="s">
        <v>20</v>
      </c>
      <c r="I415" s="3" t="s">
        <v>21</v>
      </c>
      <c r="J415" s="3" t="s">
        <v>3441</v>
      </c>
      <c r="K415" s="3" t="s">
        <v>171</v>
      </c>
    </row>
    <row r="416" spans="1:11" hidden="1" x14ac:dyDescent="0.25">
      <c r="A416" s="3">
        <v>187993</v>
      </c>
      <c r="B416" s="3" t="s">
        <v>383</v>
      </c>
      <c r="C416" s="3" t="s">
        <v>54</v>
      </c>
      <c r="D416" s="3" t="s">
        <v>1472</v>
      </c>
      <c r="E416" s="3" t="s">
        <v>886</v>
      </c>
      <c r="F416" s="6" t="s">
        <v>102</v>
      </c>
      <c r="G416" s="4">
        <v>43501</v>
      </c>
      <c r="H416" s="3" t="s">
        <v>20</v>
      </c>
      <c r="I416" s="3" t="s">
        <v>21</v>
      </c>
      <c r="J416" s="3" t="s">
        <v>48</v>
      </c>
      <c r="K416" s="3" t="s">
        <v>102</v>
      </c>
    </row>
    <row r="417" spans="1:11" hidden="1" x14ac:dyDescent="0.25">
      <c r="A417" s="3">
        <v>188335</v>
      </c>
      <c r="B417" s="3" t="s">
        <v>619</v>
      </c>
      <c r="C417" s="3" t="s">
        <v>54</v>
      </c>
      <c r="D417" s="3" t="s">
        <v>1518</v>
      </c>
      <c r="E417" s="3" t="s">
        <v>620</v>
      </c>
      <c r="F417" s="6" t="s">
        <v>231</v>
      </c>
      <c r="G417" s="4">
        <v>43007</v>
      </c>
      <c r="H417" s="3" t="s">
        <v>13</v>
      </c>
      <c r="I417" s="3" t="s">
        <v>21</v>
      </c>
      <c r="J417" s="3" t="s">
        <v>48</v>
      </c>
      <c r="K417" s="3" t="s">
        <v>231</v>
      </c>
    </row>
    <row r="418" spans="1:11" hidden="1" x14ac:dyDescent="0.25">
      <c r="A418" s="3">
        <v>188335</v>
      </c>
      <c r="B418" s="3" t="s">
        <v>619</v>
      </c>
      <c r="C418" s="3" t="s">
        <v>54</v>
      </c>
      <c r="D418" s="3" t="s">
        <v>1518</v>
      </c>
      <c r="E418" s="3" t="s">
        <v>1091</v>
      </c>
      <c r="F418" s="6" t="s">
        <v>115</v>
      </c>
      <c r="G418" s="4">
        <v>43372</v>
      </c>
      <c r="H418" s="3" t="s">
        <v>13</v>
      </c>
      <c r="I418" s="3" t="s">
        <v>21</v>
      </c>
      <c r="J418" s="3" t="s">
        <v>1092</v>
      </c>
      <c r="K418" s="3" t="s">
        <v>115</v>
      </c>
    </row>
    <row r="419" spans="1:11" hidden="1" x14ac:dyDescent="0.25">
      <c r="A419" s="3">
        <v>188335</v>
      </c>
      <c r="B419" s="3" t="s">
        <v>619</v>
      </c>
      <c r="C419" s="3" t="s">
        <v>54</v>
      </c>
      <c r="D419" s="3" t="s">
        <v>1518</v>
      </c>
      <c r="E419" s="3" t="s">
        <v>1388</v>
      </c>
      <c r="F419" s="6" t="s">
        <v>115</v>
      </c>
      <c r="G419" s="4">
        <v>43737</v>
      </c>
      <c r="H419" s="3" t="s">
        <v>20</v>
      </c>
      <c r="I419" s="3" t="s">
        <v>21</v>
      </c>
      <c r="J419" s="3" t="s">
        <v>22</v>
      </c>
      <c r="K419" s="3" t="s">
        <v>115</v>
      </c>
    </row>
    <row r="420" spans="1:11" hidden="1" x14ac:dyDescent="0.25">
      <c r="A420" s="3">
        <v>190001</v>
      </c>
      <c r="B420" s="3" t="s">
        <v>137</v>
      </c>
      <c r="C420" s="3" t="s">
        <v>59</v>
      </c>
      <c r="D420" s="3" t="s">
        <v>1464</v>
      </c>
      <c r="E420" s="3" t="s">
        <v>1080</v>
      </c>
      <c r="F420" s="6" t="s">
        <v>250</v>
      </c>
      <c r="G420" s="4">
        <v>43591</v>
      </c>
      <c r="H420" s="3" t="s">
        <v>20</v>
      </c>
      <c r="I420" s="3" t="s">
        <v>21</v>
      </c>
      <c r="J420" s="3" t="s">
        <v>66</v>
      </c>
      <c r="K420" s="3" t="s">
        <v>66</v>
      </c>
    </row>
    <row r="421" spans="1:11" hidden="1" x14ac:dyDescent="0.25">
      <c r="A421" s="3">
        <v>191743</v>
      </c>
      <c r="B421" s="3" t="s">
        <v>374</v>
      </c>
      <c r="C421" s="3" t="s">
        <v>96</v>
      </c>
      <c r="D421" s="3" t="s">
        <v>1574</v>
      </c>
      <c r="E421" s="3" t="s">
        <v>268</v>
      </c>
      <c r="F421" s="6" t="s">
        <v>97</v>
      </c>
      <c r="G421" s="4">
        <v>43191</v>
      </c>
      <c r="H421" s="3" t="s">
        <v>13</v>
      </c>
      <c r="I421" s="3" t="s">
        <v>21</v>
      </c>
      <c r="J421" s="3" t="s">
        <v>48</v>
      </c>
      <c r="K421" s="3" t="s">
        <v>97</v>
      </c>
    </row>
    <row r="422" spans="1:11" hidden="1" x14ac:dyDescent="0.25">
      <c r="A422" s="3">
        <v>191743</v>
      </c>
      <c r="B422" s="3" t="s">
        <v>374</v>
      </c>
      <c r="C422" s="3" t="s">
        <v>96</v>
      </c>
      <c r="D422" s="3" t="s">
        <v>1574</v>
      </c>
      <c r="E422" s="3" t="s">
        <v>965</v>
      </c>
      <c r="F422" s="6" t="s">
        <v>97</v>
      </c>
      <c r="G422" s="4">
        <v>43556</v>
      </c>
      <c r="H422" s="3" t="s">
        <v>20</v>
      </c>
      <c r="I422" s="3" t="s">
        <v>21</v>
      </c>
      <c r="J422" s="3" t="s">
        <v>48</v>
      </c>
      <c r="K422" s="3" t="s">
        <v>97</v>
      </c>
    </row>
    <row r="423" spans="1:11" hidden="1" x14ac:dyDescent="0.25">
      <c r="A423" s="3">
        <v>192176</v>
      </c>
      <c r="B423" s="3" t="s">
        <v>288</v>
      </c>
      <c r="C423" s="3" t="s">
        <v>165</v>
      </c>
      <c r="D423" s="3" t="s">
        <v>1474</v>
      </c>
      <c r="E423" s="3" t="s">
        <v>289</v>
      </c>
      <c r="F423" s="6" t="s">
        <v>290</v>
      </c>
      <c r="G423" s="4">
        <v>43232</v>
      </c>
      <c r="H423" s="3" t="s">
        <v>13</v>
      </c>
      <c r="I423" s="3" t="s">
        <v>21</v>
      </c>
      <c r="J423" s="3" t="s">
        <v>48</v>
      </c>
      <c r="K423" s="3" t="s">
        <v>290</v>
      </c>
    </row>
    <row r="424" spans="1:11" hidden="1" x14ac:dyDescent="0.25">
      <c r="A424" s="3">
        <v>192468</v>
      </c>
      <c r="B424" s="3" t="s">
        <v>503</v>
      </c>
      <c r="C424" s="3" t="s">
        <v>119</v>
      </c>
      <c r="D424" s="3" t="s">
        <v>1461</v>
      </c>
      <c r="E424" s="3" t="s">
        <v>504</v>
      </c>
      <c r="F424" s="6" t="s">
        <v>120</v>
      </c>
      <c r="G424" s="4">
        <v>43259</v>
      </c>
      <c r="H424" s="3" t="s">
        <v>13</v>
      </c>
      <c r="I424" s="3" t="s">
        <v>14</v>
      </c>
      <c r="J424" s="3" t="s">
        <v>3442</v>
      </c>
      <c r="K424" s="3" t="s">
        <v>322</v>
      </c>
    </row>
    <row r="425" spans="1:11" hidden="1" x14ac:dyDescent="0.25">
      <c r="A425" s="3">
        <v>192468</v>
      </c>
      <c r="B425" s="3" t="s">
        <v>503</v>
      </c>
      <c r="C425" s="3" t="s">
        <v>119</v>
      </c>
      <c r="D425" s="3" t="s">
        <v>1461</v>
      </c>
      <c r="E425" s="3" t="s">
        <v>1152</v>
      </c>
      <c r="F425" s="6" t="s">
        <v>120</v>
      </c>
      <c r="G425" s="4">
        <v>43624</v>
      </c>
      <c r="H425" s="3" t="s">
        <v>20</v>
      </c>
      <c r="I425" s="3" t="s">
        <v>21</v>
      </c>
      <c r="J425" s="3" t="s">
        <v>48</v>
      </c>
      <c r="K425" s="3" t="s">
        <v>120</v>
      </c>
    </row>
    <row r="426" spans="1:11" hidden="1" x14ac:dyDescent="0.25">
      <c r="A426" s="3">
        <v>192892</v>
      </c>
      <c r="B426" s="3" t="s">
        <v>348</v>
      </c>
      <c r="C426" s="3" t="s">
        <v>111</v>
      </c>
      <c r="D426" s="3" t="s">
        <v>1575</v>
      </c>
      <c r="E426" s="3" t="s">
        <v>349</v>
      </c>
      <c r="F426" s="6" t="s">
        <v>322</v>
      </c>
      <c r="G426" s="4">
        <v>43315</v>
      </c>
      <c r="H426" s="3" t="s">
        <v>13</v>
      </c>
      <c r="I426" s="3" t="s">
        <v>21</v>
      </c>
      <c r="J426" s="3" t="s">
        <v>22</v>
      </c>
      <c r="K426" s="3" t="s">
        <v>322</v>
      </c>
    </row>
    <row r="427" spans="1:11" hidden="1" x14ac:dyDescent="0.25">
      <c r="A427" s="3">
        <v>193275</v>
      </c>
      <c r="B427" s="3" t="s">
        <v>646</v>
      </c>
      <c r="C427" s="3" t="s">
        <v>648</v>
      </c>
      <c r="D427" s="3" t="s">
        <v>1489</v>
      </c>
      <c r="E427" s="3" t="s">
        <v>3443</v>
      </c>
      <c r="F427" s="6" t="s">
        <v>649</v>
      </c>
      <c r="G427" s="4">
        <v>43778</v>
      </c>
      <c r="H427" s="3" t="s">
        <v>20</v>
      </c>
      <c r="I427" s="3" t="s">
        <v>21</v>
      </c>
      <c r="J427" s="3" t="s">
        <v>48</v>
      </c>
      <c r="K427" s="3" t="s">
        <v>649</v>
      </c>
    </row>
    <row r="428" spans="1:11" hidden="1" x14ac:dyDescent="0.25">
      <c r="A428" s="3">
        <v>194415</v>
      </c>
      <c r="B428" s="3" t="s">
        <v>355</v>
      </c>
      <c r="C428" s="3" t="s">
        <v>63</v>
      </c>
      <c r="D428" s="3" t="s">
        <v>1488</v>
      </c>
      <c r="E428" s="3" t="s">
        <v>356</v>
      </c>
      <c r="F428" s="6" t="s">
        <v>61</v>
      </c>
      <c r="G428" s="4">
        <v>43329</v>
      </c>
      <c r="H428" s="3" t="s">
        <v>13</v>
      </c>
      <c r="I428" s="3" t="s">
        <v>14</v>
      </c>
      <c r="J428" s="3" t="s">
        <v>3444</v>
      </c>
      <c r="K428" s="3" t="s">
        <v>225</v>
      </c>
    </row>
    <row r="429" spans="1:11" hidden="1" x14ac:dyDescent="0.25">
      <c r="A429" s="3">
        <v>194415</v>
      </c>
      <c r="B429" s="3" t="s">
        <v>355</v>
      </c>
      <c r="C429" s="3" t="s">
        <v>63</v>
      </c>
      <c r="D429" s="3" t="s">
        <v>1488</v>
      </c>
      <c r="E429" s="3" t="s">
        <v>1316</v>
      </c>
      <c r="F429" s="6" t="s">
        <v>61</v>
      </c>
      <c r="G429" s="4">
        <v>43694</v>
      </c>
      <c r="H429" s="3" t="s">
        <v>20</v>
      </c>
      <c r="I429" s="3" t="s">
        <v>21</v>
      </c>
      <c r="J429" s="3" t="s">
        <v>48</v>
      </c>
      <c r="K429" s="3" t="s">
        <v>61</v>
      </c>
    </row>
    <row r="430" spans="1:11" hidden="1" x14ac:dyDescent="0.25">
      <c r="A430" s="3">
        <v>195450</v>
      </c>
      <c r="B430" s="3" t="s">
        <v>311</v>
      </c>
      <c r="C430" s="3" t="s">
        <v>78</v>
      </c>
      <c r="D430" s="3" t="s">
        <v>1547</v>
      </c>
      <c r="E430" s="3" t="s">
        <v>39</v>
      </c>
      <c r="F430" s="6" t="s">
        <v>79</v>
      </c>
      <c r="G430" s="4">
        <v>43160</v>
      </c>
      <c r="H430" s="3" t="s">
        <v>13</v>
      </c>
      <c r="I430" s="3" t="s">
        <v>24</v>
      </c>
      <c r="J430" s="3" t="s">
        <v>312</v>
      </c>
      <c r="K430" s="3" t="s">
        <v>79</v>
      </c>
    </row>
    <row r="431" spans="1:11" hidden="1" x14ac:dyDescent="0.25">
      <c r="A431" s="3">
        <v>195450</v>
      </c>
      <c r="B431" s="3" t="s">
        <v>311</v>
      </c>
      <c r="C431" s="3" t="s">
        <v>78</v>
      </c>
      <c r="D431" s="3" t="s">
        <v>1547</v>
      </c>
      <c r="E431" s="3" t="s">
        <v>949</v>
      </c>
      <c r="F431" s="6" t="s">
        <v>79</v>
      </c>
      <c r="G431" s="4">
        <v>43525</v>
      </c>
      <c r="H431" s="3" t="s">
        <v>20</v>
      </c>
      <c r="I431" s="3" t="s">
        <v>21</v>
      </c>
      <c r="J431" s="3" t="s">
        <v>48</v>
      </c>
      <c r="K431" s="3" t="s">
        <v>79</v>
      </c>
    </row>
    <row r="432" spans="1:11" hidden="1" x14ac:dyDescent="0.25">
      <c r="A432" s="3">
        <v>195945</v>
      </c>
      <c r="B432" s="3" t="s">
        <v>70</v>
      </c>
      <c r="C432" s="3" t="s">
        <v>69</v>
      </c>
      <c r="D432" s="3" t="s">
        <v>1576</v>
      </c>
      <c r="E432" s="3" t="s">
        <v>785</v>
      </c>
      <c r="F432" s="6" t="s">
        <v>353</v>
      </c>
      <c r="G432" s="4">
        <v>44062</v>
      </c>
      <c r="H432" s="30" t="s">
        <v>20</v>
      </c>
      <c r="I432" s="3" t="s">
        <v>24</v>
      </c>
      <c r="J432" s="3" t="s">
        <v>786</v>
      </c>
      <c r="K432" s="3" t="s">
        <v>353</v>
      </c>
    </row>
    <row r="433" spans="1:11" hidden="1" x14ac:dyDescent="0.25">
      <c r="A433" s="3">
        <v>196123</v>
      </c>
      <c r="B433" s="3" t="s">
        <v>854</v>
      </c>
      <c r="C433" s="3" t="s">
        <v>165</v>
      </c>
      <c r="D433" s="3" t="s">
        <v>1465</v>
      </c>
      <c r="E433" s="3" t="s">
        <v>717</v>
      </c>
      <c r="F433" s="6" t="s">
        <v>735</v>
      </c>
      <c r="G433" s="4">
        <v>43437</v>
      </c>
      <c r="H433" s="3" t="s">
        <v>13</v>
      </c>
      <c r="I433" s="3" t="s">
        <v>21</v>
      </c>
      <c r="J433" s="3" t="s">
        <v>48</v>
      </c>
      <c r="K433" s="3" t="s">
        <v>735</v>
      </c>
    </row>
    <row r="434" spans="1:11" hidden="1" x14ac:dyDescent="0.25">
      <c r="A434" s="3">
        <v>196123</v>
      </c>
      <c r="B434" s="3" t="s">
        <v>854</v>
      </c>
      <c r="C434" s="3" t="s">
        <v>165</v>
      </c>
      <c r="D434" s="3" t="s">
        <v>1465</v>
      </c>
      <c r="E434" s="3" t="s">
        <v>3382</v>
      </c>
      <c r="F434" s="6" t="s">
        <v>735</v>
      </c>
      <c r="G434" s="4">
        <v>43802</v>
      </c>
      <c r="H434" s="3" t="s">
        <v>20</v>
      </c>
      <c r="I434" s="3" t="s">
        <v>21</v>
      </c>
      <c r="J434" s="3" t="s">
        <v>48</v>
      </c>
      <c r="K434" s="3" t="s">
        <v>735</v>
      </c>
    </row>
    <row r="435" spans="1:11" hidden="1" x14ac:dyDescent="0.25">
      <c r="A435" s="3">
        <v>198530</v>
      </c>
      <c r="B435" s="3" t="s">
        <v>517</v>
      </c>
      <c r="C435" s="3" t="s">
        <v>187</v>
      </c>
      <c r="D435" s="3" t="s">
        <v>1499</v>
      </c>
      <c r="E435" s="3" t="s">
        <v>339</v>
      </c>
      <c r="F435" s="6" t="s">
        <v>185</v>
      </c>
      <c r="G435" s="4">
        <v>43123</v>
      </c>
      <c r="H435" s="3" t="s">
        <v>13</v>
      </c>
      <c r="I435" s="3" t="s">
        <v>21</v>
      </c>
      <c r="J435" s="3" t="s">
        <v>48</v>
      </c>
      <c r="K435" s="3" t="s">
        <v>185</v>
      </c>
    </row>
    <row r="436" spans="1:11" hidden="1" x14ac:dyDescent="0.25">
      <c r="A436" s="3">
        <v>198530</v>
      </c>
      <c r="B436" s="3" t="s">
        <v>517</v>
      </c>
      <c r="C436" s="3" t="s">
        <v>187</v>
      </c>
      <c r="D436" s="3" t="s">
        <v>1499</v>
      </c>
      <c r="E436" s="3" t="s">
        <v>851</v>
      </c>
      <c r="F436" s="6" t="s">
        <v>185</v>
      </c>
      <c r="G436" s="4">
        <v>43488</v>
      </c>
      <c r="H436" s="3" t="s">
        <v>20</v>
      </c>
      <c r="I436" s="3" t="s">
        <v>21</v>
      </c>
      <c r="J436" s="3" t="s">
        <v>48</v>
      </c>
      <c r="K436" s="3" t="s">
        <v>185</v>
      </c>
    </row>
    <row r="437" spans="1:11" hidden="1" x14ac:dyDescent="0.25">
      <c r="A437" s="3">
        <v>199447</v>
      </c>
      <c r="B437" s="3" t="s">
        <v>783</v>
      </c>
      <c r="C437" s="3" t="s">
        <v>170</v>
      </c>
      <c r="D437" s="3" t="s">
        <v>1559</v>
      </c>
      <c r="E437" s="3" t="s">
        <v>1263</v>
      </c>
      <c r="F437" s="6" t="s">
        <v>171</v>
      </c>
      <c r="G437" s="4">
        <v>43678</v>
      </c>
      <c r="H437" s="3" t="s">
        <v>20</v>
      </c>
      <c r="I437" s="3" t="s">
        <v>21</v>
      </c>
      <c r="J437" s="3" t="s">
        <v>66</v>
      </c>
      <c r="K437" s="3" t="s">
        <v>66</v>
      </c>
    </row>
    <row r="438" spans="1:11" hidden="1" x14ac:dyDescent="0.25">
      <c r="A438" s="3">
        <v>199448</v>
      </c>
      <c r="B438" s="3" t="s">
        <v>450</v>
      </c>
      <c r="C438" s="3" t="s">
        <v>63</v>
      </c>
      <c r="D438" s="3" t="s">
        <v>1488</v>
      </c>
      <c r="E438" s="3" t="s">
        <v>1261</v>
      </c>
      <c r="F438" s="6" t="s">
        <v>61</v>
      </c>
      <c r="G438" s="4">
        <v>43668</v>
      </c>
      <c r="H438" s="3" t="s">
        <v>20</v>
      </c>
      <c r="I438" s="3" t="s">
        <v>21</v>
      </c>
      <c r="J438" s="3" t="s">
        <v>48</v>
      </c>
      <c r="K438" s="3" t="s">
        <v>61</v>
      </c>
    </row>
    <row r="439" spans="1:11" hidden="1" x14ac:dyDescent="0.25">
      <c r="A439" s="3">
        <v>199633</v>
      </c>
      <c r="B439" s="3" t="s">
        <v>449</v>
      </c>
      <c r="C439" s="3" t="s">
        <v>69</v>
      </c>
      <c r="D439" s="3" t="s">
        <v>1577</v>
      </c>
      <c r="E439" s="3" t="s">
        <v>1119</v>
      </c>
      <c r="F439" s="6" t="s">
        <v>353</v>
      </c>
      <c r="G439" s="4">
        <v>43608</v>
      </c>
      <c r="H439" s="3" t="s">
        <v>20</v>
      </c>
      <c r="I439" s="3" t="s">
        <v>21</v>
      </c>
      <c r="J439" s="3" t="s">
        <v>48</v>
      </c>
      <c r="K439" s="3" t="s">
        <v>353</v>
      </c>
    </row>
    <row r="440" spans="1:11" hidden="1" x14ac:dyDescent="0.25">
      <c r="A440" s="3">
        <v>199866</v>
      </c>
      <c r="B440" s="3" t="s">
        <v>12</v>
      </c>
      <c r="C440" s="3" t="s">
        <v>11</v>
      </c>
      <c r="D440" s="3" t="s">
        <v>1578</v>
      </c>
      <c r="E440" s="3" t="s">
        <v>787</v>
      </c>
      <c r="F440" s="6" t="s">
        <v>3439</v>
      </c>
      <c r="G440" s="4">
        <v>43683</v>
      </c>
      <c r="H440" s="3" t="s">
        <v>20</v>
      </c>
      <c r="I440" s="3" t="s">
        <v>21</v>
      </c>
      <c r="J440" s="3" t="s">
        <v>48</v>
      </c>
      <c r="K440" s="3" t="s">
        <v>3439</v>
      </c>
    </row>
    <row r="441" spans="1:11" hidden="1" x14ac:dyDescent="0.25">
      <c r="A441" s="3">
        <v>199866</v>
      </c>
      <c r="B441" s="3" t="s">
        <v>12</v>
      </c>
      <c r="C441" s="3" t="s">
        <v>11</v>
      </c>
      <c r="D441" s="3" t="s">
        <v>1578</v>
      </c>
      <c r="E441" s="3" t="s">
        <v>1418</v>
      </c>
      <c r="F441" s="6" t="s">
        <v>3439</v>
      </c>
      <c r="G441" s="4">
        <v>42953</v>
      </c>
      <c r="H441" s="3" t="s">
        <v>13</v>
      </c>
      <c r="I441" s="3" t="s">
        <v>14</v>
      </c>
      <c r="J441" s="3" t="s">
        <v>3445</v>
      </c>
      <c r="K441" s="3" t="s">
        <v>64</v>
      </c>
    </row>
    <row r="442" spans="1:11" hidden="1" x14ac:dyDescent="0.25">
      <c r="A442" s="3">
        <v>200098</v>
      </c>
      <c r="B442" s="3" t="s">
        <v>175</v>
      </c>
      <c r="C442" s="3" t="s">
        <v>54</v>
      </c>
      <c r="D442" s="3" t="s">
        <v>1579</v>
      </c>
      <c r="E442" s="3" t="s">
        <v>176</v>
      </c>
      <c r="F442" s="6" t="s">
        <v>108</v>
      </c>
      <c r="G442" s="4">
        <v>43302</v>
      </c>
      <c r="H442" s="3" t="s">
        <v>13</v>
      </c>
      <c r="I442" s="3" t="s">
        <v>21</v>
      </c>
      <c r="J442" s="3" t="s">
        <v>48</v>
      </c>
      <c r="K442" s="3" t="s">
        <v>108</v>
      </c>
    </row>
    <row r="443" spans="1:11" hidden="1" x14ac:dyDescent="0.25">
      <c r="A443" s="3">
        <v>200098</v>
      </c>
      <c r="B443" s="3" t="s">
        <v>175</v>
      </c>
      <c r="C443" s="3" t="s">
        <v>54</v>
      </c>
      <c r="D443" s="3" t="s">
        <v>1579</v>
      </c>
      <c r="E443" s="3" t="s">
        <v>1258</v>
      </c>
      <c r="F443" s="6" t="s">
        <v>108</v>
      </c>
      <c r="G443" s="4">
        <v>43667</v>
      </c>
      <c r="H443" s="3" t="s">
        <v>20</v>
      </c>
      <c r="I443" s="3" t="s">
        <v>21</v>
      </c>
      <c r="J443" s="3" t="s">
        <v>48</v>
      </c>
      <c r="K443" s="3" t="s">
        <v>108</v>
      </c>
    </row>
    <row r="444" spans="1:11" hidden="1" x14ac:dyDescent="0.25">
      <c r="A444" s="3">
        <v>200563</v>
      </c>
      <c r="B444" s="3" t="s">
        <v>136</v>
      </c>
      <c r="C444" s="3" t="s">
        <v>135</v>
      </c>
      <c r="D444" s="3" t="s">
        <v>1580</v>
      </c>
      <c r="E444" s="3" t="s">
        <v>1119</v>
      </c>
      <c r="F444" s="6" t="s">
        <v>750</v>
      </c>
      <c r="G444" s="4">
        <v>43608</v>
      </c>
      <c r="H444" s="3" t="s">
        <v>20</v>
      </c>
      <c r="I444" s="3" t="s">
        <v>21</v>
      </c>
      <c r="J444" s="3" t="s">
        <v>66</v>
      </c>
      <c r="K444" s="3" t="s">
        <v>66</v>
      </c>
    </row>
    <row r="445" spans="1:11" hidden="1" x14ac:dyDescent="0.25">
      <c r="A445" s="3">
        <v>202476</v>
      </c>
      <c r="B445" s="3" t="s">
        <v>147</v>
      </c>
      <c r="C445" s="3" t="s">
        <v>59</v>
      </c>
      <c r="D445" s="3" t="s">
        <v>1521</v>
      </c>
      <c r="E445" s="3" t="s">
        <v>148</v>
      </c>
      <c r="F445" s="6" t="s">
        <v>57</v>
      </c>
      <c r="G445" s="4">
        <v>43180</v>
      </c>
      <c r="H445" s="3" t="s">
        <v>13</v>
      </c>
      <c r="I445" s="3" t="s">
        <v>21</v>
      </c>
      <c r="J445" s="3" t="s">
        <v>149</v>
      </c>
      <c r="K445" s="3" t="s">
        <v>57</v>
      </c>
    </row>
    <row r="446" spans="1:11" hidden="1" x14ac:dyDescent="0.25">
      <c r="A446" s="3">
        <v>202476</v>
      </c>
      <c r="B446" s="3" t="s">
        <v>147</v>
      </c>
      <c r="C446" s="3" t="s">
        <v>59</v>
      </c>
      <c r="D446" s="3" t="s">
        <v>1521</v>
      </c>
      <c r="E446" s="3" t="s">
        <v>631</v>
      </c>
      <c r="F446" s="6" t="s">
        <v>57</v>
      </c>
      <c r="G446" s="4">
        <v>42963</v>
      </c>
      <c r="H446" s="3" t="s">
        <v>13</v>
      </c>
      <c r="I446" s="3" t="s">
        <v>24</v>
      </c>
      <c r="J446" s="3" t="s">
        <v>632</v>
      </c>
      <c r="K446" s="3" t="s">
        <v>57</v>
      </c>
    </row>
    <row r="447" spans="1:11" hidden="1" x14ac:dyDescent="0.25">
      <c r="A447" s="3">
        <v>202476</v>
      </c>
      <c r="B447" s="3" t="s">
        <v>147</v>
      </c>
      <c r="C447" s="3" t="s">
        <v>59</v>
      </c>
      <c r="D447" s="3" t="s">
        <v>1521</v>
      </c>
      <c r="E447" s="3" t="s">
        <v>1313</v>
      </c>
      <c r="F447" s="6" t="s">
        <v>57</v>
      </c>
      <c r="G447" s="4">
        <v>43545</v>
      </c>
      <c r="H447" s="3" t="s">
        <v>20</v>
      </c>
      <c r="I447" s="3" t="s">
        <v>21</v>
      </c>
      <c r="J447" s="3" t="s">
        <v>48</v>
      </c>
      <c r="K447" s="3" t="s">
        <v>57</v>
      </c>
    </row>
    <row r="448" spans="1:11" hidden="1" x14ac:dyDescent="0.25">
      <c r="A448" s="3">
        <v>203683</v>
      </c>
      <c r="B448" s="3" t="s">
        <v>1136</v>
      </c>
      <c r="C448" s="3" t="s">
        <v>170</v>
      </c>
      <c r="D448" s="3" t="s">
        <v>1581</v>
      </c>
      <c r="E448" s="3" t="s">
        <v>1133</v>
      </c>
      <c r="F448" s="6" t="s">
        <v>181</v>
      </c>
      <c r="G448" s="4">
        <v>43617</v>
      </c>
      <c r="H448" s="3" t="s">
        <v>20</v>
      </c>
      <c r="I448" s="3" t="s">
        <v>21</v>
      </c>
      <c r="J448" s="3" t="s">
        <v>66</v>
      </c>
      <c r="K448" s="3" t="s">
        <v>66</v>
      </c>
    </row>
    <row r="449" spans="1:11" hidden="1" x14ac:dyDescent="0.25">
      <c r="A449" s="3">
        <v>204205</v>
      </c>
      <c r="B449" s="3" t="s">
        <v>977</v>
      </c>
      <c r="C449" s="3" t="s">
        <v>165</v>
      </c>
      <c r="D449" s="3" t="s">
        <v>1582</v>
      </c>
      <c r="E449" s="3" t="s">
        <v>978</v>
      </c>
      <c r="F449" s="6" t="s">
        <v>735</v>
      </c>
      <c r="G449" s="4">
        <v>43531</v>
      </c>
      <c r="H449" s="3" t="s">
        <v>20</v>
      </c>
      <c r="I449" s="3" t="s">
        <v>21</v>
      </c>
      <c r="J449" s="3" t="s">
        <v>48</v>
      </c>
      <c r="K449" s="3" t="s">
        <v>735</v>
      </c>
    </row>
    <row r="450" spans="1:11" hidden="1" x14ac:dyDescent="0.25">
      <c r="A450" s="3">
        <v>207427</v>
      </c>
      <c r="B450" s="3" t="s">
        <v>3446</v>
      </c>
      <c r="C450" s="3" t="s">
        <v>368</v>
      </c>
      <c r="D450" s="3" t="s">
        <v>1583</v>
      </c>
      <c r="E450" s="3" t="s">
        <v>3447</v>
      </c>
      <c r="F450" s="6" t="s">
        <v>369</v>
      </c>
      <c r="G450" s="4">
        <v>43448</v>
      </c>
      <c r="H450" s="3" t="s">
        <v>13</v>
      </c>
      <c r="I450" s="3" t="s">
        <v>21</v>
      </c>
      <c r="J450" s="3" t="s">
        <v>22</v>
      </c>
      <c r="K450" s="3" t="s">
        <v>369</v>
      </c>
    </row>
    <row r="451" spans="1:11" hidden="1" x14ac:dyDescent="0.25">
      <c r="A451" s="3">
        <v>207427</v>
      </c>
      <c r="B451" s="3" t="s">
        <v>3446</v>
      </c>
      <c r="C451" s="3" t="s">
        <v>368</v>
      </c>
      <c r="D451" s="3" t="s">
        <v>1583</v>
      </c>
      <c r="E451" s="3" t="s">
        <v>3448</v>
      </c>
      <c r="F451" s="6" t="s">
        <v>369</v>
      </c>
      <c r="G451" s="4">
        <v>43813</v>
      </c>
      <c r="H451" s="3" t="s">
        <v>20</v>
      </c>
      <c r="I451" s="3" t="s">
        <v>21</v>
      </c>
      <c r="J451" s="3" t="s">
        <v>22</v>
      </c>
      <c r="K451" s="3" t="s">
        <v>369</v>
      </c>
    </row>
    <row r="452" spans="1:11" hidden="1" x14ac:dyDescent="0.25">
      <c r="A452" s="3">
        <v>207436</v>
      </c>
      <c r="B452" s="3" t="s">
        <v>540</v>
      </c>
      <c r="C452" s="3" t="s">
        <v>59</v>
      </c>
      <c r="D452" s="3" t="s">
        <v>1584</v>
      </c>
      <c r="E452" s="3" t="s">
        <v>1437</v>
      </c>
      <c r="F452" s="6" t="s">
        <v>250</v>
      </c>
      <c r="G452" s="4">
        <v>43742</v>
      </c>
      <c r="H452" s="3" t="s">
        <v>20</v>
      </c>
      <c r="I452" s="3" t="s">
        <v>21</v>
      </c>
      <c r="J452" s="3" t="s">
        <v>66</v>
      </c>
      <c r="K452" s="3" t="s">
        <v>66</v>
      </c>
    </row>
    <row r="453" spans="1:11" hidden="1" x14ac:dyDescent="0.25">
      <c r="A453" s="3">
        <v>207605</v>
      </c>
      <c r="B453" s="3" t="s">
        <v>803</v>
      </c>
      <c r="C453" s="3" t="s">
        <v>3370</v>
      </c>
      <c r="D453" s="3" t="s">
        <v>1507</v>
      </c>
      <c r="E453" s="3" t="s">
        <v>804</v>
      </c>
      <c r="F453" s="6" t="s">
        <v>770</v>
      </c>
      <c r="G453" s="4">
        <v>43471</v>
      </c>
      <c r="H453" s="3" t="s">
        <v>20</v>
      </c>
      <c r="I453" s="3" t="s">
        <v>21</v>
      </c>
      <c r="J453" s="3" t="s">
        <v>805</v>
      </c>
      <c r="K453" s="3" t="s">
        <v>770</v>
      </c>
    </row>
    <row r="454" spans="1:11" hidden="1" x14ac:dyDescent="0.25">
      <c r="A454" s="3">
        <v>207897</v>
      </c>
      <c r="B454" s="3" t="s">
        <v>976</v>
      </c>
      <c r="C454" s="3" t="s">
        <v>324</v>
      </c>
      <c r="D454" s="3" t="s">
        <v>1460</v>
      </c>
      <c r="E454" s="3" t="s">
        <v>897</v>
      </c>
      <c r="F454" s="6" t="s">
        <v>649</v>
      </c>
      <c r="G454" s="4">
        <v>43507</v>
      </c>
      <c r="H454" s="3" t="s">
        <v>20</v>
      </c>
      <c r="I454" s="3" t="s">
        <v>21</v>
      </c>
      <c r="J454" s="3" t="s">
        <v>48</v>
      </c>
      <c r="K454" s="3" t="s">
        <v>649</v>
      </c>
    </row>
    <row r="455" spans="1:11" hidden="1" x14ac:dyDescent="0.25">
      <c r="A455" s="3">
        <v>209680</v>
      </c>
      <c r="B455" s="3" t="s">
        <v>436</v>
      </c>
      <c r="C455" s="3" t="s">
        <v>59</v>
      </c>
      <c r="D455" s="3" t="s">
        <v>1488</v>
      </c>
      <c r="E455" s="3" t="s">
        <v>437</v>
      </c>
      <c r="F455" s="6" t="s">
        <v>57</v>
      </c>
      <c r="G455" s="4">
        <v>43176</v>
      </c>
      <c r="H455" s="3" t="s">
        <v>13</v>
      </c>
      <c r="I455" s="3" t="s">
        <v>21</v>
      </c>
      <c r="J455" s="3" t="s">
        <v>438</v>
      </c>
      <c r="K455" s="3" t="s">
        <v>57</v>
      </c>
    </row>
    <row r="456" spans="1:11" hidden="1" x14ac:dyDescent="0.25">
      <c r="A456" s="3">
        <v>209680</v>
      </c>
      <c r="B456" s="3" t="s">
        <v>436</v>
      </c>
      <c r="C456" s="3" t="s">
        <v>59</v>
      </c>
      <c r="D456" s="3" t="s">
        <v>1488</v>
      </c>
      <c r="E456" s="3" t="s">
        <v>634</v>
      </c>
      <c r="F456" s="6" t="s">
        <v>57</v>
      </c>
      <c r="G456" s="4">
        <v>42811</v>
      </c>
      <c r="H456" s="3" t="s">
        <v>13</v>
      </c>
      <c r="I456" s="3" t="s">
        <v>14</v>
      </c>
      <c r="J456" s="3" t="s">
        <v>132</v>
      </c>
      <c r="K456" s="3" t="s">
        <v>436</v>
      </c>
    </row>
    <row r="457" spans="1:11" hidden="1" x14ac:dyDescent="0.25">
      <c r="A457" s="3">
        <v>209680</v>
      </c>
      <c r="B457" s="3" t="s">
        <v>436</v>
      </c>
      <c r="C457" s="3" t="s">
        <v>59</v>
      </c>
      <c r="D457" s="3" t="s">
        <v>1488</v>
      </c>
      <c r="E457" s="3" t="s">
        <v>1074</v>
      </c>
      <c r="F457" s="6" t="s">
        <v>57</v>
      </c>
      <c r="G457" s="4">
        <v>43541</v>
      </c>
      <c r="H457" s="3" t="s">
        <v>20</v>
      </c>
      <c r="I457" s="3" t="s">
        <v>21</v>
      </c>
      <c r="J457" s="3" t="s">
        <v>48</v>
      </c>
      <c r="K457" s="3" t="s">
        <v>57</v>
      </c>
    </row>
    <row r="458" spans="1:11" hidden="1" x14ac:dyDescent="0.25">
      <c r="A458" s="3">
        <v>210151</v>
      </c>
      <c r="B458" s="3" t="s">
        <v>964</v>
      </c>
      <c r="C458" s="3" t="s">
        <v>243</v>
      </c>
      <c r="D458" s="3" t="s">
        <v>1474</v>
      </c>
      <c r="E458" s="3" t="s">
        <v>965</v>
      </c>
      <c r="F458" s="6" t="s">
        <v>966</v>
      </c>
      <c r="G458" s="4">
        <v>43556</v>
      </c>
      <c r="H458" s="3" t="s">
        <v>20</v>
      </c>
      <c r="I458" s="3" t="s">
        <v>21</v>
      </c>
      <c r="J458" s="3" t="s">
        <v>3449</v>
      </c>
      <c r="K458" s="3" t="s">
        <v>966</v>
      </c>
    </row>
    <row r="459" spans="1:11" hidden="1" x14ac:dyDescent="0.25">
      <c r="A459" s="3">
        <v>215552</v>
      </c>
      <c r="B459" s="3" t="s">
        <v>696</v>
      </c>
      <c r="C459" s="3" t="s">
        <v>63</v>
      </c>
      <c r="D459" s="3" t="s">
        <v>1488</v>
      </c>
      <c r="E459" s="3" t="s">
        <v>697</v>
      </c>
      <c r="F459" s="6" t="s">
        <v>61</v>
      </c>
      <c r="G459" s="4">
        <v>43427</v>
      </c>
      <c r="H459" s="3" t="s">
        <v>13</v>
      </c>
      <c r="I459" s="3" t="s">
        <v>21</v>
      </c>
      <c r="J459" s="3" t="s">
        <v>48</v>
      </c>
      <c r="K459" s="3" t="s">
        <v>61</v>
      </c>
    </row>
    <row r="460" spans="1:11" hidden="1" x14ac:dyDescent="0.25">
      <c r="A460" s="3">
        <v>215552</v>
      </c>
      <c r="B460" s="3" t="s">
        <v>696</v>
      </c>
      <c r="C460" s="3" t="s">
        <v>63</v>
      </c>
      <c r="D460" s="3" t="s">
        <v>1488</v>
      </c>
      <c r="E460" s="3" t="s">
        <v>3450</v>
      </c>
      <c r="F460" s="6" t="s">
        <v>61</v>
      </c>
      <c r="G460" s="4">
        <v>43792</v>
      </c>
      <c r="H460" s="3" t="s">
        <v>20</v>
      </c>
      <c r="I460" s="3" t="s">
        <v>21</v>
      </c>
      <c r="J460" s="3" t="s">
        <v>48</v>
      </c>
      <c r="K460" s="3" t="s">
        <v>61</v>
      </c>
    </row>
    <row r="461" spans="1:11" hidden="1" x14ac:dyDescent="0.25">
      <c r="A461" s="3">
        <v>218573</v>
      </c>
      <c r="B461" s="3" t="s">
        <v>1178</v>
      </c>
      <c r="C461" s="3" t="s">
        <v>69</v>
      </c>
      <c r="D461" s="3" t="s">
        <v>1491</v>
      </c>
      <c r="E461" s="3" t="s">
        <v>1179</v>
      </c>
      <c r="F461" s="6" t="s">
        <v>449</v>
      </c>
      <c r="G461" s="4">
        <v>43631</v>
      </c>
      <c r="H461" s="3" t="s">
        <v>20</v>
      </c>
      <c r="I461" s="3" t="s">
        <v>21</v>
      </c>
      <c r="J461" s="3" t="s">
        <v>48</v>
      </c>
      <c r="K461" s="3" t="s">
        <v>449</v>
      </c>
    </row>
    <row r="462" spans="1:11" hidden="1" x14ac:dyDescent="0.25">
      <c r="A462" s="3">
        <v>219631</v>
      </c>
      <c r="B462" s="3" t="s">
        <v>934</v>
      </c>
      <c r="C462" s="3" t="s">
        <v>170</v>
      </c>
      <c r="D462" s="3" t="s">
        <v>1581</v>
      </c>
      <c r="E462" s="3" t="s">
        <v>935</v>
      </c>
      <c r="F462" s="6" t="s">
        <v>181</v>
      </c>
      <c r="G462" s="4">
        <v>43508</v>
      </c>
      <c r="H462" s="3" t="s">
        <v>20</v>
      </c>
      <c r="I462" s="3" t="s">
        <v>14</v>
      </c>
      <c r="J462" s="3" t="s">
        <v>936</v>
      </c>
      <c r="K462" s="3" t="s">
        <v>181</v>
      </c>
    </row>
    <row r="463" spans="1:11" hidden="1" x14ac:dyDescent="0.25">
      <c r="A463" s="3">
        <v>223167</v>
      </c>
      <c r="B463" s="3" t="s">
        <v>745</v>
      </c>
      <c r="C463" s="3" t="s">
        <v>59</v>
      </c>
      <c r="D463" s="3" t="s">
        <v>1497</v>
      </c>
      <c r="E463" s="3" t="s">
        <v>3451</v>
      </c>
      <c r="F463" s="6" t="s">
        <v>540</v>
      </c>
      <c r="G463" s="4">
        <v>43811</v>
      </c>
      <c r="H463" s="3" t="s">
        <v>20</v>
      </c>
      <c r="I463" s="3" t="s">
        <v>21</v>
      </c>
      <c r="J463" s="3" t="s">
        <v>48</v>
      </c>
      <c r="K463" s="3" t="s">
        <v>540</v>
      </c>
    </row>
    <row r="464" spans="1:11" hidden="1" x14ac:dyDescent="0.25">
      <c r="A464" s="3">
        <v>229058</v>
      </c>
      <c r="B464" s="3" t="s">
        <v>998</v>
      </c>
      <c r="C464" s="3" t="s">
        <v>165</v>
      </c>
      <c r="D464" s="3" t="s">
        <v>1465</v>
      </c>
      <c r="E464" s="3" t="s">
        <v>999</v>
      </c>
      <c r="F464" s="6" t="s">
        <v>735</v>
      </c>
      <c r="G464" s="4">
        <v>43428</v>
      </c>
      <c r="H464" s="3" t="s">
        <v>13</v>
      </c>
      <c r="I464" s="3" t="s">
        <v>24</v>
      </c>
      <c r="J464" s="3" t="s">
        <v>3452</v>
      </c>
      <c r="K464" s="3" t="s">
        <v>735</v>
      </c>
    </row>
    <row r="465" spans="1:11" hidden="1" x14ac:dyDescent="0.25">
      <c r="A465" s="3">
        <v>229058</v>
      </c>
      <c r="B465" s="3" t="s">
        <v>998</v>
      </c>
      <c r="C465" s="3" t="s">
        <v>165</v>
      </c>
      <c r="D465" s="3" t="s">
        <v>1465</v>
      </c>
      <c r="E465" s="3" t="s">
        <v>3366</v>
      </c>
      <c r="F465" s="6" t="s">
        <v>735</v>
      </c>
      <c r="G465" s="4">
        <v>43793</v>
      </c>
      <c r="H465" s="3" t="s">
        <v>20</v>
      </c>
      <c r="I465" s="3" t="s">
        <v>21</v>
      </c>
      <c r="J465" s="3" t="s">
        <v>48</v>
      </c>
      <c r="K465" s="3" t="s">
        <v>735</v>
      </c>
    </row>
    <row r="466" spans="1:11" hidden="1" x14ac:dyDescent="0.25">
      <c r="A466" s="3">
        <v>229677</v>
      </c>
      <c r="B466" s="3" t="s">
        <v>748</v>
      </c>
      <c r="C466" s="3" t="s">
        <v>324</v>
      </c>
      <c r="D466" s="3" t="s">
        <v>1460</v>
      </c>
      <c r="E466" s="3" t="s">
        <v>749</v>
      </c>
      <c r="F466" s="6" t="s">
        <v>750</v>
      </c>
      <c r="G466" s="4">
        <v>43455</v>
      </c>
      <c r="H466" s="3" t="s">
        <v>20</v>
      </c>
      <c r="I466" s="3" t="s">
        <v>21</v>
      </c>
      <c r="J466" s="3" t="s">
        <v>48</v>
      </c>
      <c r="K466" s="3" t="s">
        <v>750</v>
      </c>
    </row>
    <row r="467" spans="1:11" hidden="1" x14ac:dyDescent="0.25">
      <c r="A467" s="3">
        <v>230369</v>
      </c>
      <c r="B467" s="3" t="s">
        <v>1269</v>
      </c>
      <c r="C467" s="3" t="s">
        <v>360</v>
      </c>
      <c r="D467" s="3" t="s">
        <v>1497</v>
      </c>
      <c r="E467" s="3" t="s">
        <v>1270</v>
      </c>
      <c r="F467" s="6" t="s">
        <v>825</v>
      </c>
      <c r="G467" s="4">
        <v>43672</v>
      </c>
      <c r="H467" s="3" t="s">
        <v>20</v>
      </c>
      <c r="I467" s="3" t="s">
        <v>21</v>
      </c>
      <c r="J467" s="3" t="s">
        <v>48</v>
      </c>
      <c r="K467" s="3" t="s">
        <v>825</v>
      </c>
    </row>
    <row r="468" spans="1:11" hidden="1" x14ac:dyDescent="0.25">
      <c r="A468" s="3">
        <v>232083</v>
      </c>
      <c r="B468" s="3" t="s">
        <v>909</v>
      </c>
      <c r="C468" s="3" t="s">
        <v>261</v>
      </c>
      <c r="D468" s="3" t="s">
        <v>1475</v>
      </c>
      <c r="E468" s="3" t="s">
        <v>709</v>
      </c>
      <c r="F468" s="6" t="s">
        <v>262</v>
      </c>
      <c r="G468" s="4">
        <v>43435</v>
      </c>
      <c r="H468" s="3" t="s">
        <v>13</v>
      </c>
      <c r="I468" s="3" t="s">
        <v>14</v>
      </c>
      <c r="J468" s="3" t="s">
        <v>3453</v>
      </c>
      <c r="K468" s="3" t="s">
        <v>332</v>
      </c>
    </row>
    <row r="469" spans="1:11" hidden="1" x14ac:dyDescent="0.25">
      <c r="A469" s="3">
        <v>232083</v>
      </c>
      <c r="B469" s="3" t="s">
        <v>909</v>
      </c>
      <c r="C469" s="3" t="s">
        <v>261</v>
      </c>
      <c r="D469" s="3" t="s">
        <v>1475</v>
      </c>
      <c r="E469" s="3" t="s">
        <v>3371</v>
      </c>
      <c r="F469" s="6" t="s">
        <v>262</v>
      </c>
      <c r="G469" s="4">
        <v>43800</v>
      </c>
      <c r="H469" s="3" t="s">
        <v>20</v>
      </c>
      <c r="I469" s="3" t="s">
        <v>21</v>
      </c>
      <c r="J469" s="3" t="s">
        <v>48</v>
      </c>
      <c r="K469" s="3" t="s">
        <v>262</v>
      </c>
    </row>
    <row r="470" spans="1:11" hidden="1" x14ac:dyDescent="0.25">
      <c r="A470" s="3">
        <v>235440</v>
      </c>
      <c r="B470" s="3" t="s">
        <v>334</v>
      </c>
      <c r="C470" s="3" t="s">
        <v>94</v>
      </c>
      <c r="D470" s="3" t="s">
        <v>1471</v>
      </c>
      <c r="E470" s="3" t="s">
        <v>335</v>
      </c>
      <c r="F470" s="6" t="s">
        <v>157</v>
      </c>
      <c r="G470" s="4">
        <v>43277</v>
      </c>
      <c r="H470" s="3" t="s">
        <v>13</v>
      </c>
      <c r="I470" s="3" t="s">
        <v>21</v>
      </c>
      <c r="J470" s="3" t="s">
        <v>336</v>
      </c>
      <c r="K470" s="3" t="s">
        <v>157</v>
      </c>
    </row>
    <row r="471" spans="1:11" hidden="1" x14ac:dyDescent="0.25">
      <c r="A471" s="3">
        <v>235440</v>
      </c>
      <c r="B471" s="3" t="s">
        <v>334</v>
      </c>
      <c r="C471" s="3" t="s">
        <v>94</v>
      </c>
      <c r="D471" s="3" t="s">
        <v>1471</v>
      </c>
      <c r="E471" s="3" t="s">
        <v>1205</v>
      </c>
      <c r="F471" s="6" t="s">
        <v>157</v>
      </c>
      <c r="G471" s="4">
        <v>43642</v>
      </c>
      <c r="H471" s="3" t="s">
        <v>20</v>
      </c>
      <c r="I471" s="3" t="s">
        <v>21</v>
      </c>
      <c r="J471" s="3" t="s">
        <v>48</v>
      </c>
      <c r="K471" s="3" t="s">
        <v>157</v>
      </c>
    </row>
    <row r="472" spans="1:11" hidden="1" x14ac:dyDescent="0.25">
      <c r="A472" s="3">
        <v>235922</v>
      </c>
      <c r="B472" s="3" t="s">
        <v>467</v>
      </c>
      <c r="C472" s="3" t="s">
        <v>1697</v>
      </c>
      <c r="D472" s="3" t="s">
        <v>1521</v>
      </c>
      <c r="E472" s="3" t="s">
        <v>168</v>
      </c>
      <c r="F472" s="6" t="s">
        <v>73</v>
      </c>
      <c r="G472" s="4">
        <v>43080</v>
      </c>
      <c r="H472" s="3" t="s">
        <v>13</v>
      </c>
      <c r="I472" s="3" t="s">
        <v>24</v>
      </c>
      <c r="J472" s="3" t="s">
        <v>468</v>
      </c>
      <c r="K472" s="3" t="s">
        <v>73</v>
      </c>
    </row>
    <row r="473" spans="1:11" hidden="1" x14ac:dyDescent="0.25">
      <c r="A473" s="3">
        <v>235922</v>
      </c>
      <c r="B473" s="3" t="s">
        <v>467</v>
      </c>
      <c r="C473" s="3" t="s">
        <v>1697</v>
      </c>
      <c r="D473" s="3" t="s">
        <v>1521</v>
      </c>
      <c r="E473" s="3" t="s">
        <v>741</v>
      </c>
      <c r="F473" s="6" t="s">
        <v>73</v>
      </c>
      <c r="G473" s="4">
        <v>43445</v>
      </c>
      <c r="H473" s="3" t="s">
        <v>13</v>
      </c>
      <c r="I473" s="3" t="s">
        <v>21</v>
      </c>
      <c r="J473" s="3" t="s">
        <v>48</v>
      </c>
      <c r="K473" s="3" t="s">
        <v>73</v>
      </c>
    </row>
    <row r="474" spans="1:11" hidden="1" x14ac:dyDescent="0.25">
      <c r="A474" s="3">
        <v>235922</v>
      </c>
      <c r="B474" s="3" t="s">
        <v>467</v>
      </c>
      <c r="C474" s="3" t="s">
        <v>1697</v>
      </c>
      <c r="D474" s="3" t="s">
        <v>1521</v>
      </c>
      <c r="E474" s="3" t="s">
        <v>3410</v>
      </c>
      <c r="F474" s="6" t="s">
        <v>73</v>
      </c>
      <c r="G474" s="4">
        <v>43810</v>
      </c>
      <c r="H474" s="3" t="s">
        <v>20</v>
      </c>
      <c r="I474" s="3" t="s">
        <v>21</v>
      </c>
      <c r="J474" s="3" t="s">
        <v>48</v>
      </c>
      <c r="K474" s="3" t="s">
        <v>73</v>
      </c>
    </row>
    <row r="475" spans="1:11" hidden="1" x14ac:dyDescent="0.25">
      <c r="A475" s="3">
        <v>240873</v>
      </c>
      <c r="B475" s="3" t="s">
        <v>26</v>
      </c>
      <c r="C475" s="3" t="s">
        <v>11</v>
      </c>
      <c r="D475" s="3" t="s">
        <v>1496</v>
      </c>
      <c r="E475" s="3" t="s">
        <v>692</v>
      </c>
      <c r="F475" s="6" t="s">
        <v>12</v>
      </c>
      <c r="G475" s="4">
        <v>43422</v>
      </c>
      <c r="H475" s="3" t="s">
        <v>13</v>
      </c>
      <c r="I475" s="3" t="s">
        <v>24</v>
      </c>
      <c r="J475" s="3" t="s">
        <v>693</v>
      </c>
      <c r="K475" s="3" t="s">
        <v>12</v>
      </c>
    </row>
    <row r="476" spans="1:11" hidden="1" x14ac:dyDescent="0.25">
      <c r="A476" s="3">
        <v>240873</v>
      </c>
      <c r="B476" s="3" t="s">
        <v>26</v>
      </c>
      <c r="C476" s="3" t="s">
        <v>11</v>
      </c>
      <c r="D476" s="3" t="s">
        <v>1496</v>
      </c>
      <c r="E476" s="3" t="s">
        <v>3434</v>
      </c>
      <c r="F476" s="6" t="s">
        <v>12</v>
      </c>
      <c r="G476" s="4">
        <v>43787</v>
      </c>
      <c r="H476" s="3" t="s">
        <v>20</v>
      </c>
      <c r="I476" s="3" t="s">
        <v>21</v>
      </c>
      <c r="J476" s="3" t="s">
        <v>48</v>
      </c>
      <c r="K476" s="3" t="s">
        <v>12</v>
      </c>
    </row>
    <row r="477" spans="1:11" hidden="1" x14ac:dyDescent="0.25">
      <c r="A477" s="3">
        <v>240954</v>
      </c>
      <c r="B477" s="3" t="s">
        <v>663</v>
      </c>
      <c r="C477" s="3" t="s">
        <v>125</v>
      </c>
      <c r="D477" s="3" t="s">
        <v>1585</v>
      </c>
      <c r="E477" s="3" t="s">
        <v>601</v>
      </c>
      <c r="F477" s="6" t="s">
        <v>166</v>
      </c>
      <c r="G477" s="4">
        <v>43411</v>
      </c>
      <c r="H477" s="3" t="s">
        <v>13</v>
      </c>
      <c r="I477" s="3" t="s">
        <v>14</v>
      </c>
      <c r="J477" s="3" t="s">
        <v>3454</v>
      </c>
      <c r="K477" s="3" t="s">
        <v>190</v>
      </c>
    </row>
    <row r="478" spans="1:11" hidden="1" x14ac:dyDescent="0.25">
      <c r="A478" s="3">
        <v>240954</v>
      </c>
      <c r="B478" s="3" t="s">
        <v>663</v>
      </c>
      <c r="C478" s="3" t="s">
        <v>125</v>
      </c>
      <c r="D478" s="3" t="s">
        <v>1585</v>
      </c>
      <c r="E478" s="3" t="s">
        <v>3401</v>
      </c>
      <c r="F478" s="6" t="s">
        <v>166</v>
      </c>
      <c r="G478" s="4">
        <v>43776</v>
      </c>
      <c r="H478" s="3" t="s">
        <v>20</v>
      </c>
      <c r="I478" s="3" t="s">
        <v>21</v>
      </c>
      <c r="J478" s="3" t="s">
        <v>48</v>
      </c>
      <c r="K478" s="3" t="s">
        <v>166</v>
      </c>
    </row>
    <row r="479" spans="1:11" hidden="1" x14ac:dyDescent="0.25">
      <c r="A479" s="3">
        <v>242945</v>
      </c>
      <c r="B479" s="3" t="s">
        <v>974</v>
      </c>
      <c r="C479" s="3" t="s">
        <v>165</v>
      </c>
      <c r="D479" s="3" t="s">
        <v>1477</v>
      </c>
      <c r="E479" s="3" t="s">
        <v>975</v>
      </c>
      <c r="F479" s="6" t="s">
        <v>582</v>
      </c>
      <c r="G479" s="4">
        <v>43527</v>
      </c>
      <c r="H479" s="3" t="s">
        <v>20</v>
      </c>
      <c r="I479" s="3" t="s">
        <v>21</v>
      </c>
      <c r="J479" s="3" t="s">
        <v>3455</v>
      </c>
      <c r="K479" s="3" t="s">
        <v>582</v>
      </c>
    </row>
    <row r="480" spans="1:11" hidden="1" x14ac:dyDescent="0.25">
      <c r="A480" s="3">
        <v>251483</v>
      </c>
      <c r="B480" s="3" t="s">
        <v>1150</v>
      </c>
      <c r="C480" s="3" t="s">
        <v>63</v>
      </c>
      <c r="D480" s="3" t="s">
        <v>1531</v>
      </c>
      <c r="E480" s="3" t="s">
        <v>1151</v>
      </c>
      <c r="F480" s="6" t="s">
        <v>88</v>
      </c>
      <c r="G480" s="4">
        <v>43378</v>
      </c>
      <c r="H480" s="3" t="s">
        <v>13</v>
      </c>
      <c r="I480" s="3" t="s">
        <v>21</v>
      </c>
      <c r="J480" s="3" t="s">
        <v>3456</v>
      </c>
      <c r="K480" s="3" t="s">
        <v>88</v>
      </c>
    </row>
    <row r="481" spans="1:11" hidden="1" x14ac:dyDescent="0.25">
      <c r="A481" s="3">
        <v>251483</v>
      </c>
      <c r="B481" s="3" t="s">
        <v>1150</v>
      </c>
      <c r="C481" s="3" t="s">
        <v>63</v>
      </c>
      <c r="D481" s="3" t="s">
        <v>1531</v>
      </c>
      <c r="E481" s="3" t="s">
        <v>1146</v>
      </c>
      <c r="F481" s="6" t="s">
        <v>88</v>
      </c>
      <c r="G481" s="4">
        <v>43623</v>
      </c>
      <c r="H481" s="3" t="s">
        <v>20</v>
      </c>
      <c r="I481" s="3" t="s">
        <v>21</v>
      </c>
      <c r="J481" s="3" t="s">
        <v>48</v>
      </c>
      <c r="K481" s="3" t="s">
        <v>88</v>
      </c>
    </row>
    <row r="482" spans="1:11" hidden="1" x14ac:dyDescent="0.25">
      <c r="A482" s="3">
        <v>251982</v>
      </c>
      <c r="B482" s="3" t="s">
        <v>1135</v>
      </c>
      <c r="C482" s="3" t="s">
        <v>63</v>
      </c>
      <c r="D482" s="3" t="s">
        <v>1496</v>
      </c>
      <c r="E482" s="3" t="s">
        <v>1133</v>
      </c>
      <c r="F482" s="6" t="s">
        <v>661</v>
      </c>
      <c r="G482" s="4">
        <v>43617</v>
      </c>
      <c r="H482" s="3" t="s">
        <v>20</v>
      </c>
      <c r="I482" s="3" t="s">
        <v>21</v>
      </c>
      <c r="J482" s="3" t="s">
        <v>48</v>
      </c>
      <c r="K482" s="3" t="s">
        <v>661</v>
      </c>
    </row>
    <row r="483" spans="1:11" hidden="1" x14ac:dyDescent="0.25">
      <c r="A483" s="3">
        <v>254151</v>
      </c>
      <c r="B483" s="3" t="s">
        <v>1232</v>
      </c>
      <c r="C483" s="3" t="s">
        <v>63</v>
      </c>
      <c r="D483" s="3" t="s">
        <v>1586</v>
      </c>
      <c r="E483" s="3" t="s">
        <v>1233</v>
      </c>
      <c r="F483" s="6" t="s">
        <v>88</v>
      </c>
      <c r="G483" s="4">
        <v>43656</v>
      </c>
      <c r="H483" s="3" t="s">
        <v>20</v>
      </c>
      <c r="I483" s="3" t="s">
        <v>21</v>
      </c>
      <c r="J483" s="3" t="s">
        <v>48</v>
      </c>
      <c r="K483" s="3" t="s">
        <v>88</v>
      </c>
    </row>
    <row r="484" spans="1:11" hidden="1" x14ac:dyDescent="0.25">
      <c r="A484" s="3">
        <v>262151</v>
      </c>
      <c r="B484" s="3" t="s">
        <v>152</v>
      </c>
      <c r="C484" s="3" t="s">
        <v>54</v>
      </c>
      <c r="D484" s="3" t="s">
        <v>1498</v>
      </c>
      <c r="E484" s="3" t="s">
        <v>153</v>
      </c>
      <c r="F484" s="6" t="s">
        <v>115</v>
      </c>
      <c r="G484" s="4">
        <v>43373</v>
      </c>
      <c r="H484" s="3" t="s">
        <v>13</v>
      </c>
      <c r="I484" s="3" t="s">
        <v>21</v>
      </c>
      <c r="J484" s="3" t="s">
        <v>48</v>
      </c>
      <c r="K484" s="3" t="s">
        <v>115</v>
      </c>
    </row>
    <row r="485" spans="1:11" hidden="1" x14ac:dyDescent="0.25">
      <c r="A485" s="3">
        <v>262151</v>
      </c>
      <c r="B485" s="3" t="s">
        <v>152</v>
      </c>
      <c r="C485" s="3" t="s">
        <v>54</v>
      </c>
      <c r="D485" s="3" t="s">
        <v>1498</v>
      </c>
      <c r="E485" s="3" t="s">
        <v>621</v>
      </c>
      <c r="F485" s="6" t="s">
        <v>231</v>
      </c>
      <c r="G485" s="4">
        <v>43008</v>
      </c>
      <c r="H485" s="3" t="s">
        <v>13</v>
      </c>
      <c r="I485" s="3" t="s">
        <v>21</v>
      </c>
      <c r="J485" s="3" t="s">
        <v>48</v>
      </c>
      <c r="K485" s="3" t="s">
        <v>231</v>
      </c>
    </row>
    <row r="486" spans="1:11" hidden="1" x14ac:dyDescent="0.25">
      <c r="A486" s="3">
        <v>262151</v>
      </c>
      <c r="B486" s="3" t="s">
        <v>152</v>
      </c>
      <c r="C486" s="3" t="s">
        <v>54</v>
      </c>
      <c r="D486" s="3" t="s">
        <v>1498</v>
      </c>
      <c r="E486" s="3" t="s">
        <v>1398</v>
      </c>
      <c r="F486" s="6" t="s">
        <v>115</v>
      </c>
      <c r="G486" s="4">
        <v>43738</v>
      </c>
      <c r="H486" s="3" t="s">
        <v>20</v>
      </c>
      <c r="I486" s="3" t="s">
        <v>21</v>
      </c>
      <c r="J486" s="3" t="s">
        <v>48</v>
      </c>
      <c r="K486" s="3" t="s">
        <v>115</v>
      </c>
    </row>
    <row r="487" spans="1:11" hidden="1" x14ac:dyDescent="0.25">
      <c r="A487" s="3">
        <v>262223</v>
      </c>
      <c r="B487" s="3" t="s">
        <v>528</v>
      </c>
      <c r="C487" s="3" t="s">
        <v>54</v>
      </c>
      <c r="D487" s="3" t="s">
        <v>1518</v>
      </c>
      <c r="E487" s="3" t="s">
        <v>529</v>
      </c>
      <c r="F487" s="6" t="s">
        <v>115</v>
      </c>
      <c r="G487" s="4">
        <v>43108</v>
      </c>
      <c r="H487" s="3" t="s">
        <v>13</v>
      </c>
      <c r="I487" s="3" t="s">
        <v>14</v>
      </c>
      <c r="J487" s="3" t="s">
        <v>3457</v>
      </c>
      <c r="K487" s="3" t="s">
        <v>231</v>
      </c>
    </row>
    <row r="488" spans="1:11" hidden="1" x14ac:dyDescent="0.25">
      <c r="A488" s="3">
        <v>262223</v>
      </c>
      <c r="B488" s="3" t="s">
        <v>528</v>
      </c>
      <c r="C488" s="3" t="s">
        <v>54</v>
      </c>
      <c r="D488" s="3" t="s">
        <v>1518</v>
      </c>
      <c r="E488" s="3" t="s">
        <v>530</v>
      </c>
      <c r="F488" s="6" t="s">
        <v>115</v>
      </c>
      <c r="G488" s="4">
        <v>43138</v>
      </c>
      <c r="H488" s="3" t="s">
        <v>13</v>
      </c>
      <c r="I488" s="3" t="s">
        <v>14</v>
      </c>
      <c r="J488" s="3" t="s">
        <v>3458</v>
      </c>
      <c r="K488" s="3" t="s">
        <v>231</v>
      </c>
    </row>
    <row r="489" spans="1:11" hidden="1" x14ac:dyDescent="0.25">
      <c r="A489" s="3">
        <v>262223</v>
      </c>
      <c r="B489" s="3" t="s">
        <v>528</v>
      </c>
      <c r="C489" s="3" t="s">
        <v>54</v>
      </c>
      <c r="D489" s="3" t="s">
        <v>1518</v>
      </c>
      <c r="E489" s="3" t="s">
        <v>628</v>
      </c>
      <c r="F489" s="6" t="s">
        <v>231</v>
      </c>
      <c r="G489" s="4">
        <v>42923</v>
      </c>
      <c r="H489" s="3" t="s">
        <v>13</v>
      </c>
      <c r="I489" s="3" t="s">
        <v>21</v>
      </c>
      <c r="J489" s="3" t="s">
        <v>48</v>
      </c>
      <c r="K489" s="3" t="s">
        <v>231</v>
      </c>
    </row>
    <row r="490" spans="1:11" hidden="1" x14ac:dyDescent="0.25">
      <c r="A490" s="3">
        <v>262223</v>
      </c>
      <c r="B490" s="3" t="s">
        <v>528</v>
      </c>
      <c r="C490" s="3" t="s">
        <v>54</v>
      </c>
      <c r="D490" s="3" t="s">
        <v>1518</v>
      </c>
      <c r="E490" s="3" t="s">
        <v>1093</v>
      </c>
      <c r="F490" s="6" t="s">
        <v>231</v>
      </c>
      <c r="G490" s="4">
        <v>43503</v>
      </c>
      <c r="H490" s="3" t="s">
        <v>20</v>
      </c>
      <c r="I490" s="3" t="s">
        <v>21</v>
      </c>
      <c r="J490" s="3" t="s">
        <v>22</v>
      </c>
      <c r="K490" s="3" t="s">
        <v>115</v>
      </c>
    </row>
    <row r="491" spans="1:11" hidden="1" x14ac:dyDescent="0.25">
      <c r="A491" s="3">
        <v>263678</v>
      </c>
      <c r="B491" s="3" t="s">
        <v>317</v>
      </c>
      <c r="C491" s="3" t="s">
        <v>119</v>
      </c>
      <c r="D491" s="3" t="s">
        <v>1489</v>
      </c>
      <c r="E491" s="3" t="s">
        <v>318</v>
      </c>
      <c r="F491" s="6" t="s">
        <v>120</v>
      </c>
      <c r="G491" s="4">
        <v>43286</v>
      </c>
      <c r="H491" s="3" t="s">
        <v>13</v>
      </c>
      <c r="I491" s="3" t="s">
        <v>14</v>
      </c>
      <c r="J491" s="3" t="s">
        <v>3459</v>
      </c>
      <c r="K491" s="3" t="s">
        <v>322</v>
      </c>
    </row>
    <row r="492" spans="1:11" hidden="1" x14ac:dyDescent="0.25">
      <c r="A492" s="3">
        <v>263678</v>
      </c>
      <c r="B492" s="3" t="s">
        <v>317</v>
      </c>
      <c r="C492" s="3" t="s">
        <v>119</v>
      </c>
      <c r="D492" s="3" t="s">
        <v>1489</v>
      </c>
      <c r="E492" s="3" t="s">
        <v>1227</v>
      </c>
      <c r="F492" s="6" t="s">
        <v>120</v>
      </c>
      <c r="G492" s="4">
        <v>43651</v>
      </c>
      <c r="H492" s="3" t="s">
        <v>20</v>
      </c>
      <c r="I492" s="3" t="s">
        <v>21</v>
      </c>
      <c r="J492" s="3" t="s">
        <v>48</v>
      </c>
      <c r="K492" s="3" t="s">
        <v>120</v>
      </c>
    </row>
    <row r="493" spans="1:11" hidden="1" x14ac:dyDescent="0.25">
      <c r="A493" s="3">
        <v>266049</v>
      </c>
      <c r="B493" s="3" t="s">
        <v>947</v>
      </c>
      <c r="C493" s="3" t="s">
        <v>261</v>
      </c>
      <c r="D493" s="3" t="s">
        <v>1475</v>
      </c>
      <c r="E493" s="3" t="s">
        <v>948</v>
      </c>
      <c r="F493" s="6" t="s">
        <v>262</v>
      </c>
      <c r="G493" s="4">
        <v>43529</v>
      </c>
      <c r="H493" s="3" t="s">
        <v>20</v>
      </c>
      <c r="I493" s="3" t="s">
        <v>14</v>
      </c>
      <c r="J493" s="3" t="s">
        <v>3460</v>
      </c>
      <c r="K493" s="3" t="s">
        <v>332</v>
      </c>
    </row>
    <row r="494" spans="1:11" hidden="1" x14ac:dyDescent="0.25">
      <c r="A494" s="3">
        <v>266476</v>
      </c>
      <c r="B494" s="3" t="s">
        <v>713</v>
      </c>
      <c r="C494" s="3" t="s">
        <v>243</v>
      </c>
      <c r="D494" s="3" t="s">
        <v>1471</v>
      </c>
      <c r="E494" s="3" t="s">
        <v>3367</v>
      </c>
      <c r="F494" s="6" t="s">
        <v>714</v>
      </c>
      <c r="G494" s="4">
        <v>43801</v>
      </c>
      <c r="H494" s="3" t="s">
        <v>20</v>
      </c>
      <c r="I494" s="3" t="s">
        <v>21</v>
      </c>
      <c r="J494" s="3" t="s">
        <v>66</v>
      </c>
      <c r="K494" s="3" t="s">
        <v>66</v>
      </c>
    </row>
    <row r="495" spans="1:11" hidden="1" x14ac:dyDescent="0.25">
      <c r="A495" s="3">
        <v>267318</v>
      </c>
      <c r="B495" s="3" t="s">
        <v>397</v>
      </c>
      <c r="C495" s="3" t="s">
        <v>227</v>
      </c>
      <c r="D495" s="3" t="s">
        <v>1558</v>
      </c>
      <c r="E495" s="3" t="s">
        <v>1368</v>
      </c>
      <c r="F495" s="6" t="s">
        <v>228</v>
      </c>
      <c r="G495" s="4">
        <v>43724</v>
      </c>
      <c r="H495" s="3" t="s">
        <v>20</v>
      </c>
      <c r="I495" s="3" t="s">
        <v>21</v>
      </c>
      <c r="J495" s="3" t="s">
        <v>48</v>
      </c>
      <c r="K495" s="3" t="s">
        <v>228</v>
      </c>
    </row>
    <row r="496" spans="1:11" hidden="1" x14ac:dyDescent="0.25">
      <c r="A496" s="3">
        <v>267318</v>
      </c>
      <c r="B496" s="3" t="s">
        <v>397</v>
      </c>
      <c r="C496" s="3" t="s">
        <v>227</v>
      </c>
      <c r="D496" s="3" t="s">
        <v>1558</v>
      </c>
      <c r="E496" s="3" t="s">
        <v>3461</v>
      </c>
      <c r="F496" s="6" t="s">
        <v>228</v>
      </c>
      <c r="G496" s="4">
        <v>43620</v>
      </c>
      <c r="H496" s="3" t="s">
        <v>20</v>
      </c>
      <c r="I496" s="3" t="s">
        <v>21</v>
      </c>
      <c r="J496" s="3" t="s">
        <v>22</v>
      </c>
      <c r="K496" s="3" t="s">
        <v>228</v>
      </c>
    </row>
    <row r="497" spans="1:11" hidden="1" x14ac:dyDescent="0.25">
      <c r="A497" s="3">
        <v>267777</v>
      </c>
      <c r="B497" s="3" t="s">
        <v>779</v>
      </c>
      <c r="C497" s="3" t="s">
        <v>3370</v>
      </c>
      <c r="D497" s="3" t="s">
        <v>1463</v>
      </c>
      <c r="E497" s="3" t="s">
        <v>314</v>
      </c>
      <c r="F497" s="6" t="s">
        <v>770</v>
      </c>
      <c r="G497" s="4">
        <v>43468</v>
      </c>
      <c r="H497" s="3" t="s">
        <v>20</v>
      </c>
      <c r="I497" s="3" t="s">
        <v>21</v>
      </c>
      <c r="J497" s="3" t="s">
        <v>780</v>
      </c>
      <c r="K497" s="3" t="s">
        <v>770</v>
      </c>
    </row>
    <row r="498" spans="1:11" hidden="1" x14ac:dyDescent="0.25">
      <c r="A498" s="3">
        <v>267867</v>
      </c>
      <c r="B498" s="3" t="s">
        <v>1409</v>
      </c>
      <c r="C498" s="3" t="s">
        <v>648</v>
      </c>
      <c r="D498" s="3" t="s">
        <v>1587</v>
      </c>
      <c r="E498" s="3" t="s">
        <v>1410</v>
      </c>
      <c r="F498" s="6" t="s">
        <v>649</v>
      </c>
      <c r="G498" s="4">
        <v>43744</v>
      </c>
      <c r="H498" s="3" t="s">
        <v>20</v>
      </c>
      <c r="I498" s="3" t="s">
        <v>21</v>
      </c>
      <c r="J498" s="3" t="s">
        <v>48</v>
      </c>
      <c r="K498" s="3" t="s">
        <v>649</v>
      </c>
    </row>
    <row r="499" spans="1:11" hidden="1" x14ac:dyDescent="0.25">
      <c r="A499" s="3">
        <v>268757</v>
      </c>
      <c r="B499" s="3" t="s">
        <v>777</v>
      </c>
      <c r="C499" s="3" t="s">
        <v>165</v>
      </c>
      <c r="D499" s="3" t="s">
        <v>1463</v>
      </c>
      <c r="E499" s="3" t="s">
        <v>764</v>
      </c>
      <c r="F499" s="6" t="s">
        <v>735</v>
      </c>
      <c r="G499" s="4">
        <v>43467</v>
      </c>
      <c r="H499" s="3" t="s">
        <v>20</v>
      </c>
      <c r="I499" s="3" t="s">
        <v>21</v>
      </c>
      <c r="J499" s="3" t="s">
        <v>48</v>
      </c>
      <c r="K499" s="3" t="s">
        <v>735</v>
      </c>
    </row>
    <row r="500" spans="1:11" hidden="1" x14ac:dyDescent="0.25">
      <c r="A500" s="3">
        <v>268856</v>
      </c>
      <c r="B500" s="3" t="s">
        <v>1138</v>
      </c>
      <c r="C500" s="3" t="s">
        <v>63</v>
      </c>
      <c r="D500" s="3" t="s">
        <v>1488</v>
      </c>
      <c r="E500" s="3" t="s">
        <v>1139</v>
      </c>
      <c r="F500" s="6" t="s">
        <v>183</v>
      </c>
      <c r="G500" s="4">
        <v>43369</v>
      </c>
      <c r="H500" s="3" t="s">
        <v>13</v>
      </c>
      <c r="I500" s="3" t="s">
        <v>14</v>
      </c>
      <c r="J500" s="3" t="s">
        <v>3462</v>
      </c>
      <c r="K500" s="3" t="s">
        <v>225</v>
      </c>
    </row>
    <row r="501" spans="1:11" hidden="1" x14ac:dyDescent="0.25">
      <c r="A501" s="3">
        <v>268856</v>
      </c>
      <c r="B501" s="3" t="s">
        <v>1138</v>
      </c>
      <c r="C501" s="3" t="s">
        <v>63</v>
      </c>
      <c r="D501" s="3" t="s">
        <v>1488</v>
      </c>
      <c r="E501" s="3" t="s">
        <v>1129</v>
      </c>
      <c r="F501" s="6" t="s">
        <v>183</v>
      </c>
      <c r="G501" s="4">
        <v>43614</v>
      </c>
      <c r="H501" s="3" t="s">
        <v>20</v>
      </c>
      <c r="I501" s="3" t="s">
        <v>21</v>
      </c>
      <c r="J501" s="3" t="s">
        <v>48</v>
      </c>
      <c r="K501" s="3" t="s">
        <v>183</v>
      </c>
    </row>
    <row r="502" spans="1:11" hidden="1" x14ac:dyDescent="0.25">
      <c r="A502" s="3">
        <v>269296</v>
      </c>
      <c r="B502" s="3" t="s">
        <v>1242</v>
      </c>
      <c r="C502" s="3" t="s">
        <v>54</v>
      </c>
      <c r="D502" s="3" t="s">
        <v>1588</v>
      </c>
      <c r="E502" s="3" t="s">
        <v>1243</v>
      </c>
      <c r="F502" s="6" t="s">
        <v>142</v>
      </c>
      <c r="G502" s="4">
        <v>43659</v>
      </c>
      <c r="H502" s="3" t="s">
        <v>20</v>
      </c>
      <c r="I502" s="3" t="s">
        <v>21</v>
      </c>
      <c r="J502" s="3" t="s">
        <v>48</v>
      </c>
      <c r="K502" s="3" t="s">
        <v>142</v>
      </c>
    </row>
    <row r="503" spans="1:11" hidden="1" x14ac:dyDescent="0.25">
      <c r="A503" s="3">
        <v>269606</v>
      </c>
      <c r="B503" s="3" t="s">
        <v>1038</v>
      </c>
      <c r="C503" s="3" t="s">
        <v>187</v>
      </c>
      <c r="D503" s="3" t="s">
        <v>1496</v>
      </c>
      <c r="E503" s="3" t="s">
        <v>1025</v>
      </c>
      <c r="F503" s="6" t="s">
        <v>991</v>
      </c>
      <c r="G503" s="4">
        <v>43548</v>
      </c>
      <c r="H503" s="3" t="s">
        <v>20</v>
      </c>
      <c r="I503" s="3" t="s">
        <v>21</v>
      </c>
      <c r="J503" s="3" t="s">
        <v>3463</v>
      </c>
      <c r="K503" s="3" t="s">
        <v>991</v>
      </c>
    </row>
    <row r="504" spans="1:11" hidden="1" x14ac:dyDescent="0.25">
      <c r="A504" s="3">
        <v>273420</v>
      </c>
      <c r="B504" s="3" t="s">
        <v>1158</v>
      </c>
      <c r="C504" s="3" t="s">
        <v>63</v>
      </c>
      <c r="D504" s="3" t="s">
        <v>1521</v>
      </c>
      <c r="E504" s="3" t="s">
        <v>1159</v>
      </c>
      <c r="F504" s="6" t="s">
        <v>61</v>
      </c>
      <c r="G504" s="4">
        <v>43318</v>
      </c>
      <c r="H504" s="3" t="s">
        <v>13</v>
      </c>
      <c r="I504" s="3" t="s">
        <v>14</v>
      </c>
      <c r="J504" s="3" t="s">
        <v>1160</v>
      </c>
      <c r="K504" s="3" t="s">
        <v>225</v>
      </c>
    </row>
    <row r="505" spans="1:11" hidden="1" x14ac:dyDescent="0.25">
      <c r="A505" s="3">
        <v>273420</v>
      </c>
      <c r="B505" s="3" t="s">
        <v>1158</v>
      </c>
      <c r="C505" s="3" t="s">
        <v>63</v>
      </c>
      <c r="D505" s="3" t="s">
        <v>1521</v>
      </c>
      <c r="E505" s="3" t="s">
        <v>1053</v>
      </c>
      <c r="F505" s="6" t="s">
        <v>61</v>
      </c>
      <c r="G505" s="4">
        <v>43563</v>
      </c>
      <c r="H505" s="3" t="s">
        <v>20</v>
      </c>
      <c r="I505" s="3" t="s">
        <v>21</v>
      </c>
      <c r="J505" s="3" t="s">
        <v>48</v>
      </c>
      <c r="K505" s="3" t="s">
        <v>61</v>
      </c>
    </row>
    <row r="506" spans="1:11" hidden="1" x14ac:dyDescent="0.25">
      <c r="A506" s="3">
        <v>274110</v>
      </c>
      <c r="B506" s="3" t="s">
        <v>685</v>
      </c>
      <c r="C506" s="3" t="s">
        <v>94</v>
      </c>
      <c r="D506" s="3" t="s">
        <v>1461</v>
      </c>
      <c r="E506" s="3" t="s">
        <v>686</v>
      </c>
      <c r="F506" s="6" t="s">
        <v>120</v>
      </c>
      <c r="G506" s="4">
        <v>43420</v>
      </c>
      <c r="H506" s="3" t="s">
        <v>13</v>
      </c>
      <c r="I506" s="3" t="s">
        <v>14</v>
      </c>
      <c r="J506" s="3" t="s">
        <v>3464</v>
      </c>
      <c r="K506" s="3" t="s">
        <v>322</v>
      </c>
    </row>
    <row r="507" spans="1:11" hidden="1" x14ac:dyDescent="0.25">
      <c r="A507" s="3">
        <v>274110</v>
      </c>
      <c r="B507" s="3" t="s">
        <v>685</v>
      </c>
      <c r="C507" s="3" t="s">
        <v>94</v>
      </c>
      <c r="D507" s="3" t="s">
        <v>1461</v>
      </c>
      <c r="E507" s="3" t="s">
        <v>3465</v>
      </c>
      <c r="F507" s="6" t="s">
        <v>120</v>
      </c>
      <c r="G507" s="4">
        <v>43785</v>
      </c>
      <c r="H507" s="3" t="s">
        <v>20</v>
      </c>
      <c r="I507" s="3" t="s">
        <v>21</v>
      </c>
      <c r="J507" s="3" t="s">
        <v>48</v>
      </c>
      <c r="K507" s="3" t="s">
        <v>120</v>
      </c>
    </row>
    <row r="508" spans="1:11" hidden="1" x14ac:dyDescent="0.25">
      <c r="A508" s="3">
        <v>274410</v>
      </c>
      <c r="B508" s="3" t="s">
        <v>531</v>
      </c>
      <c r="C508" s="3" t="s">
        <v>54</v>
      </c>
      <c r="D508" s="3" t="s">
        <v>1472</v>
      </c>
      <c r="E508" s="3" t="s">
        <v>973</v>
      </c>
      <c r="F508" s="6" t="s">
        <v>102</v>
      </c>
      <c r="G508" s="4">
        <v>43539</v>
      </c>
      <c r="H508" s="3" t="s">
        <v>20</v>
      </c>
      <c r="I508" s="3" t="s">
        <v>21</v>
      </c>
      <c r="J508" s="3" t="s">
        <v>48</v>
      </c>
      <c r="K508" s="3" t="s">
        <v>102</v>
      </c>
    </row>
    <row r="509" spans="1:11" hidden="1" x14ac:dyDescent="0.25">
      <c r="A509" s="3">
        <v>274415</v>
      </c>
      <c r="B509" s="3" t="s">
        <v>1194</v>
      </c>
      <c r="C509" s="3" t="s">
        <v>63</v>
      </c>
      <c r="D509" s="3" t="s">
        <v>1488</v>
      </c>
      <c r="E509" s="3" t="s">
        <v>1195</v>
      </c>
      <c r="F509" s="6" t="s">
        <v>183</v>
      </c>
      <c r="G509" s="4">
        <v>43334</v>
      </c>
      <c r="H509" s="3" t="s">
        <v>13</v>
      </c>
      <c r="I509" s="3" t="s">
        <v>14</v>
      </c>
      <c r="J509" s="3" t="s">
        <v>1196</v>
      </c>
      <c r="K509" s="3" t="s">
        <v>225</v>
      </c>
    </row>
    <row r="510" spans="1:11" hidden="1" x14ac:dyDescent="0.25">
      <c r="A510" s="3">
        <v>274415</v>
      </c>
      <c r="B510" s="3" t="s">
        <v>1194</v>
      </c>
      <c r="C510" s="3" t="s">
        <v>63</v>
      </c>
      <c r="D510" s="3" t="s">
        <v>1488</v>
      </c>
      <c r="E510" s="3" t="s">
        <v>1073</v>
      </c>
      <c r="F510" s="6" t="s">
        <v>183</v>
      </c>
      <c r="G510" s="4">
        <v>43579</v>
      </c>
      <c r="H510" s="3" t="s">
        <v>20</v>
      </c>
      <c r="I510" s="3" t="s">
        <v>21</v>
      </c>
      <c r="J510" s="3" t="s">
        <v>48</v>
      </c>
      <c r="K510" s="3" t="s">
        <v>183</v>
      </c>
    </row>
    <row r="511" spans="1:11" hidden="1" x14ac:dyDescent="0.25">
      <c r="A511" s="3">
        <v>275245</v>
      </c>
      <c r="B511" s="3" t="s">
        <v>788</v>
      </c>
      <c r="C511" s="3" t="s">
        <v>187</v>
      </c>
      <c r="D511" s="3" t="s">
        <v>1589</v>
      </c>
      <c r="E511" s="3" t="s">
        <v>789</v>
      </c>
      <c r="F511" s="6" t="s">
        <v>188</v>
      </c>
      <c r="G511" s="4">
        <v>43089</v>
      </c>
      <c r="H511" s="3" t="s">
        <v>13</v>
      </c>
      <c r="I511" s="3" t="s">
        <v>21</v>
      </c>
      <c r="J511" s="3" t="s">
        <v>22</v>
      </c>
      <c r="K511" s="3" t="s">
        <v>188</v>
      </c>
    </row>
    <row r="512" spans="1:11" hidden="1" x14ac:dyDescent="0.25">
      <c r="A512" s="3">
        <v>275245</v>
      </c>
      <c r="B512" s="3" t="s">
        <v>788</v>
      </c>
      <c r="C512" s="3" t="s">
        <v>187</v>
      </c>
      <c r="D512" s="3" t="s">
        <v>1589</v>
      </c>
      <c r="E512" s="3" t="s">
        <v>793</v>
      </c>
      <c r="F512" s="6" t="s">
        <v>188</v>
      </c>
      <c r="G512" s="4">
        <v>43228</v>
      </c>
      <c r="H512" s="3" t="s">
        <v>13</v>
      </c>
      <c r="I512" s="3" t="s">
        <v>21</v>
      </c>
      <c r="J512" s="3" t="s">
        <v>22</v>
      </c>
      <c r="K512" s="3" t="s">
        <v>188</v>
      </c>
    </row>
    <row r="513" spans="1:11" hidden="1" x14ac:dyDescent="0.25">
      <c r="A513" s="3">
        <v>275549</v>
      </c>
      <c r="B513" s="3" t="s">
        <v>277</v>
      </c>
      <c r="C513" s="3" t="s">
        <v>69</v>
      </c>
      <c r="D513" s="3" t="s">
        <v>1590</v>
      </c>
      <c r="E513" s="3" t="s">
        <v>3466</v>
      </c>
      <c r="F513" s="6" t="s">
        <v>163</v>
      </c>
      <c r="G513" s="4">
        <v>43749</v>
      </c>
      <c r="H513" s="30" t="s">
        <v>20</v>
      </c>
      <c r="I513" s="3" t="s">
        <v>24</v>
      </c>
      <c r="J513" s="3" t="s">
        <v>3467</v>
      </c>
      <c r="K513" s="3" t="s">
        <v>163</v>
      </c>
    </row>
    <row r="514" spans="1:11" hidden="1" x14ac:dyDescent="0.25">
      <c r="A514" s="3">
        <v>275712</v>
      </c>
      <c r="B514" s="3" t="s">
        <v>846</v>
      </c>
      <c r="C514" s="3" t="s">
        <v>18</v>
      </c>
      <c r="D514" s="3" t="s">
        <v>1591</v>
      </c>
      <c r="E514" s="3" t="s">
        <v>847</v>
      </c>
      <c r="F514" s="6" t="s">
        <v>16</v>
      </c>
      <c r="G514" s="4">
        <v>43485</v>
      </c>
      <c r="H514" s="3" t="s">
        <v>20</v>
      </c>
      <c r="I514" s="3" t="s">
        <v>21</v>
      </c>
      <c r="J514" s="3" t="s">
        <v>848</v>
      </c>
      <c r="K514" s="3" t="s">
        <v>16</v>
      </c>
    </row>
    <row r="515" spans="1:11" hidden="1" x14ac:dyDescent="0.25">
      <c r="A515" s="3">
        <v>275921</v>
      </c>
      <c r="B515" s="3" t="s">
        <v>71</v>
      </c>
      <c r="C515" s="3" t="s">
        <v>1697</v>
      </c>
      <c r="D515" s="3" t="s">
        <v>1471</v>
      </c>
      <c r="E515" s="3" t="s">
        <v>72</v>
      </c>
      <c r="F515" s="6" t="s">
        <v>73</v>
      </c>
      <c r="G515" s="4">
        <v>43071</v>
      </c>
      <c r="H515" s="3" t="s">
        <v>13</v>
      </c>
      <c r="I515" s="3" t="s">
        <v>21</v>
      </c>
      <c r="J515" s="3" t="s">
        <v>48</v>
      </c>
      <c r="K515" s="3" t="s">
        <v>73</v>
      </c>
    </row>
    <row r="516" spans="1:11" hidden="1" x14ac:dyDescent="0.25">
      <c r="A516" s="3">
        <v>275921</v>
      </c>
      <c r="B516" s="3" t="s">
        <v>71</v>
      </c>
      <c r="C516" s="3" t="s">
        <v>1697</v>
      </c>
      <c r="D516" s="3" t="s">
        <v>1471</v>
      </c>
      <c r="E516" s="3" t="s">
        <v>712</v>
      </c>
      <c r="F516" s="6" t="s">
        <v>73</v>
      </c>
      <c r="G516" s="4">
        <v>43436</v>
      </c>
      <c r="H516" s="3" t="s">
        <v>13</v>
      </c>
      <c r="I516" s="3" t="s">
        <v>21</v>
      </c>
      <c r="J516" s="3" t="s">
        <v>48</v>
      </c>
      <c r="K516" s="3" t="s">
        <v>73</v>
      </c>
    </row>
    <row r="517" spans="1:11" hidden="1" x14ac:dyDescent="0.25">
      <c r="A517" s="3">
        <v>275921</v>
      </c>
      <c r="B517" s="3" t="s">
        <v>71</v>
      </c>
      <c r="C517" s="3" t="s">
        <v>1697</v>
      </c>
      <c r="D517" s="3" t="s">
        <v>1471</v>
      </c>
      <c r="E517" s="3" t="s">
        <v>3367</v>
      </c>
      <c r="F517" s="6" t="s">
        <v>73</v>
      </c>
      <c r="G517" s="4">
        <v>43801</v>
      </c>
      <c r="H517" s="3" t="s">
        <v>20</v>
      </c>
      <c r="I517" s="3" t="s">
        <v>21</v>
      </c>
      <c r="J517" s="3" t="s">
        <v>48</v>
      </c>
      <c r="K517" s="3" t="s">
        <v>73</v>
      </c>
    </row>
    <row r="518" spans="1:11" hidden="1" x14ac:dyDescent="0.25">
      <c r="A518" s="3">
        <v>276730</v>
      </c>
      <c r="B518" s="3" t="s">
        <v>509</v>
      </c>
      <c r="C518" s="3" t="s">
        <v>360</v>
      </c>
      <c r="D518" s="3" t="s">
        <v>1491</v>
      </c>
      <c r="E518" s="3" t="s">
        <v>242</v>
      </c>
      <c r="F518" s="6" t="s">
        <v>457</v>
      </c>
      <c r="G518" s="4">
        <v>43351</v>
      </c>
      <c r="H518" s="3" t="s">
        <v>13</v>
      </c>
      <c r="I518" s="3" t="s">
        <v>14</v>
      </c>
      <c r="J518" s="3" t="s">
        <v>146</v>
      </c>
      <c r="K518" s="3" t="s">
        <v>457</v>
      </c>
    </row>
    <row r="519" spans="1:11" hidden="1" x14ac:dyDescent="0.25">
      <c r="A519" s="3">
        <v>276730</v>
      </c>
      <c r="B519" s="3" t="s">
        <v>509</v>
      </c>
      <c r="C519" s="3" t="s">
        <v>360</v>
      </c>
      <c r="D519" s="3" t="s">
        <v>1491</v>
      </c>
      <c r="E519" s="3" t="s">
        <v>1360</v>
      </c>
      <c r="F519" s="6" t="s">
        <v>457</v>
      </c>
      <c r="G519" s="4">
        <v>43716</v>
      </c>
      <c r="H519" s="3" t="s">
        <v>20</v>
      </c>
      <c r="I519" s="3" t="s">
        <v>21</v>
      </c>
      <c r="J519" s="3" t="s">
        <v>48</v>
      </c>
      <c r="K519" s="3" t="s">
        <v>457</v>
      </c>
    </row>
    <row r="520" spans="1:11" hidden="1" x14ac:dyDescent="0.25">
      <c r="A520" s="3">
        <v>276867</v>
      </c>
      <c r="B520" s="3" t="s">
        <v>800</v>
      </c>
      <c r="C520" s="3" t="s">
        <v>801</v>
      </c>
      <c r="D520" s="3" t="s">
        <v>1592</v>
      </c>
      <c r="E520" s="3" t="s">
        <v>796</v>
      </c>
      <c r="F520" s="6" t="s">
        <v>604</v>
      </c>
      <c r="G520" s="4">
        <v>43470</v>
      </c>
      <c r="H520" s="3" t="s">
        <v>20</v>
      </c>
      <c r="I520" s="3" t="s">
        <v>21</v>
      </c>
      <c r="J520" s="3" t="s">
        <v>802</v>
      </c>
      <c r="K520" s="3" t="s">
        <v>604</v>
      </c>
    </row>
    <row r="521" spans="1:11" hidden="1" x14ac:dyDescent="0.25">
      <c r="A521" s="3">
        <v>277872</v>
      </c>
      <c r="B521" s="3" t="s">
        <v>898</v>
      </c>
      <c r="C521" s="3" t="s">
        <v>69</v>
      </c>
      <c r="D521" s="3" t="s">
        <v>1593</v>
      </c>
      <c r="E521" s="3" t="s">
        <v>897</v>
      </c>
      <c r="F521" s="6" t="s">
        <v>449</v>
      </c>
      <c r="G521" s="4">
        <v>43507</v>
      </c>
      <c r="H521" s="3" t="s">
        <v>20</v>
      </c>
      <c r="I521" s="3" t="s">
        <v>21</v>
      </c>
      <c r="J521" s="3" t="s">
        <v>899</v>
      </c>
      <c r="K521" s="3" t="s">
        <v>449</v>
      </c>
    </row>
    <row r="522" spans="1:11" hidden="1" x14ac:dyDescent="0.25">
      <c r="A522" s="3">
        <v>278091</v>
      </c>
      <c r="B522" s="3" t="s">
        <v>1033</v>
      </c>
      <c r="C522" s="3" t="s">
        <v>94</v>
      </c>
      <c r="D522" s="3" t="s">
        <v>1471</v>
      </c>
      <c r="E522" s="3" t="s">
        <v>1034</v>
      </c>
      <c r="F522" s="6" t="s">
        <v>157</v>
      </c>
      <c r="G522" s="4">
        <v>43552</v>
      </c>
      <c r="H522" s="3" t="s">
        <v>20</v>
      </c>
      <c r="I522" s="3" t="s">
        <v>21</v>
      </c>
      <c r="J522" s="3" t="s">
        <v>48</v>
      </c>
      <c r="K522" s="3" t="s">
        <v>157</v>
      </c>
    </row>
    <row r="523" spans="1:11" hidden="1" x14ac:dyDescent="0.25">
      <c r="A523" s="3">
        <v>278900</v>
      </c>
      <c r="B523" s="3" t="s">
        <v>1083</v>
      </c>
      <c r="C523" s="3" t="s">
        <v>63</v>
      </c>
      <c r="D523" s="3" t="s">
        <v>1531</v>
      </c>
      <c r="E523" s="3" t="s">
        <v>1082</v>
      </c>
      <c r="F523" s="6" t="s">
        <v>88</v>
      </c>
      <c r="G523" s="4">
        <v>43586</v>
      </c>
      <c r="H523" s="3" t="s">
        <v>20</v>
      </c>
      <c r="I523" s="3" t="s">
        <v>21</v>
      </c>
      <c r="J523" s="3" t="s">
        <v>48</v>
      </c>
      <c r="K523" s="3" t="s">
        <v>88</v>
      </c>
    </row>
    <row r="524" spans="1:11" hidden="1" x14ac:dyDescent="0.25">
      <c r="A524" s="3">
        <v>279241</v>
      </c>
      <c r="B524" s="3" t="s">
        <v>483</v>
      </c>
      <c r="C524" s="3" t="s">
        <v>484</v>
      </c>
      <c r="D524" s="3" t="s">
        <v>1505</v>
      </c>
      <c r="E524" s="3" t="s">
        <v>1130</v>
      </c>
      <c r="F524" s="6" t="s">
        <v>485</v>
      </c>
      <c r="G524" s="4">
        <v>43610</v>
      </c>
      <c r="H524" s="3" t="s">
        <v>20</v>
      </c>
      <c r="I524" s="3" t="s">
        <v>21</v>
      </c>
      <c r="J524" s="3" t="s">
        <v>48</v>
      </c>
      <c r="K524" s="3" t="s">
        <v>485</v>
      </c>
    </row>
    <row r="525" spans="1:11" hidden="1" x14ac:dyDescent="0.25">
      <c r="A525" s="3">
        <v>280654</v>
      </c>
      <c r="B525" s="3" t="s">
        <v>1167</v>
      </c>
      <c r="C525" s="3" t="s">
        <v>63</v>
      </c>
      <c r="D525" s="3" t="s">
        <v>1586</v>
      </c>
      <c r="E525" s="3" t="s">
        <v>1168</v>
      </c>
      <c r="F525" s="6" t="s">
        <v>88</v>
      </c>
      <c r="G525" s="4">
        <v>43603</v>
      </c>
      <c r="H525" s="3" t="s">
        <v>20</v>
      </c>
      <c r="I525" s="3" t="s">
        <v>21</v>
      </c>
      <c r="J525" s="3" t="s">
        <v>66</v>
      </c>
      <c r="K525" s="3" t="s">
        <v>66</v>
      </c>
    </row>
    <row r="526" spans="1:11" hidden="1" x14ac:dyDescent="0.25">
      <c r="A526" s="3">
        <v>280654</v>
      </c>
      <c r="B526" s="3" t="s">
        <v>1167</v>
      </c>
      <c r="C526" s="3" t="s">
        <v>63</v>
      </c>
      <c r="D526" s="3" t="s">
        <v>1586</v>
      </c>
      <c r="E526" s="3" t="s">
        <v>3468</v>
      </c>
      <c r="F526" s="6" t="s">
        <v>88</v>
      </c>
      <c r="G526" s="4">
        <v>43238</v>
      </c>
      <c r="H526" s="3" t="s">
        <v>13</v>
      </c>
      <c r="I526" s="3" t="s">
        <v>21</v>
      </c>
      <c r="J526" s="3" t="s">
        <v>48</v>
      </c>
      <c r="K526" s="3" t="s">
        <v>88</v>
      </c>
    </row>
    <row r="527" spans="1:11" hidden="1" x14ac:dyDescent="0.25">
      <c r="A527" s="3">
        <v>280720</v>
      </c>
      <c r="B527" s="3" t="s">
        <v>906</v>
      </c>
      <c r="C527" s="3" t="s">
        <v>165</v>
      </c>
      <c r="D527" s="3" t="s">
        <v>1594</v>
      </c>
      <c r="E527" s="3" t="s">
        <v>907</v>
      </c>
      <c r="F527" s="6" t="s">
        <v>735</v>
      </c>
      <c r="G527" s="4">
        <v>43510</v>
      </c>
      <c r="H527" s="3" t="s">
        <v>20</v>
      </c>
      <c r="I527" s="3" t="s">
        <v>21</v>
      </c>
      <c r="J527" s="3" t="s">
        <v>48</v>
      </c>
      <c r="K527" s="3" t="s">
        <v>735</v>
      </c>
    </row>
    <row r="528" spans="1:11" hidden="1" x14ac:dyDescent="0.25">
      <c r="A528" s="3">
        <v>280900</v>
      </c>
      <c r="B528" s="3" t="s">
        <v>1325</v>
      </c>
      <c r="C528" s="3" t="s">
        <v>603</v>
      </c>
      <c r="D528" s="3" t="s">
        <v>1559</v>
      </c>
      <c r="E528" s="3" t="s">
        <v>1326</v>
      </c>
      <c r="F528" s="6" t="s">
        <v>604</v>
      </c>
      <c r="G528" s="4">
        <v>43698</v>
      </c>
      <c r="H528" s="3" t="s">
        <v>20</v>
      </c>
      <c r="I528" s="3" t="s">
        <v>21</v>
      </c>
      <c r="J528" s="3" t="s">
        <v>48</v>
      </c>
      <c r="K528" s="3" t="s">
        <v>604</v>
      </c>
    </row>
    <row r="529" spans="1:11" hidden="1" x14ac:dyDescent="0.25">
      <c r="A529" s="3">
        <v>280900</v>
      </c>
      <c r="B529" s="3" t="s">
        <v>1325</v>
      </c>
      <c r="C529" s="3" t="s">
        <v>603</v>
      </c>
      <c r="D529" s="3" t="s">
        <v>1559</v>
      </c>
      <c r="E529" s="3" t="s">
        <v>3469</v>
      </c>
      <c r="F529" s="6" t="s">
        <v>604</v>
      </c>
      <c r="G529" s="4">
        <v>43531</v>
      </c>
      <c r="H529" s="3" t="s">
        <v>20</v>
      </c>
      <c r="I529" s="3" t="s">
        <v>21</v>
      </c>
      <c r="J529" s="3" t="s">
        <v>3470</v>
      </c>
      <c r="K529" s="3" t="s">
        <v>604</v>
      </c>
    </row>
    <row r="530" spans="1:11" hidden="1" x14ac:dyDescent="0.25">
      <c r="A530" s="3">
        <v>280925</v>
      </c>
      <c r="B530" s="3" t="s">
        <v>257</v>
      </c>
      <c r="C530" s="3" t="s">
        <v>1697</v>
      </c>
      <c r="D530" s="3" t="s">
        <v>1496</v>
      </c>
      <c r="E530" s="3" t="s">
        <v>258</v>
      </c>
      <c r="F530" s="6" t="s">
        <v>73</v>
      </c>
      <c r="G530" s="4">
        <v>43118</v>
      </c>
      <c r="H530" s="3" t="s">
        <v>13</v>
      </c>
      <c r="I530" s="3" t="s">
        <v>21</v>
      </c>
      <c r="J530" s="3" t="s">
        <v>48</v>
      </c>
      <c r="K530" s="3" t="s">
        <v>73</v>
      </c>
    </row>
    <row r="531" spans="1:11" hidden="1" x14ac:dyDescent="0.25">
      <c r="A531" s="3">
        <v>280925</v>
      </c>
      <c r="B531" s="3" t="s">
        <v>257</v>
      </c>
      <c r="C531" s="3" t="s">
        <v>1697</v>
      </c>
      <c r="D531" s="3" t="s">
        <v>1496</v>
      </c>
      <c r="E531" s="3" t="s">
        <v>843</v>
      </c>
      <c r="F531" s="6" t="s">
        <v>73</v>
      </c>
      <c r="G531" s="4">
        <v>43483</v>
      </c>
      <c r="H531" s="3" t="s">
        <v>20</v>
      </c>
      <c r="I531" s="3" t="s">
        <v>21</v>
      </c>
      <c r="J531" s="3" t="s">
        <v>48</v>
      </c>
      <c r="K531" s="3" t="s">
        <v>73</v>
      </c>
    </row>
    <row r="532" spans="1:11" hidden="1" x14ac:dyDescent="0.25">
      <c r="A532" s="3">
        <v>281027</v>
      </c>
      <c r="B532" s="3" t="s">
        <v>1031</v>
      </c>
      <c r="C532" s="3" t="s">
        <v>801</v>
      </c>
      <c r="D532" s="3" t="s">
        <v>1595</v>
      </c>
      <c r="E532" s="3" t="s">
        <v>1021</v>
      </c>
      <c r="F532" s="6" t="s">
        <v>604</v>
      </c>
      <c r="G532" s="4">
        <v>43546</v>
      </c>
      <c r="H532" s="3" t="s">
        <v>20</v>
      </c>
      <c r="I532" s="3" t="s">
        <v>21</v>
      </c>
      <c r="J532" s="3" t="s">
        <v>48</v>
      </c>
      <c r="K532" s="3" t="s">
        <v>604</v>
      </c>
    </row>
    <row r="533" spans="1:11" hidden="1" x14ac:dyDescent="0.25">
      <c r="A533" s="3">
        <v>281327</v>
      </c>
      <c r="B533" s="3" t="s">
        <v>333</v>
      </c>
      <c r="C533" s="3" t="s">
        <v>63</v>
      </c>
      <c r="D533" s="3" t="s">
        <v>1496</v>
      </c>
      <c r="E533" s="3" t="s">
        <v>1381</v>
      </c>
      <c r="F533" s="6" t="s">
        <v>225</v>
      </c>
      <c r="G533" s="4">
        <v>43728</v>
      </c>
      <c r="H533" s="3" t="s">
        <v>20</v>
      </c>
      <c r="I533" s="3" t="s">
        <v>21</v>
      </c>
      <c r="J533" s="3" t="s">
        <v>48</v>
      </c>
      <c r="K533" s="3" t="s">
        <v>225</v>
      </c>
    </row>
    <row r="534" spans="1:11" hidden="1" x14ac:dyDescent="0.25">
      <c r="A534" s="3">
        <v>281342</v>
      </c>
      <c r="B534" s="3" t="s">
        <v>497</v>
      </c>
      <c r="C534" s="3" t="s">
        <v>63</v>
      </c>
      <c r="D534" s="3" t="s">
        <v>1488</v>
      </c>
      <c r="E534" s="3" t="s">
        <v>281</v>
      </c>
      <c r="F534" s="6" t="s">
        <v>183</v>
      </c>
      <c r="G534" s="4">
        <v>43289</v>
      </c>
      <c r="H534" s="3" t="s">
        <v>13</v>
      </c>
      <c r="I534" s="3" t="s">
        <v>14</v>
      </c>
      <c r="J534" s="3" t="s">
        <v>498</v>
      </c>
      <c r="K534" s="3" t="s">
        <v>225</v>
      </c>
    </row>
    <row r="535" spans="1:11" hidden="1" x14ac:dyDescent="0.25">
      <c r="A535" s="3">
        <v>281342</v>
      </c>
      <c r="B535" s="3" t="s">
        <v>497</v>
      </c>
      <c r="C535" s="3" t="s">
        <v>63</v>
      </c>
      <c r="D535" s="3" t="s">
        <v>1488</v>
      </c>
      <c r="E535" s="3" t="s">
        <v>1231</v>
      </c>
      <c r="F535" s="6" t="s">
        <v>183</v>
      </c>
      <c r="G535" s="4">
        <v>43654</v>
      </c>
      <c r="H535" s="3" t="s">
        <v>20</v>
      </c>
      <c r="I535" s="3" t="s">
        <v>21</v>
      </c>
      <c r="J535" s="3" t="s">
        <v>48</v>
      </c>
      <c r="K535" s="3" t="s">
        <v>183</v>
      </c>
    </row>
    <row r="536" spans="1:11" hidden="1" x14ac:dyDescent="0.25">
      <c r="A536" s="3">
        <v>281391</v>
      </c>
      <c r="B536" s="3" t="s">
        <v>653</v>
      </c>
      <c r="C536" s="3" t="s">
        <v>63</v>
      </c>
      <c r="D536" s="3" t="s">
        <v>1488</v>
      </c>
      <c r="E536" s="3" t="s">
        <v>647</v>
      </c>
      <c r="F536" s="6" t="s">
        <v>61</v>
      </c>
      <c r="G536" s="4">
        <v>43413</v>
      </c>
      <c r="H536" s="3" t="s">
        <v>13</v>
      </c>
      <c r="I536" s="3" t="s">
        <v>14</v>
      </c>
      <c r="J536" s="3" t="s">
        <v>3471</v>
      </c>
      <c r="K536" s="3" t="s">
        <v>225</v>
      </c>
    </row>
    <row r="537" spans="1:11" hidden="1" x14ac:dyDescent="0.25">
      <c r="A537" s="3">
        <v>281391</v>
      </c>
      <c r="B537" s="3" t="s">
        <v>653</v>
      </c>
      <c r="C537" s="3" t="s">
        <v>63</v>
      </c>
      <c r="D537" s="3" t="s">
        <v>1488</v>
      </c>
      <c r="E537" s="3" t="s">
        <v>1172</v>
      </c>
      <c r="F537" s="6" t="s">
        <v>61</v>
      </c>
      <c r="G537" s="4">
        <v>43399</v>
      </c>
      <c r="H537" s="3" t="s">
        <v>13</v>
      </c>
      <c r="I537" s="3" t="s">
        <v>14</v>
      </c>
      <c r="J537" s="3" t="s">
        <v>132</v>
      </c>
      <c r="K537" s="3" t="s">
        <v>653</v>
      </c>
    </row>
    <row r="538" spans="1:11" hidden="1" x14ac:dyDescent="0.25">
      <c r="A538" s="3">
        <v>281391</v>
      </c>
      <c r="B538" s="3" t="s">
        <v>653</v>
      </c>
      <c r="C538" s="3" t="s">
        <v>63</v>
      </c>
      <c r="D538" s="3" t="s">
        <v>1488</v>
      </c>
      <c r="E538" s="3" t="s">
        <v>3443</v>
      </c>
      <c r="F538" s="6" t="s">
        <v>61</v>
      </c>
      <c r="G538" s="4">
        <v>43778</v>
      </c>
      <c r="H538" s="3" t="s">
        <v>20</v>
      </c>
      <c r="I538" s="3" t="s">
        <v>21</v>
      </c>
      <c r="J538" s="3" t="s">
        <v>48</v>
      </c>
      <c r="K538" s="3" t="s">
        <v>61</v>
      </c>
    </row>
    <row r="539" spans="1:11" hidden="1" x14ac:dyDescent="0.25">
      <c r="A539" s="3">
        <v>281417</v>
      </c>
      <c r="B539" s="3" t="s">
        <v>912</v>
      </c>
      <c r="C539" s="3" t="s">
        <v>63</v>
      </c>
      <c r="D539" s="3" t="s">
        <v>1521</v>
      </c>
      <c r="E539" s="3" t="s">
        <v>913</v>
      </c>
      <c r="F539" s="6" t="s">
        <v>61</v>
      </c>
      <c r="G539" s="4">
        <v>43325</v>
      </c>
      <c r="H539" s="3" t="s">
        <v>13</v>
      </c>
      <c r="I539" s="3" t="s">
        <v>14</v>
      </c>
      <c r="J539" s="3" t="s">
        <v>3472</v>
      </c>
      <c r="K539" s="3" t="s">
        <v>225</v>
      </c>
    </row>
    <row r="540" spans="1:11" hidden="1" x14ac:dyDescent="0.25">
      <c r="A540" s="3">
        <v>281459</v>
      </c>
      <c r="B540" s="3" t="s">
        <v>300</v>
      </c>
      <c r="C540" s="3" t="s">
        <v>59</v>
      </c>
      <c r="D540" s="3" t="s">
        <v>1475</v>
      </c>
      <c r="E540" s="3" t="s">
        <v>141</v>
      </c>
      <c r="F540" s="6" t="s">
        <v>57</v>
      </c>
      <c r="G540" s="4">
        <v>43344</v>
      </c>
      <c r="H540" s="3" t="s">
        <v>13</v>
      </c>
      <c r="I540" s="3" t="s">
        <v>21</v>
      </c>
      <c r="J540" s="3" t="s">
        <v>301</v>
      </c>
      <c r="K540" s="3" t="s">
        <v>57</v>
      </c>
    </row>
    <row r="541" spans="1:11" hidden="1" x14ac:dyDescent="0.25">
      <c r="A541" s="3">
        <v>281459</v>
      </c>
      <c r="B541" s="3" t="s">
        <v>300</v>
      </c>
      <c r="C541" s="3" t="s">
        <v>59</v>
      </c>
      <c r="D541" s="3" t="s">
        <v>1475</v>
      </c>
      <c r="E541" s="3" t="s">
        <v>1349</v>
      </c>
      <c r="F541" s="6" t="s">
        <v>57</v>
      </c>
      <c r="G541" s="4">
        <v>43709</v>
      </c>
      <c r="H541" s="3" t="s">
        <v>20</v>
      </c>
      <c r="I541" s="3" t="s">
        <v>21</v>
      </c>
      <c r="J541" s="3" t="s">
        <v>48</v>
      </c>
      <c r="K541" s="3" t="s">
        <v>57</v>
      </c>
    </row>
    <row r="542" spans="1:11" hidden="1" x14ac:dyDescent="0.25">
      <c r="A542" s="3">
        <v>281641</v>
      </c>
      <c r="B542" s="3" t="s">
        <v>654</v>
      </c>
      <c r="C542" s="3" t="s">
        <v>63</v>
      </c>
      <c r="D542" s="3" t="s">
        <v>1488</v>
      </c>
      <c r="E542" s="3" t="s">
        <v>655</v>
      </c>
      <c r="F542" s="6" t="s">
        <v>61</v>
      </c>
      <c r="G542" s="4">
        <v>43184</v>
      </c>
      <c r="H542" s="3" t="s">
        <v>13</v>
      </c>
      <c r="I542" s="3" t="s">
        <v>14</v>
      </c>
      <c r="J542" s="3" t="s">
        <v>656</v>
      </c>
      <c r="K542" s="3" t="s">
        <v>225</v>
      </c>
    </row>
    <row r="543" spans="1:11" hidden="1" x14ac:dyDescent="0.25">
      <c r="A543" s="3">
        <v>282848</v>
      </c>
      <c r="B543" s="3" t="s">
        <v>384</v>
      </c>
      <c r="C543" s="3" t="s">
        <v>63</v>
      </c>
      <c r="D543" s="3" t="s">
        <v>1488</v>
      </c>
      <c r="E543" s="3" t="s">
        <v>385</v>
      </c>
      <c r="F543" s="6" t="s">
        <v>61</v>
      </c>
      <c r="G543" s="4">
        <v>43335</v>
      </c>
      <c r="H543" s="3" t="s">
        <v>13</v>
      </c>
      <c r="I543" s="3" t="s">
        <v>14</v>
      </c>
      <c r="J543" s="3" t="s">
        <v>386</v>
      </c>
      <c r="K543" s="3" t="s">
        <v>225</v>
      </c>
    </row>
    <row r="544" spans="1:11" hidden="1" x14ac:dyDescent="0.25">
      <c r="A544" s="3">
        <v>282848</v>
      </c>
      <c r="B544" s="3" t="s">
        <v>384</v>
      </c>
      <c r="C544" s="3" t="s">
        <v>63</v>
      </c>
      <c r="D544" s="3" t="s">
        <v>1488</v>
      </c>
      <c r="E544" s="3" t="s">
        <v>1328</v>
      </c>
      <c r="F544" s="6" t="s">
        <v>61</v>
      </c>
      <c r="G544" s="4">
        <v>43700</v>
      </c>
      <c r="H544" s="3" t="s">
        <v>20</v>
      </c>
      <c r="I544" s="3" t="s">
        <v>21</v>
      </c>
      <c r="J544" s="3" t="s">
        <v>48</v>
      </c>
      <c r="K544" s="3" t="s">
        <v>61</v>
      </c>
    </row>
    <row r="545" spans="1:11" hidden="1" x14ac:dyDescent="0.25">
      <c r="A545" s="3">
        <v>285121</v>
      </c>
      <c r="B545" s="3" t="s">
        <v>660</v>
      </c>
      <c r="C545" s="3" t="s">
        <v>63</v>
      </c>
      <c r="D545" s="3" t="s">
        <v>1522</v>
      </c>
      <c r="E545" s="3" t="s">
        <v>130</v>
      </c>
      <c r="F545" s="6" t="s">
        <v>661</v>
      </c>
      <c r="G545" s="4">
        <v>43284</v>
      </c>
      <c r="H545" s="3" t="s">
        <v>13</v>
      </c>
      <c r="I545" s="3" t="s">
        <v>14</v>
      </c>
      <c r="J545" s="3" t="s">
        <v>662</v>
      </c>
      <c r="K545" s="3" t="s">
        <v>661</v>
      </c>
    </row>
    <row r="546" spans="1:11" hidden="1" x14ac:dyDescent="0.25">
      <c r="A546" s="3">
        <v>285121</v>
      </c>
      <c r="B546" s="3" t="s">
        <v>660</v>
      </c>
      <c r="C546" s="3" t="s">
        <v>63</v>
      </c>
      <c r="D546" s="3" t="s">
        <v>1497</v>
      </c>
      <c r="E546" s="3" t="s">
        <v>1432</v>
      </c>
      <c r="F546" s="6" t="s">
        <v>661</v>
      </c>
      <c r="G546" s="4">
        <v>43760</v>
      </c>
      <c r="H546" s="3" t="s">
        <v>20</v>
      </c>
      <c r="I546" s="3" t="s">
        <v>21</v>
      </c>
      <c r="J546" s="3" t="s">
        <v>48</v>
      </c>
      <c r="K546" s="3" t="s">
        <v>661</v>
      </c>
    </row>
    <row r="547" spans="1:11" hidden="1" x14ac:dyDescent="0.25">
      <c r="A547" s="3">
        <v>285121</v>
      </c>
      <c r="B547" s="3" t="s">
        <v>660</v>
      </c>
      <c r="C547" s="3" t="s">
        <v>63</v>
      </c>
      <c r="D547" s="3" t="s">
        <v>1497</v>
      </c>
      <c r="E547" s="3" t="s">
        <v>3473</v>
      </c>
      <c r="F547" s="6" t="s">
        <v>661</v>
      </c>
      <c r="G547" s="4">
        <v>43515</v>
      </c>
      <c r="H547" s="3" t="s">
        <v>20</v>
      </c>
      <c r="I547" s="3" t="s">
        <v>21</v>
      </c>
      <c r="J547" s="3" t="s">
        <v>48</v>
      </c>
      <c r="K547" s="3" t="s">
        <v>661</v>
      </c>
    </row>
    <row r="548" spans="1:11" hidden="1" x14ac:dyDescent="0.25">
      <c r="A548" s="3">
        <v>285656</v>
      </c>
      <c r="B548" s="3" t="s">
        <v>49</v>
      </c>
      <c r="C548" s="3" t="s">
        <v>11</v>
      </c>
      <c r="D548" s="3" t="s">
        <v>1497</v>
      </c>
      <c r="E548" s="3" t="s">
        <v>642</v>
      </c>
      <c r="F548" s="6" t="s">
        <v>47</v>
      </c>
      <c r="G548" s="4">
        <v>42761</v>
      </c>
      <c r="H548" s="3" t="s">
        <v>13</v>
      </c>
      <c r="I548" s="3" t="s">
        <v>21</v>
      </c>
      <c r="J548" s="3" t="s">
        <v>48</v>
      </c>
      <c r="K548" s="3" t="s">
        <v>47</v>
      </c>
    </row>
    <row r="549" spans="1:11" hidden="1" x14ac:dyDescent="0.25">
      <c r="A549" s="3">
        <v>285656</v>
      </c>
      <c r="B549" s="3" t="s">
        <v>49</v>
      </c>
      <c r="C549" s="3" t="s">
        <v>11</v>
      </c>
      <c r="D549" s="3" t="s">
        <v>1497</v>
      </c>
      <c r="E549" s="3" t="s">
        <v>864</v>
      </c>
      <c r="F549" s="6" t="s">
        <v>47</v>
      </c>
      <c r="G549" s="4">
        <v>43491</v>
      </c>
      <c r="H549" s="3" t="s">
        <v>20</v>
      </c>
      <c r="I549" s="3" t="s">
        <v>21</v>
      </c>
      <c r="J549" s="3" t="s">
        <v>48</v>
      </c>
      <c r="K549" s="3" t="s">
        <v>47</v>
      </c>
    </row>
    <row r="550" spans="1:11" hidden="1" x14ac:dyDescent="0.25">
      <c r="A550" s="3">
        <v>285732</v>
      </c>
      <c r="B550" s="3" t="s">
        <v>1356</v>
      </c>
      <c r="C550" s="3" t="s">
        <v>125</v>
      </c>
      <c r="D550" s="3" t="s">
        <v>1460</v>
      </c>
      <c r="E550" s="3" t="s">
        <v>1357</v>
      </c>
      <c r="F550" s="6" t="s">
        <v>191</v>
      </c>
      <c r="G550" s="4">
        <v>43414</v>
      </c>
      <c r="H550" s="3" t="s">
        <v>13</v>
      </c>
      <c r="I550" s="3" t="s">
        <v>21</v>
      </c>
      <c r="J550" s="3" t="s">
        <v>48</v>
      </c>
      <c r="K550" s="3" t="s">
        <v>191</v>
      </c>
    </row>
    <row r="551" spans="1:11" hidden="1" x14ac:dyDescent="0.25">
      <c r="A551" s="3">
        <v>285732</v>
      </c>
      <c r="B551" s="3" t="s">
        <v>1356</v>
      </c>
      <c r="C551" s="3" t="s">
        <v>125</v>
      </c>
      <c r="D551" s="3" t="s">
        <v>1460</v>
      </c>
      <c r="E551" s="3" t="s">
        <v>1243</v>
      </c>
      <c r="F551" s="6" t="s">
        <v>191</v>
      </c>
      <c r="G551" s="4">
        <v>43659</v>
      </c>
      <c r="H551" s="3" t="s">
        <v>20</v>
      </c>
      <c r="I551" s="3" t="s">
        <v>21</v>
      </c>
      <c r="J551" s="3" t="s">
        <v>48</v>
      </c>
      <c r="K551" s="3" t="s">
        <v>191</v>
      </c>
    </row>
    <row r="552" spans="1:11" hidden="1" x14ac:dyDescent="0.25">
      <c r="A552" s="3">
        <v>286926</v>
      </c>
      <c r="B552" s="3" t="s">
        <v>827</v>
      </c>
      <c r="C552" s="3" t="s">
        <v>59</v>
      </c>
      <c r="D552" s="3" t="s">
        <v>1568</v>
      </c>
      <c r="E552" s="3" t="s">
        <v>828</v>
      </c>
      <c r="F552" s="6" t="s">
        <v>131</v>
      </c>
      <c r="G552" s="4">
        <v>43478</v>
      </c>
      <c r="H552" s="3" t="s">
        <v>20</v>
      </c>
      <c r="I552" s="3" t="s">
        <v>21</v>
      </c>
      <c r="J552" s="3" t="s">
        <v>829</v>
      </c>
      <c r="K552" s="3" t="s">
        <v>131</v>
      </c>
    </row>
    <row r="553" spans="1:11" hidden="1" x14ac:dyDescent="0.25">
      <c r="A553" s="3">
        <v>288548</v>
      </c>
      <c r="B553" s="3" t="s">
        <v>967</v>
      </c>
      <c r="C553" s="3" t="s">
        <v>63</v>
      </c>
      <c r="D553" s="3" t="s">
        <v>1531</v>
      </c>
      <c r="E553" s="3" t="s">
        <v>968</v>
      </c>
      <c r="F553" s="6" t="s">
        <v>88</v>
      </c>
      <c r="G553" s="4">
        <v>43800</v>
      </c>
      <c r="H553" s="3" t="s">
        <v>20</v>
      </c>
      <c r="I553" s="3" t="s">
        <v>21</v>
      </c>
      <c r="J553" s="3" t="s">
        <v>48</v>
      </c>
      <c r="K553" s="3" t="s">
        <v>88</v>
      </c>
    </row>
    <row r="554" spans="1:11" hidden="1" x14ac:dyDescent="0.25">
      <c r="A554" s="3">
        <v>289806</v>
      </c>
      <c r="B554" s="3" t="s">
        <v>399</v>
      </c>
      <c r="C554" s="3" t="s">
        <v>125</v>
      </c>
      <c r="D554" s="3" t="s">
        <v>1547</v>
      </c>
      <c r="E554" s="3" t="s">
        <v>997</v>
      </c>
      <c r="F554" s="6" t="s">
        <v>126</v>
      </c>
      <c r="G554" s="4">
        <v>43585</v>
      </c>
      <c r="H554" s="3" t="s">
        <v>20</v>
      </c>
      <c r="I554" s="3" t="s">
        <v>21</v>
      </c>
      <c r="J554" s="3" t="s">
        <v>66</v>
      </c>
      <c r="K554" s="3" t="s">
        <v>66</v>
      </c>
    </row>
    <row r="555" spans="1:11" hidden="1" x14ac:dyDescent="0.25">
      <c r="A555" s="3">
        <v>291914</v>
      </c>
      <c r="B555" s="3" t="s">
        <v>1403</v>
      </c>
      <c r="C555" s="3" t="s">
        <v>54</v>
      </c>
      <c r="D555" s="3" t="s">
        <v>1512</v>
      </c>
      <c r="E555" s="3" t="s">
        <v>1402</v>
      </c>
      <c r="F555" s="6" t="s">
        <v>142</v>
      </c>
      <c r="G555" s="4">
        <v>43740</v>
      </c>
      <c r="H555" s="3" t="s">
        <v>20</v>
      </c>
      <c r="I555" s="3" t="s">
        <v>21</v>
      </c>
      <c r="J555" s="3" t="s">
        <v>48</v>
      </c>
      <c r="K555" s="3" t="s">
        <v>142</v>
      </c>
    </row>
    <row r="556" spans="1:11" hidden="1" x14ac:dyDescent="0.25">
      <c r="A556" s="3">
        <v>292710</v>
      </c>
      <c r="B556" s="3" t="s">
        <v>313</v>
      </c>
      <c r="C556" s="3" t="s">
        <v>165</v>
      </c>
      <c r="D556" s="3" t="s">
        <v>1491</v>
      </c>
      <c r="E556" s="3" t="s">
        <v>314</v>
      </c>
      <c r="F556" s="6" t="s">
        <v>179</v>
      </c>
      <c r="G556" s="4">
        <v>43468</v>
      </c>
      <c r="H556" s="3" t="s">
        <v>20</v>
      </c>
      <c r="I556" s="3" t="s">
        <v>14</v>
      </c>
      <c r="J556" s="3" t="s">
        <v>146</v>
      </c>
      <c r="K556" s="3" t="s">
        <v>179</v>
      </c>
    </row>
    <row r="557" spans="1:11" hidden="1" x14ac:dyDescent="0.25">
      <c r="A557" s="3">
        <v>293020</v>
      </c>
      <c r="B557" s="3" t="s">
        <v>715</v>
      </c>
      <c r="C557" s="3" t="s">
        <v>83</v>
      </c>
      <c r="D557" s="3" t="s">
        <v>1597</v>
      </c>
      <c r="E557" s="3" t="s">
        <v>659</v>
      </c>
      <c r="F557" s="6" t="s">
        <v>434</v>
      </c>
      <c r="G557" s="4">
        <v>43414</v>
      </c>
      <c r="H557" s="3" t="s">
        <v>13</v>
      </c>
      <c r="I557" s="3" t="s">
        <v>21</v>
      </c>
      <c r="J557" s="3" t="s">
        <v>48</v>
      </c>
      <c r="K557" s="3" t="s">
        <v>434</v>
      </c>
    </row>
    <row r="558" spans="1:11" hidden="1" x14ac:dyDescent="0.25">
      <c r="A558" s="3">
        <v>293020</v>
      </c>
      <c r="B558" s="3" t="s">
        <v>715</v>
      </c>
      <c r="C558" s="3" t="s">
        <v>83</v>
      </c>
      <c r="D558" s="3" t="s">
        <v>1597</v>
      </c>
      <c r="E558" s="3" t="s">
        <v>3474</v>
      </c>
      <c r="F558" s="6" t="s">
        <v>434</v>
      </c>
      <c r="G558" s="4">
        <v>43779</v>
      </c>
      <c r="H558" s="3" t="s">
        <v>20</v>
      </c>
      <c r="I558" s="3" t="s">
        <v>21</v>
      </c>
      <c r="J558" s="3" t="s">
        <v>48</v>
      </c>
      <c r="K558" s="3" t="s">
        <v>434</v>
      </c>
    </row>
    <row r="559" spans="1:11" hidden="1" x14ac:dyDescent="0.25">
      <c r="A559" s="3">
        <v>294269</v>
      </c>
      <c r="B559" s="3" t="s">
        <v>124</v>
      </c>
      <c r="C559" s="3" t="s">
        <v>125</v>
      </c>
      <c r="D559" s="3" t="s">
        <v>1477</v>
      </c>
      <c r="E559" s="3" t="s">
        <v>1133</v>
      </c>
      <c r="F559" s="6" t="s">
        <v>126</v>
      </c>
      <c r="G559" s="4">
        <v>43617</v>
      </c>
      <c r="H559" s="3" t="s">
        <v>20</v>
      </c>
      <c r="I559" s="3" t="s">
        <v>21</v>
      </c>
      <c r="J559" s="3" t="s">
        <v>48</v>
      </c>
      <c r="K559" s="3" t="s">
        <v>126</v>
      </c>
    </row>
    <row r="560" spans="1:11" hidden="1" x14ac:dyDescent="0.25">
      <c r="A560" s="3">
        <v>294424</v>
      </c>
      <c r="B560" s="3" t="s">
        <v>1392</v>
      </c>
      <c r="C560" s="3" t="s">
        <v>59</v>
      </c>
      <c r="D560" s="3" t="s">
        <v>1598</v>
      </c>
      <c r="E560" s="3" t="s">
        <v>1393</v>
      </c>
      <c r="F560" s="6" t="s">
        <v>131</v>
      </c>
      <c r="G560" s="4">
        <v>43535</v>
      </c>
      <c r="H560" s="3" t="s">
        <v>20</v>
      </c>
      <c r="I560" s="3" t="s">
        <v>21</v>
      </c>
      <c r="J560" s="3" t="s">
        <v>22</v>
      </c>
      <c r="K560" s="3" t="s">
        <v>131</v>
      </c>
    </row>
    <row r="561" spans="1:11" hidden="1" x14ac:dyDescent="0.25">
      <c r="A561" s="3">
        <v>295319</v>
      </c>
      <c r="B561" s="3" t="s">
        <v>581</v>
      </c>
      <c r="C561" s="3" t="s">
        <v>165</v>
      </c>
      <c r="D561" s="3" t="s">
        <v>1471</v>
      </c>
      <c r="E561" s="3" t="s">
        <v>3475</v>
      </c>
      <c r="F561" s="6" t="s">
        <v>582</v>
      </c>
      <c r="G561" s="4">
        <v>43772</v>
      </c>
      <c r="H561" s="3" t="s">
        <v>20</v>
      </c>
      <c r="I561" s="3" t="s">
        <v>21</v>
      </c>
      <c r="J561" s="3" t="s">
        <v>48</v>
      </c>
      <c r="K561" s="3" t="s">
        <v>582</v>
      </c>
    </row>
    <row r="562" spans="1:11" hidden="1" x14ac:dyDescent="0.25">
      <c r="A562" s="3">
        <v>295574</v>
      </c>
      <c r="B562" s="3" t="s">
        <v>684</v>
      </c>
      <c r="C562" s="3" t="s">
        <v>3370</v>
      </c>
      <c r="D562" s="3" t="s">
        <v>1462</v>
      </c>
      <c r="E562" s="3" t="s">
        <v>1423</v>
      </c>
      <c r="F562" s="6" t="s">
        <v>770</v>
      </c>
      <c r="G562" s="4">
        <v>43770</v>
      </c>
      <c r="H562" s="3" t="s">
        <v>20</v>
      </c>
      <c r="I562" s="3" t="s">
        <v>21</v>
      </c>
      <c r="J562" s="3" t="s">
        <v>48</v>
      </c>
      <c r="K562" s="3" t="s">
        <v>770</v>
      </c>
    </row>
    <row r="563" spans="1:11" hidden="1" x14ac:dyDescent="0.25">
      <c r="A563" s="3">
        <v>295574</v>
      </c>
      <c r="B563" s="3" t="s">
        <v>684</v>
      </c>
      <c r="C563" s="3" t="s">
        <v>3370</v>
      </c>
      <c r="D563" s="3" t="s">
        <v>1462</v>
      </c>
      <c r="E563" s="3" t="s">
        <v>3476</v>
      </c>
      <c r="F563" s="6" t="s">
        <v>770</v>
      </c>
      <c r="G563" s="4">
        <v>43614</v>
      </c>
      <c r="H563" s="3" t="s">
        <v>20</v>
      </c>
      <c r="I563" s="3" t="s">
        <v>21</v>
      </c>
      <c r="J563" s="3" t="s">
        <v>3477</v>
      </c>
      <c r="K563" s="3" t="s">
        <v>770</v>
      </c>
    </row>
    <row r="564" spans="1:11" hidden="1" x14ac:dyDescent="0.25">
      <c r="A564" s="3">
        <v>295666</v>
      </c>
      <c r="B564" s="3" t="s">
        <v>306</v>
      </c>
      <c r="C564" s="3" t="s">
        <v>63</v>
      </c>
      <c r="D564" s="3" t="s">
        <v>1599</v>
      </c>
      <c r="E564" s="3" t="s">
        <v>915</v>
      </c>
      <c r="F564" s="6" t="s">
        <v>88</v>
      </c>
      <c r="G564" s="4">
        <v>43512</v>
      </c>
      <c r="H564" s="3" t="s">
        <v>20</v>
      </c>
      <c r="I564" s="3" t="s">
        <v>21</v>
      </c>
      <c r="J564" s="3" t="s">
        <v>916</v>
      </c>
      <c r="K564" s="3" t="s">
        <v>88</v>
      </c>
    </row>
    <row r="565" spans="1:11" hidden="1" x14ac:dyDescent="0.25">
      <c r="A565" s="3">
        <v>298139</v>
      </c>
      <c r="B565" s="3" t="s">
        <v>236</v>
      </c>
      <c r="C565" s="3" t="s">
        <v>238</v>
      </c>
      <c r="D565" s="3" t="s">
        <v>1462</v>
      </c>
      <c r="E565" s="3" t="s">
        <v>1288</v>
      </c>
      <c r="F565" s="6" t="s">
        <v>1275</v>
      </c>
      <c r="G565" s="4">
        <v>43681</v>
      </c>
      <c r="H565" s="3" t="s">
        <v>20</v>
      </c>
      <c r="I565" s="3" t="s">
        <v>21</v>
      </c>
      <c r="J565" s="3" t="s">
        <v>48</v>
      </c>
      <c r="K565" s="3" t="s">
        <v>1275</v>
      </c>
    </row>
    <row r="566" spans="1:11" hidden="1" x14ac:dyDescent="0.25">
      <c r="A566" s="3">
        <v>298139</v>
      </c>
      <c r="B566" s="3" t="s">
        <v>236</v>
      </c>
      <c r="C566" s="3" t="s">
        <v>238</v>
      </c>
      <c r="D566" s="3" t="s">
        <v>1462</v>
      </c>
      <c r="E566" s="3" t="s">
        <v>3478</v>
      </c>
      <c r="F566" s="6" t="s">
        <v>1275</v>
      </c>
      <c r="G566" s="4">
        <v>43598</v>
      </c>
      <c r="H566" s="3" t="s">
        <v>20</v>
      </c>
      <c r="I566" s="3" t="s">
        <v>21</v>
      </c>
      <c r="J566" s="3" t="s">
        <v>22</v>
      </c>
      <c r="K566" s="3" t="s">
        <v>1275</v>
      </c>
    </row>
    <row r="567" spans="1:11" hidden="1" x14ac:dyDescent="0.25">
      <c r="A567" s="3">
        <v>298535</v>
      </c>
      <c r="B567" s="3" t="s">
        <v>1161</v>
      </c>
      <c r="C567" s="3" t="s">
        <v>125</v>
      </c>
      <c r="D567" s="3" t="s">
        <v>1600</v>
      </c>
      <c r="E567" s="3" t="s">
        <v>1162</v>
      </c>
      <c r="F567" s="6" t="s">
        <v>191</v>
      </c>
      <c r="G567" s="4">
        <v>43319</v>
      </c>
      <c r="H567" s="3" t="s">
        <v>13</v>
      </c>
      <c r="I567" s="3" t="s">
        <v>21</v>
      </c>
      <c r="J567" s="3" t="s">
        <v>48</v>
      </c>
      <c r="K567" s="3" t="s">
        <v>191</v>
      </c>
    </row>
    <row r="568" spans="1:11" hidden="1" x14ac:dyDescent="0.25">
      <c r="A568" s="3">
        <v>298535</v>
      </c>
      <c r="B568" s="3" t="s">
        <v>1161</v>
      </c>
      <c r="C568" s="3" t="s">
        <v>125</v>
      </c>
      <c r="D568" s="3" t="s">
        <v>1600</v>
      </c>
      <c r="E568" s="3" t="s">
        <v>1047</v>
      </c>
      <c r="F568" s="6" t="s">
        <v>191</v>
      </c>
      <c r="G568" s="4">
        <v>43564</v>
      </c>
      <c r="H568" s="3" t="s">
        <v>20</v>
      </c>
      <c r="I568" s="3" t="s">
        <v>21</v>
      </c>
      <c r="J568" s="3" t="s">
        <v>48</v>
      </c>
      <c r="K568" s="3" t="s">
        <v>191</v>
      </c>
    </row>
    <row r="569" spans="1:11" hidden="1" x14ac:dyDescent="0.25">
      <c r="A569" s="3">
        <v>298801</v>
      </c>
      <c r="B569" s="3" t="s">
        <v>255</v>
      </c>
      <c r="C569" s="3" t="s">
        <v>54</v>
      </c>
      <c r="D569" s="3" t="s">
        <v>1564</v>
      </c>
      <c r="E569" s="3" t="s">
        <v>256</v>
      </c>
      <c r="F569" s="6" t="s">
        <v>108</v>
      </c>
      <c r="G569" s="4">
        <v>43279</v>
      </c>
      <c r="H569" s="3" t="s">
        <v>13</v>
      </c>
      <c r="I569" s="3" t="s">
        <v>21</v>
      </c>
      <c r="J569" s="3" t="s">
        <v>48</v>
      </c>
      <c r="K569" s="3" t="s">
        <v>108</v>
      </c>
    </row>
    <row r="570" spans="1:11" hidden="1" x14ac:dyDescent="0.25">
      <c r="A570" s="3">
        <v>298801</v>
      </c>
      <c r="B570" s="3" t="s">
        <v>255</v>
      </c>
      <c r="C570" s="3" t="s">
        <v>54</v>
      </c>
      <c r="D570" s="3" t="s">
        <v>1564</v>
      </c>
      <c r="E570" s="3" t="s">
        <v>1211</v>
      </c>
      <c r="F570" s="6" t="s">
        <v>108</v>
      </c>
      <c r="G570" s="4">
        <v>43644</v>
      </c>
      <c r="H570" s="3" t="s">
        <v>20</v>
      </c>
      <c r="I570" s="3" t="s">
        <v>21</v>
      </c>
      <c r="J570" s="3" t="s">
        <v>48</v>
      </c>
      <c r="K570" s="3" t="s">
        <v>108</v>
      </c>
    </row>
    <row r="571" spans="1:11" hidden="1" x14ac:dyDescent="0.25">
      <c r="A571" s="3">
        <v>302935</v>
      </c>
      <c r="B571" s="3" t="s">
        <v>471</v>
      </c>
      <c r="C571" s="3" t="s">
        <v>3375</v>
      </c>
      <c r="D571" s="3" t="s">
        <v>1471</v>
      </c>
      <c r="E571" s="3" t="s">
        <v>444</v>
      </c>
      <c r="F571" s="6" t="s">
        <v>404</v>
      </c>
      <c r="G571" s="4">
        <v>43069</v>
      </c>
      <c r="H571" s="3" t="s">
        <v>13</v>
      </c>
      <c r="I571" s="3" t="s">
        <v>21</v>
      </c>
      <c r="J571" s="3" t="s">
        <v>48</v>
      </c>
      <c r="K571" s="3" t="s">
        <v>404</v>
      </c>
    </row>
    <row r="572" spans="1:11" hidden="1" x14ac:dyDescent="0.25">
      <c r="A572" s="3">
        <v>302935</v>
      </c>
      <c r="B572" s="3" t="s">
        <v>471</v>
      </c>
      <c r="C572" s="3" t="s">
        <v>3375</v>
      </c>
      <c r="D572" s="3" t="s">
        <v>1471</v>
      </c>
      <c r="E572" s="3" t="s">
        <v>704</v>
      </c>
      <c r="F572" s="6" t="s">
        <v>404</v>
      </c>
      <c r="G572" s="4">
        <v>43434</v>
      </c>
      <c r="H572" s="3" t="s">
        <v>13</v>
      </c>
      <c r="I572" s="3" t="s">
        <v>21</v>
      </c>
      <c r="J572" s="3" t="s">
        <v>48</v>
      </c>
      <c r="K572" s="3" t="s">
        <v>404</v>
      </c>
    </row>
    <row r="573" spans="1:11" hidden="1" x14ac:dyDescent="0.25">
      <c r="A573" s="3">
        <v>302935</v>
      </c>
      <c r="B573" s="3" t="s">
        <v>471</v>
      </c>
      <c r="C573" s="3" t="s">
        <v>3375</v>
      </c>
      <c r="D573" s="3" t="s">
        <v>1471</v>
      </c>
      <c r="E573" s="3" t="s">
        <v>3376</v>
      </c>
      <c r="F573" s="6" t="s">
        <v>404</v>
      </c>
      <c r="G573" s="4">
        <v>43799</v>
      </c>
      <c r="H573" s="3" t="s">
        <v>20</v>
      </c>
      <c r="I573" s="3" t="s">
        <v>21</v>
      </c>
      <c r="J573" s="3" t="s">
        <v>48</v>
      </c>
      <c r="K573" s="3" t="s">
        <v>404</v>
      </c>
    </row>
    <row r="574" spans="1:11" hidden="1" x14ac:dyDescent="0.25">
      <c r="A574" s="3">
        <v>303571</v>
      </c>
      <c r="B574" s="3" t="s">
        <v>276</v>
      </c>
      <c r="C574" s="3" t="s">
        <v>69</v>
      </c>
      <c r="D574" s="3" t="s">
        <v>1471</v>
      </c>
      <c r="E574" s="3" t="s">
        <v>1404</v>
      </c>
      <c r="F574" s="6" t="s">
        <v>277</v>
      </c>
      <c r="G574" s="4">
        <v>43742</v>
      </c>
      <c r="H574" s="3" t="s">
        <v>20</v>
      </c>
      <c r="I574" s="3" t="s">
        <v>21</v>
      </c>
      <c r="J574" s="3" t="s">
        <v>48</v>
      </c>
      <c r="K574" s="3" t="s">
        <v>277</v>
      </c>
    </row>
    <row r="575" spans="1:11" hidden="1" x14ac:dyDescent="0.25">
      <c r="A575" s="3">
        <v>303830</v>
      </c>
      <c r="B575" s="3" t="s">
        <v>250</v>
      </c>
      <c r="C575" s="3" t="s">
        <v>59</v>
      </c>
      <c r="D575" s="3" t="s">
        <v>1601</v>
      </c>
      <c r="E575" s="3" t="s">
        <v>251</v>
      </c>
      <c r="F575" s="6" t="s">
        <v>60</v>
      </c>
      <c r="G575" s="4">
        <v>43157</v>
      </c>
      <c r="H575" s="3" t="s">
        <v>13</v>
      </c>
      <c r="I575" s="3" t="s">
        <v>21</v>
      </c>
      <c r="J575" s="3" t="s">
        <v>48</v>
      </c>
      <c r="K575" s="3" t="s">
        <v>60</v>
      </c>
    </row>
    <row r="576" spans="1:11" hidden="1" x14ac:dyDescent="0.25">
      <c r="A576" s="3">
        <v>303830</v>
      </c>
      <c r="B576" s="3" t="s">
        <v>250</v>
      </c>
      <c r="C576" s="3" t="s">
        <v>59</v>
      </c>
      <c r="D576" s="3" t="s">
        <v>1601</v>
      </c>
      <c r="E576" s="3" t="s">
        <v>933</v>
      </c>
      <c r="F576" s="6" t="s">
        <v>60</v>
      </c>
      <c r="G576" s="4">
        <v>43522</v>
      </c>
      <c r="H576" s="3" t="s">
        <v>20</v>
      </c>
      <c r="I576" s="3" t="s">
        <v>21</v>
      </c>
      <c r="J576" s="3" t="s">
        <v>48</v>
      </c>
      <c r="K576" s="3" t="s">
        <v>60</v>
      </c>
    </row>
    <row r="577" spans="1:11" hidden="1" x14ac:dyDescent="0.25">
      <c r="A577" s="3">
        <v>308110</v>
      </c>
      <c r="B577" s="3" t="s">
        <v>1369</v>
      </c>
      <c r="C577" s="3" t="s">
        <v>63</v>
      </c>
      <c r="D577" s="3" t="s">
        <v>1602</v>
      </c>
      <c r="E577" s="3" t="s">
        <v>749</v>
      </c>
      <c r="F577" s="6" t="s">
        <v>225</v>
      </c>
      <c r="G577" s="4">
        <v>43455</v>
      </c>
      <c r="H577" s="3" t="s">
        <v>20</v>
      </c>
      <c r="I577" s="3" t="s">
        <v>21</v>
      </c>
      <c r="J577" s="3" t="s">
        <v>48</v>
      </c>
      <c r="K577" s="3" t="s">
        <v>225</v>
      </c>
    </row>
    <row r="578" spans="1:11" hidden="1" x14ac:dyDescent="0.25">
      <c r="A578" s="3">
        <v>309325</v>
      </c>
      <c r="B578" s="3" t="s">
        <v>1057</v>
      </c>
      <c r="C578" s="3" t="s">
        <v>801</v>
      </c>
      <c r="D578" s="3" t="s">
        <v>1494</v>
      </c>
      <c r="E578" s="3" t="s">
        <v>1001</v>
      </c>
      <c r="F578" s="6" t="s">
        <v>1058</v>
      </c>
      <c r="G578" s="4">
        <v>43573</v>
      </c>
      <c r="H578" s="3" t="s">
        <v>20</v>
      </c>
      <c r="I578" s="3" t="s">
        <v>21</v>
      </c>
      <c r="J578" s="3" t="s">
        <v>48</v>
      </c>
      <c r="K578" s="3" t="s">
        <v>1058</v>
      </c>
    </row>
    <row r="579" spans="1:11" hidden="1" x14ac:dyDescent="0.25">
      <c r="A579" s="3">
        <v>309877</v>
      </c>
      <c r="B579" s="3" t="s">
        <v>458</v>
      </c>
      <c r="C579" s="3" t="s">
        <v>125</v>
      </c>
      <c r="D579" s="3" t="s">
        <v>1477</v>
      </c>
      <c r="E579" s="3" t="s">
        <v>242</v>
      </c>
      <c r="F579" s="6" t="s">
        <v>126</v>
      </c>
      <c r="G579" s="4">
        <v>43351</v>
      </c>
      <c r="H579" s="3" t="s">
        <v>13</v>
      </c>
      <c r="I579" s="3" t="s">
        <v>65</v>
      </c>
      <c r="J579" s="3" t="s">
        <v>66</v>
      </c>
      <c r="K579" s="3" t="s">
        <v>66</v>
      </c>
    </row>
    <row r="580" spans="1:11" hidden="1" x14ac:dyDescent="0.25">
      <c r="A580" s="3">
        <v>310236</v>
      </c>
      <c r="B580" s="3" t="s">
        <v>478</v>
      </c>
      <c r="C580" s="3" t="s">
        <v>54</v>
      </c>
      <c r="D580" s="3" t="s">
        <v>1564</v>
      </c>
      <c r="E580" s="3" t="s">
        <v>479</v>
      </c>
      <c r="F580" s="6" t="s">
        <v>108</v>
      </c>
      <c r="G580" s="4">
        <v>43219</v>
      </c>
      <c r="H580" s="3" t="s">
        <v>13</v>
      </c>
      <c r="I580" s="3" t="s">
        <v>14</v>
      </c>
      <c r="J580" s="3" t="s">
        <v>146</v>
      </c>
      <c r="K580" s="3" t="s">
        <v>108</v>
      </c>
    </row>
    <row r="581" spans="1:11" hidden="1" x14ac:dyDescent="0.25">
      <c r="A581" s="3">
        <v>310236</v>
      </c>
      <c r="B581" s="3" t="s">
        <v>478</v>
      </c>
      <c r="C581" s="3" t="s">
        <v>54</v>
      </c>
      <c r="D581" s="3" t="s">
        <v>1564</v>
      </c>
      <c r="E581" s="3" t="s">
        <v>1048</v>
      </c>
      <c r="F581" s="6" t="s">
        <v>108</v>
      </c>
      <c r="G581" s="4">
        <v>43584</v>
      </c>
      <c r="H581" s="3" t="s">
        <v>20</v>
      </c>
      <c r="I581" s="3" t="s">
        <v>21</v>
      </c>
      <c r="J581" s="3" t="s">
        <v>48</v>
      </c>
      <c r="K581" s="3" t="s">
        <v>108</v>
      </c>
    </row>
    <row r="582" spans="1:11" hidden="1" x14ac:dyDescent="0.25">
      <c r="A582" s="3">
        <v>312385</v>
      </c>
      <c r="B582" s="3" t="s">
        <v>442</v>
      </c>
      <c r="C582" s="3" t="s">
        <v>69</v>
      </c>
      <c r="D582" s="3" t="s">
        <v>1603</v>
      </c>
      <c r="E582" s="3" t="s">
        <v>1349</v>
      </c>
      <c r="F582" s="6" t="s">
        <v>270</v>
      </c>
      <c r="G582" s="4">
        <v>43709</v>
      </c>
      <c r="H582" s="3" t="s">
        <v>20</v>
      </c>
      <c r="I582" s="3" t="s">
        <v>21</v>
      </c>
      <c r="J582" s="3" t="s">
        <v>48</v>
      </c>
      <c r="K582" s="3" t="s">
        <v>270</v>
      </c>
    </row>
    <row r="583" spans="1:11" hidden="1" x14ac:dyDescent="0.25">
      <c r="A583" s="3">
        <v>313677</v>
      </c>
      <c r="B583" s="3" t="s">
        <v>768</v>
      </c>
      <c r="C583" s="3" t="s">
        <v>165</v>
      </c>
      <c r="D583" s="3" t="s">
        <v>1604</v>
      </c>
      <c r="E583" s="3" t="s">
        <v>764</v>
      </c>
      <c r="F583" s="6" t="s">
        <v>735</v>
      </c>
      <c r="G583" s="4">
        <v>43467</v>
      </c>
      <c r="H583" s="3" t="s">
        <v>20</v>
      </c>
      <c r="I583" s="3" t="s">
        <v>21</v>
      </c>
      <c r="J583" s="3" t="s">
        <v>48</v>
      </c>
      <c r="K583" s="3" t="s">
        <v>735</v>
      </c>
    </row>
    <row r="584" spans="1:11" hidden="1" x14ac:dyDescent="0.25">
      <c r="A584" s="3">
        <v>313677</v>
      </c>
      <c r="B584" s="3" t="s">
        <v>768</v>
      </c>
      <c r="C584" s="3" t="s">
        <v>165</v>
      </c>
      <c r="D584" s="3" t="s">
        <v>1604</v>
      </c>
      <c r="E584" s="3" t="s">
        <v>1175</v>
      </c>
      <c r="F584" s="6" t="s">
        <v>735</v>
      </c>
      <c r="G584" s="4">
        <v>43445</v>
      </c>
      <c r="H584" s="3" t="s">
        <v>13</v>
      </c>
      <c r="I584" s="3" t="s">
        <v>21</v>
      </c>
      <c r="J584" s="3" t="s">
        <v>22</v>
      </c>
      <c r="K584" s="3" t="s">
        <v>735</v>
      </c>
    </row>
    <row r="585" spans="1:11" hidden="1" x14ac:dyDescent="0.25">
      <c r="A585" s="3">
        <v>316130</v>
      </c>
      <c r="B585" s="3" t="s">
        <v>3479</v>
      </c>
      <c r="C585" s="3" t="s">
        <v>145</v>
      </c>
      <c r="D585" s="3" t="s">
        <v>1514</v>
      </c>
      <c r="E585" s="3" t="s">
        <v>3480</v>
      </c>
      <c r="F585" s="6" t="s">
        <v>840</v>
      </c>
      <c r="G585" s="4">
        <v>43501</v>
      </c>
      <c r="H585" s="3" t="s">
        <v>20</v>
      </c>
      <c r="I585" s="3" t="s">
        <v>21</v>
      </c>
      <c r="J585" s="3" t="s">
        <v>48</v>
      </c>
      <c r="K585" s="3" t="s">
        <v>840</v>
      </c>
    </row>
    <row r="586" spans="1:11" hidden="1" x14ac:dyDescent="0.25">
      <c r="A586" s="3">
        <v>316130</v>
      </c>
      <c r="B586" s="3" t="s">
        <v>3479</v>
      </c>
      <c r="C586" s="3" t="s">
        <v>145</v>
      </c>
      <c r="D586" s="3" t="s">
        <v>1514</v>
      </c>
      <c r="E586" s="3" t="s">
        <v>1411</v>
      </c>
      <c r="F586" s="6" t="s">
        <v>840</v>
      </c>
      <c r="G586" s="4">
        <v>43746</v>
      </c>
      <c r="H586" s="3" t="s">
        <v>20</v>
      </c>
      <c r="I586" s="3" t="s">
        <v>21</v>
      </c>
      <c r="J586" s="3" t="s">
        <v>48</v>
      </c>
      <c r="K586" s="3" t="s">
        <v>840</v>
      </c>
    </row>
    <row r="587" spans="1:11" hidden="1" x14ac:dyDescent="0.25">
      <c r="A587" s="3">
        <v>318514</v>
      </c>
      <c r="B587" s="3" t="s">
        <v>180</v>
      </c>
      <c r="C587" s="3" t="s">
        <v>170</v>
      </c>
      <c r="D587" s="3" t="s">
        <v>1581</v>
      </c>
      <c r="E587" s="3" t="s">
        <v>1291</v>
      </c>
      <c r="F587" s="6" t="s">
        <v>181</v>
      </c>
      <c r="G587" s="4">
        <v>43683</v>
      </c>
      <c r="H587" s="3" t="s">
        <v>20</v>
      </c>
      <c r="I587" s="3" t="s">
        <v>21</v>
      </c>
      <c r="J587" s="3" t="s">
        <v>66</v>
      </c>
      <c r="K587" s="3" t="s">
        <v>66</v>
      </c>
    </row>
    <row r="588" spans="1:11" hidden="1" x14ac:dyDescent="0.25">
      <c r="A588" s="3">
        <v>319196</v>
      </c>
      <c r="B588" s="3" t="s">
        <v>271</v>
      </c>
      <c r="C588" s="3" t="s">
        <v>105</v>
      </c>
      <c r="D588" s="3" t="s">
        <v>1542</v>
      </c>
      <c r="E588" s="3" t="s">
        <v>122</v>
      </c>
      <c r="F588" s="6" t="s">
        <v>106</v>
      </c>
      <c r="G588" s="4">
        <v>43331</v>
      </c>
      <c r="H588" s="3" t="s">
        <v>13</v>
      </c>
      <c r="I588" s="3" t="s">
        <v>21</v>
      </c>
      <c r="J588" s="3" t="s">
        <v>48</v>
      </c>
      <c r="K588" s="3" t="s">
        <v>106</v>
      </c>
    </row>
    <row r="589" spans="1:11" hidden="1" x14ac:dyDescent="0.25">
      <c r="A589" s="3">
        <v>319196</v>
      </c>
      <c r="B589" s="3" t="s">
        <v>271</v>
      </c>
      <c r="C589" s="3" t="s">
        <v>105</v>
      </c>
      <c r="D589" s="3" t="s">
        <v>1542</v>
      </c>
      <c r="E589" s="3" t="s">
        <v>639</v>
      </c>
      <c r="F589" s="6" t="s">
        <v>106</v>
      </c>
      <c r="G589" s="4">
        <v>42966</v>
      </c>
      <c r="H589" s="3" t="s">
        <v>13</v>
      </c>
      <c r="I589" s="3" t="s">
        <v>21</v>
      </c>
      <c r="J589" s="3" t="s">
        <v>48</v>
      </c>
      <c r="K589" s="3" t="s">
        <v>106</v>
      </c>
    </row>
    <row r="590" spans="1:11" hidden="1" x14ac:dyDescent="0.25">
      <c r="A590" s="3">
        <v>319196</v>
      </c>
      <c r="B590" s="3" t="s">
        <v>271</v>
      </c>
      <c r="C590" s="3" t="s">
        <v>105</v>
      </c>
      <c r="D590" s="3" t="s">
        <v>1542</v>
      </c>
      <c r="E590" s="3" t="s">
        <v>1324</v>
      </c>
      <c r="F590" s="6" t="s">
        <v>106</v>
      </c>
      <c r="G590" s="4">
        <v>43696</v>
      </c>
      <c r="H590" s="3" t="s">
        <v>20</v>
      </c>
      <c r="I590" s="3" t="s">
        <v>21</v>
      </c>
      <c r="J590" s="3" t="s">
        <v>48</v>
      </c>
      <c r="K590" s="3" t="s">
        <v>106</v>
      </c>
    </row>
    <row r="591" spans="1:11" hidden="1" x14ac:dyDescent="0.25">
      <c r="A591" s="3">
        <v>320308</v>
      </c>
      <c r="B591" s="3" t="s">
        <v>363</v>
      </c>
      <c r="C591" s="3" t="s">
        <v>119</v>
      </c>
      <c r="D591" s="3" t="s">
        <v>1461</v>
      </c>
      <c r="E591" s="3" t="s">
        <v>28</v>
      </c>
      <c r="F591" s="6" t="s">
        <v>120</v>
      </c>
      <c r="G591" s="4">
        <v>43162</v>
      </c>
      <c r="H591" s="3" t="s">
        <v>13</v>
      </c>
      <c r="I591" s="3" t="s">
        <v>14</v>
      </c>
      <c r="J591" s="3" t="s">
        <v>132</v>
      </c>
      <c r="K591" s="3" t="s">
        <v>363</v>
      </c>
    </row>
    <row r="592" spans="1:11" hidden="1" x14ac:dyDescent="0.25">
      <c r="A592" s="3">
        <v>320308</v>
      </c>
      <c r="B592" s="3" t="s">
        <v>363</v>
      </c>
      <c r="C592" s="3" t="s">
        <v>119</v>
      </c>
      <c r="D592" s="3" t="s">
        <v>1461</v>
      </c>
      <c r="E592" s="3" t="s">
        <v>975</v>
      </c>
      <c r="F592" s="6" t="s">
        <v>120</v>
      </c>
      <c r="G592" s="4">
        <v>43527</v>
      </c>
      <c r="H592" s="3" t="s">
        <v>20</v>
      </c>
      <c r="I592" s="3" t="s">
        <v>21</v>
      </c>
      <c r="J592" s="3" t="s">
        <v>48</v>
      </c>
      <c r="K592" s="3" t="s">
        <v>120</v>
      </c>
    </row>
    <row r="593" spans="1:11" hidden="1" x14ac:dyDescent="0.25">
      <c r="A593" s="3">
        <v>320745</v>
      </c>
      <c r="B593" s="3" t="s">
        <v>377</v>
      </c>
      <c r="C593" s="3" t="s">
        <v>119</v>
      </c>
      <c r="D593" s="3" t="s">
        <v>1476</v>
      </c>
      <c r="E593" s="3" t="s">
        <v>378</v>
      </c>
      <c r="F593" s="6" t="s">
        <v>120</v>
      </c>
      <c r="G593" s="4">
        <v>43271</v>
      </c>
      <c r="H593" s="3" t="s">
        <v>13</v>
      </c>
      <c r="I593" s="3" t="s">
        <v>14</v>
      </c>
      <c r="J593" s="3" t="s">
        <v>3481</v>
      </c>
      <c r="K593" s="3" t="s">
        <v>322</v>
      </c>
    </row>
    <row r="594" spans="1:11" hidden="1" x14ac:dyDescent="0.25">
      <c r="A594" s="3">
        <v>320745</v>
      </c>
      <c r="B594" s="3" t="s">
        <v>377</v>
      </c>
      <c r="C594" s="3" t="s">
        <v>119</v>
      </c>
      <c r="D594" s="3" t="s">
        <v>1476</v>
      </c>
      <c r="E594" s="3" t="s">
        <v>1193</v>
      </c>
      <c r="F594" s="6" t="s">
        <v>322</v>
      </c>
      <c r="G594" s="4">
        <v>43636</v>
      </c>
      <c r="H594" s="3" t="s">
        <v>20</v>
      </c>
      <c r="I594" s="3" t="s">
        <v>21</v>
      </c>
      <c r="J594" s="3" t="s">
        <v>48</v>
      </c>
      <c r="K594" s="3" t="s">
        <v>322</v>
      </c>
    </row>
    <row r="595" spans="1:11" hidden="1" x14ac:dyDescent="0.25">
      <c r="A595" s="3">
        <v>321065</v>
      </c>
      <c r="B595" s="3" t="s">
        <v>661</v>
      </c>
      <c r="C595" s="3" t="s">
        <v>63</v>
      </c>
      <c r="D595" s="3" t="s">
        <v>1584</v>
      </c>
      <c r="E595" s="3" t="s">
        <v>1180</v>
      </c>
      <c r="F595" s="6" t="s">
        <v>225</v>
      </c>
      <c r="G595" s="4">
        <v>43631</v>
      </c>
      <c r="H595" s="3" t="s">
        <v>20</v>
      </c>
      <c r="I595" s="3" t="s">
        <v>21</v>
      </c>
      <c r="J595" s="3" t="s">
        <v>48</v>
      </c>
      <c r="K595" s="3" t="s">
        <v>225</v>
      </c>
    </row>
    <row r="596" spans="1:11" hidden="1" x14ac:dyDescent="0.25">
      <c r="A596" s="3">
        <v>324047</v>
      </c>
      <c r="B596" s="3" t="s">
        <v>1294</v>
      </c>
      <c r="C596" s="3" t="s">
        <v>204</v>
      </c>
      <c r="D596" s="3" t="s">
        <v>1605</v>
      </c>
      <c r="E596" s="3" t="s">
        <v>1295</v>
      </c>
      <c r="F596" s="6" t="s">
        <v>840</v>
      </c>
      <c r="G596" s="4">
        <v>43648</v>
      </c>
      <c r="H596" s="3" t="s">
        <v>20</v>
      </c>
      <c r="I596" s="3" t="s">
        <v>21</v>
      </c>
      <c r="J596" s="3" t="s">
        <v>22</v>
      </c>
      <c r="K596" s="3" t="s">
        <v>840</v>
      </c>
    </row>
    <row r="597" spans="1:11" hidden="1" x14ac:dyDescent="0.25">
      <c r="A597" s="3">
        <v>325960</v>
      </c>
      <c r="B597" s="3" t="s">
        <v>51</v>
      </c>
      <c r="C597" s="3" t="s">
        <v>11</v>
      </c>
      <c r="D597" s="3" t="s">
        <v>1540</v>
      </c>
      <c r="E597" s="3" t="s">
        <v>52</v>
      </c>
      <c r="F597" s="6" t="s">
        <v>47</v>
      </c>
      <c r="G597" s="4">
        <v>43053</v>
      </c>
      <c r="H597" s="3" t="s">
        <v>13</v>
      </c>
      <c r="I597" s="3" t="s">
        <v>21</v>
      </c>
      <c r="J597" s="3" t="s">
        <v>3482</v>
      </c>
      <c r="K597" s="3" t="s">
        <v>47</v>
      </c>
    </row>
    <row r="598" spans="1:11" hidden="1" x14ac:dyDescent="0.25">
      <c r="A598" s="3">
        <v>325960</v>
      </c>
      <c r="B598" s="3" t="s">
        <v>51</v>
      </c>
      <c r="C598" s="3" t="s">
        <v>11</v>
      </c>
      <c r="D598" s="3" t="s">
        <v>1540</v>
      </c>
      <c r="E598" s="3" t="s">
        <v>640</v>
      </c>
      <c r="F598" s="6" t="s">
        <v>47</v>
      </c>
      <c r="G598" s="4">
        <v>42808</v>
      </c>
      <c r="H598" s="3" t="s">
        <v>13</v>
      </c>
      <c r="I598" s="3" t="s">
        <v>21</v>
      </c>
      <c r="J598" s="3" t="s">
        <v>48</v>
      </c>
      <c r="K598" s="3" t="s">
        <v>47</v>
      </c>
    </row>
    <row r="599" spans="1:11" hidden="1" x14ac:dyDescent="0.25">
      <c r="A599" s="3">
        <v>325960</v>
      </c>
      <c r="B599" s="3" t="s">
        <v>51</v>
      </c>
      <c r="C599" s="3" t="s">
        <v>11</v>
      </c>
      <c r="D599" s="3" t="s">
        <v>1540</v>
      </c>
      <c r="E599" s="3" t="s">
        <v>677</v>
      </c>
      <c r="F599" s="6" t="s">
        <v>47</v>
      </c>
      <c r="G599" s="4">
        <v>43418</v>
      </c>
      <c r="H599" s="3" t="s">
        <v>13</v>
      </c>
      <c r="I599" s="3" t="s">
        <v>21</v>
      </c>
      <c r="J599" s="3" t="s">
        <v>48</v>
      </c>
      <c r="K599" s="3" t="s">
        <v>47</v>
      </c>
    </row>
    <row r="600" spans="1:11" hidden="1" x14ac:dyDescent="0.25">
      <c r="A600" s="3">
        <v>325960</v>
      </c>
      <c r="B600" s="3" t="s">
        <v>51</v>
      </c>
      <c r="C600" s="3" t="s">
        <v>11</v>
      </c>
      <c r="D600" s="3" t="s">
        <v>1540</v>
      </c>
      <c r="E600" s="3" t="s">
        <v>3385</v>
      </c>
      <c r="F600" s="6" t="s">
        <v>47</v>
      </c>
      <c r="G600" s="4">
        <v>43783</v>
      </c>
      <c r="H600" s="3" t="s">
        <v>20</v>
      </c>
      <c r="I600" s="3" t="s">
        <v>21</v>
      </c>
      <c r="J600" s="3" t="s">
        <v>48</v>
      </c>
      <c r="K600" s="3" t="s">
        <v>47</v>
      </c>
    </row>
    <row r="601" spans="1:11" hidden="1" x14ac:dyDescent="0.25">
      <c r="A601" s="3">
        <v>326004</v>
      </c>
      <c r="B601" s="3" t="s">
        <v>1000</v>
      </c>
      <c r="C601" s="3" t="s">
        <v>261</v>
      </c>
      <c r="D601" s="3" t="s">
        <v>1606</v>
      </c>
      <c r="E601" s="3" t="s">
        <v>1001</v>
      </c>
      <c r="F601" s="6" t="s">
        <v>262</v>
      </c>
      <c r="G601" s="4">
        <v>43573</v>
      </c>
      <c r="H601" s="3" t="s">
        <v>20</v>
      </c>
      <c r="I601" s="3" t="s">
        <v>21</v>
      </c>
      <c r="J601" s="3" t="s">
        <v>66</v>
      </c>
      <c r="K601" s="3" t="s">
        <v>66</v>
      </c>
    </row>
    <row r="602" spans="1:11" hidden="1" x14ac:dyDescent="0.25">
      <c r="A602" s="3">
        <v>328141</v>
      </c>
      <c r="B602" s="3" t="s">
        <v>1228</v>
      </c>
      <c r="C602" s="3" t="s">
        <v>243</v>
      </c>
      <c r="D602" s="3" t="s">
        <v>1607</v>
      </c>
      <c r="E602" s="3" t="s">
        <v>1227</v>
      </c>
      <c r="F602" s="6" t="s">
        <v>966</v>
      </c>
      <c r="G602" s="4">
        <v>43651</v>
      </c>
      <c r="H602" s="3" t="s">
        <v>20</v>
      </c>
      <c r="I602" s="3" t="s">
        <v>21</v>
      </c>
      <c r="J602" s="3" t="s">
        <v>48</v>
      </c>
      <c r="K602" s="3" t="s">
        <v>966</v>
      </c>
    </row>
    <row r="603" spans="1:11" hidden="1" x14ac:dyDescent="0.25">
      <c r="A603" s="3">
        <v>328782</v>
      </c>
      <c r="B603" s="3" t="s">
        <v>559</v>
      </c>
      <c r="C603" s="3" t="s">
        <v>54</v>
      </c>
      <c r="D603" s="3" t="s">
        <v>1608</v>
      </c>
      <c r="E603" s="3" t="s">
        <v>316</v>
      </c>
      <c r="F603" s="6" t="s">
        <v>108</v>
      </c>
      <c r="G603" s="4">
        <v>43305</v>
      </c>
      <c r="H603" s="3" t="s">
        <v>13</v>
      </c>
      <c r="I603" s="3" t="s">
        <v>21</v>
      </c>
      <c r="J603" s="3" t="s">
        <v>48</v>
      </c>
      <c r="K603" s="3" t="s">
        <v>108</v>
      </c>
    </row>
    <row r="604" spans="1:11" hidden="1" x14ac:dyDescent="0.25">
      <c r="A604" s="3">
        <v>328782</v>
      </c>
      <c r="B604" s="3" t="s">
        <v>559</v>
      </c>
      <c r="C604" s="3" t="s">
        <v>54</v>
      </c>
      <c r="D604" s="3" t="s">
        <v>1608</v>
      </c>
      <c r="E604" s="3" t="s">
        <v>1264</v>
      </c>
      <c r="F604" s="6" t="s">
        <v>108</v>
      </c>
      <c r="G604" s="4">
        <v>43670</v>
      </c>
      <c r="H604" s="3" t="s">
        <v>20</v>
      </c>
      <c r="I604" s="3" t="s">
        <v>21</v>
      </c>
      <c r="J604" s="3" t="s">
        <v>48</v>
      </c>
      <c r="K604" s="3" t="s">
        <v>108</v>
      </c>
    </row>
    <row r="605" spans="1:11" hidden="1" x14ac:dyDescent="0.25">
      <c r="A605" s="3">
        <v>329618</v>
      </c>
      <c r="B605" s="3" t="s">
        <v>874</v>
      </c>
      <c r="C605" s="3" t="s">
        <v>227</v>
      </c>
      <c r="D605" s="3" t="s">
        <v>1609</v>
      </c>
      <c r="E605" s="3" t="s">
        <v>871</v>
      </c>
      <c r="F605" s="6" t="s">
        <v>228</v>
      </c>
      <c r="G605" s="4">
        <v>43497</v>
      </c>
      <c r="H605" s="3" t="s">
        <v>20</v>
      </c>
      <c r="I605" s="3" t="s">
        <v>21</v>
      </c>
      <c r="J605" s="3" t="s">
        <v>48</v>
      </c>
      <c r="K605" s="3" t="s">
        <v>228</v>
      </c>
    </row>
    <row r="606" spans="1:11" hidden="1" x14ac:dyDescent="0.25">
      <c r="A606" s="3">
        <v>332212</v>
      </c>
      <c r="B606" s="3" t="s">
        <v>507</v>
      </c>
      <c r="C606" s="3" t="s">
        <v>63</v>
      </c>
      <c r="D606" s="3" t="s">
        <v>1488</v>
      </c>
      <c r="E606" s="3" t="s">
        <v>388</v>
      </c>
      <c r="F606" s="6" t="s">
        <v>61</v>
      </c>
      <c r="G606" s="4">
        <v>43354</v>
      </c>
      <c r="H606" s="3" t="s">
        <v>13</v>
      </c>
      <c r="I606" s="3" t="s">
        <v>14</v>
      </c>
      <c r="J606" s="3" t="s">
        <v>508</v>
      </c>
      <c r="K606" s="3" t="s">
        <v>225</v>
      </c>
    </row>
    <row r="607" spans="1:11" hidden="1" x14ac:dyDescent="0.25">
      <c r="A607" s="3">
        <v>332212</v>
      </c>
      <c r="B607" s="3" t="s">
        <v>507</v>
      </c>
      <c r="C607" s="3" t="s">
        <v>63</v>
      </c>
      <c r="D607" s="3" t="s">
        <v>1488</v>
      </c>
      <c r="E607" s="3" t="s">
        <v>1363</v>
      </c>
      <c r="F607" s="6" t="s">
        <v>61</v>
      </c>
      <c r="G607" s="4">
        <v>43719</v>
      </c>
      <c r="H607" s="3" t="s">
        <v>20</v>
      </c>
      <c r="I607" s="3" t="s">
        <v>21</v>
      </c>
      <c r="J607" s="3" t="s">
        <v>48</v>
      </c>
      <c r="K607" s="3" t="s">
        <v>61</v>
      </c>
    </row>
    <row r="608" spans="1:11" hidden="1" x14ac:dyDescent="0.25">
      <c r="A608" s="3">
        <v>332502</v>
      </c>
      <c r="B608" s="3" t="s">
        <v>1395</v>
      </c>
      <c r="C608" s="3" t="s">
        <v>648</v>
      </c>
      <c r="D608" s="3" t="s">
        <v>1489</v>
      </c>
      <c r="E608" s="3" t="s">
        <v>1396</v>
      </c>
      <c r="F608" s="6" t="s">
        <v>649</v>
      </c>
      <c r="G608" s="4">
        <v>43736</v>
      </c>
      <c r="H608" s="3" t="s">
        <v>20</v>
      </c>
      <c r="I608" s="3" t="s">
        <v>21</v>
      </c>
      <c r="J608" s="3" t="s">
        <v>48</v>
      </c>
      <c r="K608" s="3" t="s">
        <v>649</v>
      </c>
    </row>
    <row r="609" spans="1:11" hidden="1" x14ac:dyDescent="0.25">
      <c r="A609" s="3">
        <v>332634</v>
      </c>
      <c r="B609" s="3" t="s">
        <v>560</v>
      </c>
      <c r="C609" s="3" t="s">
        <v>54</v>
      </c>
      <c r="D609" s="3" t="s">
        <v>1471</v>
      </c>
      <c r="E609" s="3" t="s">
        <v>558</v>
      </c>
      <c r="F609" s="6" t="s">
        <v>561</v>
      </c>
      <c r="G609" s="4">
        <v>43312</v>
      </c>
      <c r="H609" s="3" t="s">
        <v>13</v>
      </c>
      <c r="I609" s="3" t="s">
        <v>14</v>
      </c>
      <c r="J609" s="3" t="s">
        <v>132</v>
      </c>
      <c r="K609" s="3" t="s">
        <v>560</v>
      </c>
    </row>
    <row r="610" spans="1:11" hidden="1" x14ac:dyDescent="0.25">
      <c r="A610" s="3">
        <v>333640</v>
      </c>
      <c r="B610" s="3" t="s">
        <v>651</v>
      </c>
      <c r="C610" s="3" t="s">
        <v>94</v>
      </c>
      <c r="D610" s="3" t="s">
        <v>1471</v>
      </c>
      <c r="E610" s="3" t="s">
        <v>647</v>
      </c>
      <c r="F610" s="6" t="s">
        <v>157</v>
      </c>
      <c r="G610" s="4">
        <v>43413</v>
      </c>
      <c r="H610" s="3" t="s">
        <v>13</v>
      </c>
      <c r="I610" s="3" t="s">
        <v>21</v>
      </c>
      <c r="J610" s="3" t="s">
        <v>652</v>
      </c>
      <c r="K610" s="3" t="s">
        <v>157</v>
      </c>
    </row>
    <row r="611" spans="1:11" hidden="1" x14ac:dyDescent="0.25">
      <c r="A611" s="3">
        <v>333640</v>
      </c>
      <c r="B611" s="3" t="s">
        <v>651</v>
      </c>
      <c r="C611" s="3" t="s">
        <v>94</v>
      </c>
      <c r="D611" s="3" t="s">
        <v>1471</v>
      </c>
      <c r="E611" s="3" t="s">
        <v>3443</v>
      </c>
      <c r="F611" s="6" t="s">
        <v>157</v>
      </c>
      <c r="G611" s="4">
        <v>43778</v>
      </c>
      <c r="H611" s="3" t="s">
        <v>20</v>
      </c>
      <c r="I611" s="3" t="s">
        <v>21</v>
      </c>
      <c r="J611" s="3" t="s">
        <v>48</v>
      </c>
      <c r="K611" s="3" t="s">
        <v>157</v>
      </c>
    </row>
    <row r="612" spans="1:11" hidden="1" x14ac:dyDescent="0.25">
      <c r="A612" s="3">
        <v>334369</v>
      </c>
      <c r="B612" s="3" t="s">
        <v>921</v>
      </c>
      <c r="C612" s="3" t="s">
        <v>63</v>
      </c>
      <c r="D612" s="3" t="s">
        <v>1610</v>
      </c>
      <c r="E612" s="3" t="s">
        <v>922</v>
      </c>
      <c r="F612" s="6" t="s">
        <v>923</v>
      </c>
      <c r="G612" s="4">
        <v>43515</v>
      </c>
      <c r="H612" s="3" t="s">
        <v>20</v>
      </c>
      <c r="I612" s="3" t="s">
        <v>21</v>
      </c>
      <c r="J612" s="3" t="s">
        <v>924</v>
      </c>
      <c r="K612" s="3" t="s">
        <v>923</v>
      </c>
    </row>
    <row r="613" spans="1:11" hidden="1" x14ac:dyDescent="0.25">
      <c r="A613" s="3">
        <v>335523</v>
      </c>
      <c r="B613" s="3" t="s">
        <v>127</v>
      </c>
      <c r="C613" s="3" t="s">
        <v>54</v>
      </c>
      <c r="D613" s="3" t="s">
        <v>1516</v>
      </c>
      <c r="E613" s="3" t="s">
        <v>128</v>
      </c>
      <c r="F613" s="6" t="s">
        <v>108</v>
      </c>
      <c r="G613" s="4">
        <v>43340</v>
      </c>
      <c r="H613" s="3" t="s">
        <v>13</v>
      </c>
      <c r="I613" s="3" t="s">
        <v>21</v>
      </c>
      <c r="J613" s="3" t="s">
        <v>48</v>
      </c>
      <c r="K613" s="3" t="s">
        <v>108</v>
      </c>
    </row>
    <row r="614" spans="1:11" hidden="1" x14ac:dyDescent="0.25">
      <c r="A614" s="3">
        <v>335523</v>
      </c>
      <c r="B614" s="3" t="s">
        <v>127</v>
      </c>
      <c r="C614" s="3" t="s">
        <v>54</v>
      </c>
      <c r="D614" s="3" t="s">
        <v>1516</v>
      </c>
      <c r="E614" s="3" t="s">
        <v>1337</v>
      </c>
      <c r="F614" s="6" t="s">
        <v>108</v>
      </c>
      <c r="G614" s="4">
        <v>43705</v>
      </c>
      <c r="H614" s="3" t="s">
        <v>20</v>
      </c>
      <c r="I614" s="3" t="s">
        <v>21</v>
      </c>
      <c r="J614" s="3" t="s">
        <v>48</v>
      </c>
      <c r="K614" s="3" t="s">
        <v>108</v>
      </c>
    </row>
    <row r="615" spans="1:11" hidden="1" x14ac:dyDescent="0.25">
      <c r="A615" s="3">
        <v>338148</v>
      </c>
      <c r="B615" s="3" t="s">
        <v>1237</v>
      </c>
      <c r="C615" s="3" t="s">
        <v>69</v>
      </c>
      <c r="D615" s="3" t="s">
        <v>1471</v>
      </c>
      <c r="E615" s="3" t="s">
        <v>1238</v>
      </c>
      <c r="F615" s="6" t="s">
        <v>1239</v>
      </c>
      <c r="G615" s="4">
        <v>43648</v>
      </c>
      <c r="H615" s="3" t="s">
        <v>20</v>
      </c>
      <c r="I615" s="3" t="s">
        <v>21</v>
      </c>
      <c r="J615" s="3" t="s">
        <v>48</v>
      </c>
      <c r="K615" s="3" t="s">
        <v>1239</v>
      </c>
    </row>
    <row r="616" spans="1:11" hidden="1" x14ac:dyDescent="0.25">
      <c r="A616" s="3">
        <v>339055</v>
      </c>
      <c r="B616" s="3" t="s">
        <v>53</v>
      </c>
      <c r="C616" s="3" t="s">
        <v>54</v>
      </c>
      <c r="D616" s="3" t="s">
        <v>1611</v>
      </c>
      <c r="E616" s="3" t="s">
        <v>1383</v>
      </c>
      <c r="F616" s="6" t="s">
        <v>55</v>
      </c>
      <c r="G616" s="4">
        <v>43729</v>
      </c>
      <c r="H616" s="3" t="s">
        <v>20</v>
      </c>
      <c r="I616" s="3" t="s">
        <v>21</v>
      </c>
      <c r="J616" s="3" t="s">
        <v>48</v>
      </c>
      <c r="K616" s="3" t="s">
        <v>55</v>
      </c>
    </row>
    <row r="617" spans="1:11" hidden="1" x14ac:dyDescent="0.25">
      <c r="A617" s="3">
        <v>339171</v>
      </c>
      <c r="B617" s="3" t="s">
        <v>194</v>
      </c>
      <c r="C617" s="3" t="s">
        <v>165</v>
      </c>
      <c r="D617" s="3" t="s">
        <v>1593</v>
      </c>
      <c r="E617" s="3" t="s">
        <v>1419</v>
      </c>
      <c r="F617" s="6" t="s">
        <v>196</v>
      </c>
      <c r="G617" s="4">
        <v>43749</v>
      </c>
      <c r="H617" s="3" t="s">
        <v>20</v>
      </c>
      <c r="I617" s="3" t="s">
        <v>21</v>
      </c>
      <c r="J617" s="3" t="s">
        <v>48</v>
      </c>
      <c r="K617" s="3" t="s">
        <v>196</v>
      </c>
    </row>
    <row r="618" spans="1:11" hidden="1" x14ac:dyDescent="0.25">
      <c r="A618" s="3">
        <v>339187</v>
      </c>
      <c r="B618" s="3" t="s">
        <v>553</v>
      </c>
      <c r="C618" s="3" t="s">
        <v>54</v>
      </c>
      <c r="D618" s="3" t="s">
        <v>1518</v>
      </c>
      <c r="E618" s="3" t="s">
        <v>547</v>
      </c>
      <c r="F618" s="6" t="s">
        <v>231</v>
      </c>
      <c r="G618" s="4">
        <v>43064</v>
      </c>
      <c r="H618" s="3" t="s">
        <v>13</v>
      </c>
      <c r="I618" s="3" t="s">
        <v>21</v>
      </c>
      <c r="J618" s="3" t="s">
        <v>22</v>
      </c>
      <c r="K618" s="3" t="s">
        <v>231</v>
      </c>
    </row>
    <row r="619" spans="1:11" hidden="1" x14ac:dyDescent="0.25">
      <c r="A619" s="3">
        <v>339187</v>
      </c>
      <c r="B619" s="3" t="s">
        <v>553</v>
      </c>
      <c r="C619" s="3" t="s">
        <v>54</v>
      </c>
      <c r="D619" s="3" t="s">
        <v>1518</v>
      </c>
      <c r="E619" s="3" t="s">
        <v>548</v>
      </c>
      <c r="F619" s="6" t="s">
        <v>115</v>
      </c>
      <c r="G619" s="4">
        <v>43247</v>
      </c>
      <c r="H619" s="3" t="s">
        <v>13</v>
      </c>
      <c r="I619" s="3" t="s">
        <v>21</v>
      </c>
      <c r="J619" s="3" t="s">
        <v>554</v>
      </c>
      <c r="K619" s="3" t="s">
        <v>115</v>
      </c>
    </row>
    <row r="620" spans="1:11" hidden="1" x14ac:dyDescent="0.25">
      <c r="A620" s="3">
        <v>339187</v>
      </c>
      <c r="B620" s="3" t="s">
        <v>553</v>
      </c>
      <c r="C620" s="3" t="s">
        <v>54</v>
      </c>
      <c r="D620" s="3" t="s">
        <v>1518</v>
      </c>
      <c r="E620" s="3" t="s">
        <v>613</v>
      </c>
      <c r="F620" s="6" t="s">
        <v>231</v>
      </c>
      <c r="G620" s="4">
        <v>42973</v>
      </c>
      <c r="H620" s="3" t="s">
        <v>13</v>
      </c>
      <c r="I620" s="3" t="s">
        <v>21</v>
      </c>
      <c r="J620" s="3" t="s">
        <v>48</v>
      </c>
      <c r="K620" s="3" t="s">
        <v>231</v>
      </c>
    </row>
    <row r="621" spans="1:11" hidden="1" x14ac:dyDescent="0.25">
      <c r="A621" s="3">
        <v>339467</v>
      </c>
      <c r="B621" s="3" t="s">
        <v>1109</v>
      </c>
      <c r="C621" s="3" t="s">
        <v>3370</v>
      </c>
      <c r="D621" s="3" t="s">
        <v>1492</v>
      </c>
      <c r="E621" s="3" t="s">
        <v>1110</v>
      </c>
      <c r="F621" s="6" t="s">
        <v>770</v>
      </c>
      <c r="G621" s="4">
        <v>43601</v>
      </c>
      <c r="H621" s="3" t="s">
        <v>20</v>
      </c>
      <c r="I621" s="3" t="s">
        <v>21</v>
      </c>
      <c r="J621" s="3" t="s">
        <v>66</v>
      </c>
      <c r="K621" s="3" t="s">
        <v>66</v>
      </c>
    </row>
    <row r="622" spans="1:11" hidden="1" x14ac:dyDescent="0.25">
      <c r="A622" s="3">
        <v>339944</v>
      </c>
      <c r="B622" s="3" t="s">
        <v>282</v>
      </c>
      <c r="C622" s="3" t="s">
        <v>59</v>
      </c>
      <c r="D622" s="3" t="s">
        <v>1488</v>
      </c>
      <c r="E622" s="3" t="s">
        <v>283</v>
      </c>
      <c r="F622" s="6" t="s">
        <v>57</v>
      </c>
      <c r="G622" s="4">
        <v>43242</v>
      </c>
      <c r="H622" s="3" t="s">
        <v>13</v>
      </c>
      <c r="I622" s="3" t="s">
        <v>21</v>
      </c>
      <c r="J622" s="3" t="s">
        <v>284</v>
      </c>
      <c r="K622" s="3" t="s">
        <v>57</v>
      </c>
    </row>
    <row r="623" spans="1:11" hidden="1" x14ac:dyDescent="0.25">
      <c r="A623" s="3">
        <v>339944</v>
      </c>
      <c r="B623" s="3" t="s">
        <v>282</v>
      </c>
      <c r="C623" s="3" t="s">
        <v>59</v>
      </c>
      <c r="D623" s="3" t="s">
        <v>1488</v>
      </c>
      <c r="E623" s="3" t="s">
        <v>1115</v>
      </c>
      <c r="F623" s="6" t="s">
        <v>57</v>
      </c>
      <c r="G623" s="4">
        <v>43607</v>
      </c>
      <c r="H623" s="3" t="s">
        <v>20</v>
      </c>
      <c r="I623" s="3" t="s">
        <v>21</v>
      </c>
      <c r="J623" s="3" t="s">
        <v>48</v>
      </c>
      <c r="K623" s="3" t="s">
        <v>57</v>
      </c>
    </row>
    <row r="624" spans="1:11" hidden="1" x14ac:dyDescent="0.25">
      <c r="A624" s="3">
        <v>339949</v>
      </c>
      <c r="B624" s="3" t="s">
        <v>222</v>
      </c>
      <c r="C624" s="3" t="s">
        <v>63</v>
      </c>
      <c r="D624" s="3" t="s">
        <v>1488</v>
      </c>
      <c r="E624" s="3" t="s">
        <v>223</v>
      </c>
      <c r="F624" s="6" t="s">
        <v>61</v>
      </c>
      <c r="G624" s="4">
        <v>43328</v>
      </c>
      <c r="H624" s="3" t="s">
        <v>13</v>
      </c>
      <c r="I624" s="3" t="s">
        <v>14</v>
      </c>
      <c r="J624" s="3" t="s">
        <v>224</v>
      </c>
      <c r="K624" s="3" t="s">
        <v>225</v>
      </c>
    </row>
    <row r="625" spans="1:11" hidden="1" x14ac:dyDescent="0.25">
      <c r="A625" s="3">
        <v>339949</v>
      </c>
      <c r="B625" s="3" t="s">
        <v>222</v>
      </c>
      <c r="C625" s="3" t="s">
        <v>63</v>
      </c>
      <c r="D625" s="3" t="s">
        <v>1488</v>
      </c>
      <c r="E625" s="3" t="s">
        <v>1312</v>
      </c>
      <c r="F625" s="6" t="s">
        <v>61</v>
      </c>
      <c r="G625" s="4">
        <v>43693</v>
      </c>
      <c r="H625" s="3" t="s">
        <v>20</v>
      </c>
      <c r="I625" s="3" t="s">
        <v>21</v>
      </c>
      <c r="J625" s="3" t="s">
        <v>48</v>
      </c>
      <c r="K625" s="3" t="s">
        <v>61</v>
      </c>
    </row>
    <row r="626" spans="1:11" hidden="1" x14ac:dyDescent="0.25">
      <c r="A626" s="3">
        <v>341161</v>
      </c>
      <c r="B626" s="3" t="s">
        <v>849</v>
      </c>
      <c r="C626" s="3" t="s">
        <v>484</v>
      </c>
      <c r="D626" s="3" t="s">
        <v>1575</v>
      </c>
      <c r="E626" s="3" t="s">
        <v>850</v>
      </c>
      <c r="F626" s="6" t="s">
        <v>486</v>
      </c>
      <c r="G626" s="4">
        <v>43488</v>
      </c>
      <c r="H626" s="3" t="s">
        <v>20</v>
      </c>
      <c r="I626" s="3" t="s">
        <v>14</v>
      </c>
      <c r="J626" s="3" t="s">
        <v>132</v>
      </c>
      <c r="K626" s="3" t="s">
        <v>849</v>
      </c>
    </row>
    <row r="627" spans="1:11" hidden="1" x14ac:dyDescent="0.25">
      <c r="A627" s="3">
        <v>341497</v>
      </c>
      <c r="B627" s="3" t="s">
        <v>3483</v>
      </c>
      <c r="C627" s="3" t="s">
        <v>3370</v>
      </c>
      <c r="D627" s="3" t="s">
        <v>2417</v>
      </c>
      <c r="E627" s="3" t="s">
        <v>1128</v>
      </c>
      <c r="F627" s="6" t="s">
        <v>770</v>
      </c>
      <c r="G627" s="4">
        <v>43611</v>
      </c>
      <c r="H627" s="3" t="s">
        <v>20</v>
      </c>
      <c r="I627" s="3" t="s">
        <v>21</v>
      </c>
      <c r="J627" s="3" t="s">
        <v>48</v>
      </c>
      <c r="K627" s="3" t="s">
        <v>770</v>
      </c>
    </row>
    <row r="628" spans="1:11" hidden="1" x14ac:dyDescent="0.25">
      <c r="A628" s="3">
        <v>342914</v>
      </c>
      <c r="B628" s="3" t="s">
        <v>307</v>
      </c>
      <c r="C628" s="3" t="s">
        <v>105</v>
      </c>
      <c r="D628" s="3" t="s">
        <v>1612</v>
      </c>
      <c r="E628" s="3" t="s">
        <v>122</v>
      </c>
      <c r="F628" s="6" t="s">
        <v>106</v>
      </c>
      <c r="G628" s="4">
        <v>43331</v>
      </c>
      <c r="H628" s="3" t="s">
        <v>13</v>
      </c>
      <c r="I628" s="3" t="s">
        <v>21</v>
      </c>
      <c r="J628" s="3" t="s">
        <v>48</v>
      </c>
      <c r="K628" s="3" t="s">
        <v>106</v>
      </c>
    </row>
    <row r="629" spans="1:11" hidden="1" x14ac:dyDescent="0.25">
      <c r="A629" s="3">
        <v>342914</v>
      </c>
      <c r="B629" s="3" t="s">
        <v>307</v>
      </c>
      <c r="C629" s="3" t="s">
        <v>105</v>
      </c>
      <c r="D629" s="3" t="s">
        <v>1612</v>
      </c>
      <c r="E629" s="3" t="s">
        <v>639</v>
      </c>
      <c r="F629" s="6" t="s">
        <v>106</v>
      </c>
      <c r="G629" s="4">
        <v>42966</v>
      </c>
      <c r="H629" s="3" t="s">
        <v>13</v>
      </c>
      <c r="I629" s="3" t="s">
        <v>21</v>
      </c>
      <c r="J629" s="3" t="s">
        <v>48</v>
      </c>
      <c r="K629" s="3" t="s">
        <v>106</v>
      </c>
    </row>
    <row r="630" spans="1:11" hidden="1" x14ac:dyDescent="0.25">
      <c r="A630" s="3">
        <v>342914</v>
      </c>
      <c r="B630" s="3" t="s">
        <v>307</v>
      </c>
      <c r="C630" s="3" t="s">
        <v>105</v>
      </c>
      <c r="D630" s="3" t="s">
        <v>1612</v>
      </c>
      <c r="E630" s="3" t="s">
        <v>1324</v>
      </c>
      <c r="F630" s="6" t="s">
        <v>106</v>
      </c>
      <c r="G630" s="4">
        <v>43696</v>
      </c>
      <c r="H630" s="3" t="s">
        <v>20</v>
      </c>
      <c r="I630" s="3" t="s">
        <v>21</v>
      </c>
      <c r="J630" s="3" t="s">
        <v>48</v>
      </c>
      <c r="K630" s="3" t="s">
        <v>106</v>
      </c>
    </row>
    <row r="631" spans="1:11" hidden="1" x14ac:dyDescent="0.25">
      <c r="A631" s="3">
        <v>343232</v>
      </c>
      <c r="B631" s="3" t="s">
        <v>112</v>
      </c>
      <c r="C631" s="3" t="s">
        <v>111</v>
      </c>
      <c r="D631" s="3" t="s">
        <v>1527</v>
      </c>
      <c r="E631" s="3" t="s">
        <v>1039</v>
      </c>
      <c r="F631" s="6" t="s">
        <v>322</v>
      </c>
      <c r="G631" s="4">
        <v>43212</v>
      </c>
      <c r="H631" s="3" t="s">
        <v>13</v>
      </c>
      <c r="I631" s="3" t="s">
        <v>24</v>
      </c>
      <c r="J631" s="3" t="s">
        <v>1040</v>
      </c>
      <c r="K631" s="3" t="s">
        <v>322</v>
      </c>
    </row>
    <row r="632" spans="1:11" hidden="1" x14ac:dyDescent="0.25">
      <c r="A632" s="3">
        <v>345231</v>
      </c>
      <c r="B632" s="3" t="s">
        <v>1064</v>
      </c>
      <c r="C632" s="3" t="s">
        <v>648</v>
      </c>
      <c r="D632" s="3" t="s">
        <v>1613</v>
      </c>
      <c r="E632" s="3" t="s">
        <v>1065</v>
      </c>
      <c r="F632" s="6" t="s">
        <v>649</v>
      </c>
      <c r="G632" s="4">
        <v>43583</v>
      </c>
      <c r="H632" s="3" t="s">
        <v>20</v>
      </c>
      <c r="I632" s="3" t="s">
        <v>21</v>
      </c>
      <c r="J632" s="3" t="s">
        <v>48</v>
      </c>
      <c r="K632" s="3" t="s">
        <v>649</v>
      </c>
    </row>
    <row r="633" spans="1:11" hidden="1" x14ac:dyDescent="0.25">
      <c r="A633" s="3">
        <v>346110</v>
      </c>
      <c r="B633" s="3" t="s">
        <v>527</v>
      </c>
      <c r="C633" s="3" t="s">
        <v>69</v>
      </c>
      <c r="D633" s="3" t="s">
        <v>1489</v>
      </c>
      <c r="E633" s="3" t="s">
        <v>1063</v>
      </c>
      <c r="F633" s="6" t="s">
        <v>755</v>
      </c>
      <c r="G633" s="4">
        <v>43558</v>
      </c>
      <c r="H633" s="3" t="s">
        <v>20</v>
      </c>
      <c r="I633" s="3" t="s">
        <v>21</v>
      </c>
      <c r="J633" s="3" t="s">
        <v>48</v>
      </c>
      <c r="K633" s="3" t="s">
        <v>755</v>
      </c>
    </row>
    <row r="634" spans="1:11" hidden="1" x14ac:dyDescent="0.25">
      <c r="A634" s="3">
        <v>346293</v>
      </c>
      <c r="B634" s="3" t="s">
        <v>773</v>
      </c>
      <c r="C634" s="3" t="s">
        <v>94</v>
      </c>
      <c r="D634" s="3" t="s">
        <v>1614</v>
      </c>
      <c r="E634" s="3" t="s">
        <v>764</v>
      </c>
      <c r="F634" s="6" t="s">
        <v>157</v>
      </c>
      <c r="G634" s="4">
        <v>43467</v>
      </c>
      <c r="H634" s="3" t="s">
        <v>20</v>
      </c>
      <c r="I634" s="3" t="s">
        <v>21</v>
      </c>
      <c r="J634" s="3" t="s">
        <v>774</v>
      </c>
      <c r="K634" s="3" t="s">
        <v>157</v>
      </c>
    </row>
    <row r="635" spans="1:11" hidden="1" x14ac:dyDescent="0.25">
      <c r="A635" s="3">
        <v>347514</v>
      </c>
      <c r="B635" s="3" t="s">
        <v>1035</v>
      </c>
      <c r="C635" s="3" t="s">
        <v>3370</v>
      </c>
      <c r="D635" s="3" t="s">
        <v>1507</v>
      </c>
      <c r="E635" s="3" t="s">
        <v>1034</v>
      </c>
      <c r="F635" s="6" t="s">
        <v>770</v>
      </c>
      <c r="G635" s="4">
        <v>43552</v>
      </c>
      <c r="H635" s="3" t="s">
        <v>20</v>
      </c>
      <c r="I635" s="3" t="s">
        <v>21</v>
      </c>
      <c r="J635" s="3" t="s">
        <v>3484</v>
      </c>
      <c r="K635" s="3" t="s">
        <v>770</v>
      </c>
    </row>
    <row r="636" spans="1:11" hidden="1" x14ac:dyDescent="0.25">
      <c r="A636" s="3">
        <v>348279</v>
      </c>
      <c r="B636" s="3" t="s">
        <v>150</v>
      </c>
      <c r="C636" s="3" t="s">
        <v>105</v>
      </c>
      <c r="D636" s="3" t="s">
        <v>1615</v>
      </c>
      <c r="E636" s="3" t="s">
        <v>151</v>
      </c>
      <c r="F636" s="6" t="s">
        <v>106</v>
      </c>
      <c r="G636" s="4">
        <v>43161</v>
      </c>
      <c r="H636" s="3" t="s">
        <v>13</v>
      </c>
      <c r="I636" s="3" t="s">
        <v>21</v>
      </c>
      <c r="J636" s="3" t="s">
        <v>48</v>
      </c>
      <c r="K636" s="3" t="s">
        <v>106</v>
      </c>
    </row>
    <row r="637" spans="1:11" hidden="1" x14ac:dyDescent="0.25">
      <c r="A637" s="3">
        <v>348279</v>
      </c>
      <c r="B637" s="3" t="s">
        <v>150</v>
      </c>
      <c r="C637" s="3" t="s">
        <v>105</v>
      </c>
      <c r="D637" s="3" t="s">
        <v>1615</v>
      </c>
      <c r="E637" s="3" t="s">
        <v>963</v>
      </c>
      <c r="F637" s="6" t="s">
        <v>106</v>
      </c>
      <c r="G637" s="4">
        <v>43526</v>
      </c>
      <c r="H637" s="3" t="s">
        <v>20</v>
      </c>
      <c r="I637" s="3" t="s">
        <v>21</v>
      </c>
      <c r="J637" s="3" t="s">
        <v>48</v>
      </c>
      <c r="K637" s="3" t="s">
        <v>106</v>
      </c>
    </row>
    <row r="638" spans="1:11" hidden="1" x14ac:dyDescent="0.25">
      <c r="A638" s="3">
        <v>349000</v>
      </c>
      <c r="B638" s="3" t="s">
        <v>622</v>
      </c>
      <c r="C638" s="3" t="s">
        <v>54</v>
      </c>
      <c r="D638" s="3" t="s">
        <v>1518</v>
      </c>
      <c r="E638" s="3" t="s">
        <v>623</v>
      </c>
      <c r="F638" s="6" t="s">
        <v>231</v>
      </c>
      <c r="G638" s="4">
        <v>43031</v>
      </c>
      <c r="H638" s="3" t="s">
        <v>13</v>
      </c>
      <c r="I638" s="3" t="s">
        <v>21</v>
      </c>
      <c r="J638" s="3" t="s">
        <v>48</v>
      </c>
      <c r="K638" s="3" t="s">
        <v>231</v>
      </c>
    </row>
    <row r="639" spans="1:11" hidden="1" x14ac:dyDescent="0.25">
      <c r="A639" s="3">
        <v>349000</v>
      </c>
      <c r="B639" s="3" t="s">
        <v>622</v>
      </c>
      <c r="C639" s="3" t="s">
        <v>54</v>
      </c>
      <c r="D639" s="3" t="s">
        <v>1518</v>
      </c>
      <c r="E639" s="3" t="s">
        <v>1085</v>
      </c>
      <c r="F639" s="6" t="s">
        <v>115</v>
      </c>
      <c r="G639" s="4">
        <v>43397</v>
      </c>
      <c r="H639" s="3" t="s">
        <v>13</v>
      </c>
      <c r="I639" s="3" t="s">
        <v>21</v>
      </c>
      <c r="J639" s="3" t="s">
        <v>22</v>
      </c>
      <c r="K639" s="3" t="s">
        <v>115</v>
      </c>
    </row>
    <row r="640" spans="1:11" hidden="1" x14ac:dyDescent="0.25">
      <c r="A640" s="3">
        <v>349000</v>
      </c>
      <c r="B640" s="3" t="s">
        <v>622</v>
      </c>
      <c r="C640" s="3" t="s">
        <v>54</v>
      </c>
      <c r="D640" s="3" t="s">
        <v>1518</v>
      </c>
      <c r="E640" s="3" t="s">
        <v>1435</v>
      </c>
      <c r="F640" s="6" t="s">
        <v>115</v>
      </c>
      <c r="G640" s="4">
        <v>43762</v>
      </c>
      <c r="H640" s="3" t="s">
        <v>20</v>
      </c>
      <c r="I640" s="3" t="s">
        <v>21</v>
      </c>
      <c r="J640" s="3" t="s">
        <v>66</v>
      </c>
      <c r="K640" s="3" t="s">
        <v>66</v>
      </c>
    </row>
    <row r="641" spans="1:11" hidden="1" x14ac:dyDescent="0.25">
      <c r="A641" s="3">
        <v>353861</v>
      </c>
      <c r="B641" s="3" t="s">
        <v>199</v>
      </c>
      <c r="C641" s="3" t="s">
        <v>63</v>
      </c>
      <c r="D641" s="3" t="s">
        <v>1488</v>
      </c>
      <c r="E641" s="3" t="s">
        <v>1310</v>
      </c>
      <c r="F641" s="6" t="s">
        <v>61</v>
      </c>
      <c r="G641" s="4">
        <v>43692</v>
      </c>
      <c r="H641" s="3" t="s">
        <v>20</v>
      </c>
      <c r="I641" s="3" t="s">
        <v>21</v>
      </c>
      <c r="J641" s="3" t="s">
        <v>48</v>
      </c>
      <c r="K641" s="3" t="s">
        <v>61</v>
      </c>
    </row>
    <row r="642" spans="1:11" hidden="1" x14ac:dyDescent="0.25">
      <c r="A642" s="3">
        <v>355502</v>
      </c>
      <c r="B642" s="3" t="s">
        <v>354</v>
      </c>
      <c r="C642" s="3" t="s">
        <v>54</v>
      </c>
      <c r="D642" s="3" t="s">
        <v>1616</v>
      </c>
      <c r="E642" s="3" t="s">
        <v>218</v>
      </c>
      <c r="F642" s="6" t="s">
        <v>102</v>
      </c>
      <c r="G642" s="4">
        <v>43346</v>
      </c>
      <c r="H642" s="3" t="s">
        <v>13</v>
      </c>
      <c r="I642" s="3" t="s">
        <v>24</v>
      </c>
      <c r="J642" s="3" t="s">
        <v>3485</v>
      </c>
      <c r="K642" s="3" t="s">
        <v>102</v>
      </c>
    </row>
    <row r="643" spans="1:11" hidden="1" x14ac:dyDescent="0.25">
      <c r="A643" s="3">
        <v>355502</v>
      </c>
      <c r="B643" s="3" t="s">
        <v>354</v>
      </c>
      <c r="C643" s="3" t="s">
        <v>54</v>
      </c>
      <c r="D643" s="3" t="s">
        <v>1616</v>
      </c>
      <c r="E643" s="3" t="s">
        <v>1350</v>
      </c>
      <c r="F643" s="6" t="s">
        <v>102</v>
      </c>
      <c r="G643" s="4">
        <v>43711</v>
      </c>
      <c r="H643" s="3" t="s">
        <v>20</v>
      </c>
      <c r="I643" s="3" t="s">
        <v>21</v>
      </c>
      <c r="J643" s="3" t="s">
        <v>48</v>
      </c>
      <c r="K643" s="3" t="s">
        <v>102</v>
      </c>
    </row>
    <row r="644" spans="1:11" hidden="1" x14ac:dyDescent="0.25">
      <c r="A644" s="3">
        <v>355551</v>
      </c>
      <c r="B644" s="3" t="s">
        <v>160</v>
      </c>
      <c r="C644" s="3" t="s">
        <v>69</v>
      </c>
      <c r="D644" s="3" t="s">
        <v>1471</v>
      </c>
      <c r="E644" s="3" t="s">
        <v>153</v>
      </c>
      <c r="F644" s="6" t="s">
        <v>123</v>
      </c>
      <c r="G644" s="4">
        <v>43373</v>
      </c>
      <c r="H644" s="3" t="s">
        <v>13</v>
      </c>
      <c r="I644" s="3" t="s">
        <v>21</v>
      </c>
      <c r="J644" s="3" t="s">
        <v>48</v>
      </c>
      <c r="K644" s="3" t="s">
        <v>123</v>
      </c>
    </row>
    <row r="645" spans="1:11" hidden="1" x14ac:dyDescent="0.25">
      <c r="A645" s="3">
        <v>355551</v>
      </c>
      <c r="B645" s="3" t="s">
        <v>160</v>
      </c>
      <c r="C645" s="3" t="s">
        <v>69</v>
      </c>
      <c r="D645" s="3" t="s">
        <v>1471</v>
      </c>
      <c r="E645" s="3" t="s">
        <v>1398</v>
      </c>
      <c r="F645" s="6" t="s">
        <v>123</v>
      </c>
      <c r="G645" s="4">
        <v>43738</v>
      </c>
      <c r="H645" s="3" t="s">
        <v>20</v>
      </c>
      <c r="I645" s="3" t="s">
        <v>21</v>
      </c>
      <c r="J645" s="3" t="s">
        <v>48</v>
      </c>
      <c r="K645" s="3" t="s">
        <v>123</v>
      </c>
    </row>
    <row r="646" spans="1:11" hidden="1" x14ac:dyDescent="0.25">
      <c r="A646" s="3">
        <v>356897</v>
      </c>
      <c r="B646" s="3" t="s">
        <v>1096</v>
      </c>
      <c r="C646" s="3" t="s">
        <v>54</v>
      </c>
      <c r="D646" s="3" t="s">
        <v>1518</v>
      </c>
      <c r="E646" s="3" t="s">
        <v>1097</v>
      </c>
      <c r="F646" s="6" t="s">
        <v>115</v>
      </c>
      <c r="G646" s="4">
        <v>43347</v>
      </c>
      <c r="H646" s="3" t="s">
        <v>13</v>
      </c>
      <c r="I646" s="3" t="s">
        <v>14</v>
      </c>
      <c r="J646" s="3" t="s">
        <v>3486</v>
      </c>
      <c r="K646" s="3" t="s">
        <v>231</v>
      </c>
    </row>
    <row r="647" spans="1:11" hidden="1" x14ac:dyDescent="0.25">
      <c r="A647" s="3">
        <v>356897</v>
      </c>
      <c r="B647" s="3" t="s">
        <v>1096</v>
      </c>
      <c r="C647" s="3" t="s">
        <v>54</v>
      </c>
      <c r="D647" s="3" t="s">
        <v>1481</v>
      </c>
      <c r="E647" s="3" t="s">
        <v>1307</v>
      </c>
      <c r="F647" s="6" t="s">
        <v>115</v>
      </c>
      <c r="G647" s="4">
        <v>43685</v>
      </c>
      <c r="H647" s="3" t="s">
        <v>20</v>
      </c>
      <c r="I647" s="3" t="s">
        <v>21</v>
      </c>
      <c r="J647" s="3" t="s">
        <v>22</v>
      </c>
      <c r="K647" s="3" t="s">
        <v>115</v>
      </c>
    </row>
    <row r="648" spans="1:11" hidden="1" x14ac:dyDescent="0.25">
      <c r="A648" s="3">
        <v>357756</v>
      </c>
      <c r="B648" s="3" t="s">
        <v>326</v>
      </c>
      <c r="C648" s="3" t="s">
        <v>63</v>
      </c>
      <c r="D648" s="3" t="s">
        <v>1488</v>
      </c>
      <c r="E648" s="3" t="s">
        <v>327</v>
      </c>
      <c r="F648" s="6" t="s">
        <v>61</v>
      </c>
      <c r="G648" s="4">
        <v>43336</v>
      </c>
      <c r="H648" s="3" t="s">
        <v>13</v>
      </c>
      <c r="I648" s="3" t="s">
        <v>14</v>
      </c>
      <c r="J648" s="3" t="s">
        <v>328</v>
      </c>
      <c r="K648" s="3" t="s">
        <v>225</v>
      </c>
    </row>
    <row r="649" spans="1:11" hidden="1" x14ac:dyDescent="0.25">
      <c r="A649" s="3">
        <v>357756</v>
      </c>
      <c r="B649" s="3" t="s">
        <v>326</v>
      </c>
      <c r="C649" s="3" t="s">
        <v>63</v>
      </c>
      <c r="D649" s="3" t="s">
        <v>1488</v>
      </c>
      <c r="E649" s="3" t="s">
        <v>1331</v>
      </c>
      <c r="F649" s="6" t="s">
        <v>61</v>
      </c>
      <c r="G649" s="4">
        <v>43701</v>
      </c>
      <c r="H649" s="3" t="s">
        <v>20</v>
      </c>
      <c r="I649" s="3" t="s">
        <v>21</v>
      </c>
      <c r="J649" s="3" t="s">
        <v>48</v>
      </c>
      <c r="K649" s="3" t="s">
        <v>61</v>
      </c>
    </row>
    <row r="650" spans="1:11" hidden="1" x14ac:dyDescent="0.25">
      <c r="A650" s="3">
        <v>358051</v>
      </c>
      <c r="B650" s="3" t="s">
        <v>836</v>
      </c>
      <c r="C650" s="3" t="s">
        <v>54</v>
      </c>
      <c r="D650" s="3" t="s">
        <v>1472</v>
      </c>
      <c r="E650" s="3" t="s">
        <v>837</v>
      </c>
      <c r="F650" s="6" t="s">
        <v>102</v>
      </c>
      <c r="G650" s="4">
        <v>43479</v>
      </c>
      <c r="H650" s="3" t="s">
        <v>20</v>
      </c>
      <c r="I650" s="3" t="s">
        <v>21</v>
      </c>
      <c r="J650" s="3" t="s">
        <v>48</v>
      </c>
      <c r="K650" s="3" t="s">
        <v>102</v>
      </c>
    </row>
    <row r="651" spans="1:11" hidden="1" x14ac:dyDescent="0.25">
      <c r="A651" s="3">
        <v>358072</v>
      </c>
      <c r="B651" s="3" t="s">
        <v>962</v>
      </c>
      <c r="C651" s="3" t="s">
        <v>261</v>
      </c>
      <c r="D651" s="3" t="s">
        <v>1488</v>
      </c>
      <c r="E651" s="3" t="s">
        <v>1411</v>
      </c>
      <c r="F651" s="6" t="s">
        <v>262</v>
      </c>
      <c r="G651" s="4">
        <v>43746</v>
      </c>
      <c r="H651" s="3" t="s">
        <v>20</v>
      </c>
      <c r="I651" s="3" t="s">
        <v>21</v>
      </c>
      <c r="J651" s="3" t="s">
        <v>66</v>
      </c>
      <c r="K651" s="3" t="s">
        <v>66</v>
      </c>
    </row>
    <row r="652" spans="1:11" hidden="1" x14ac:dyDescent="0.25">
      <c r="A652" s="3">
        <v>358564</v>
      </c>
      <c r="B652" s="3" t="s">
        <v>1148</v>
      </c>
      <c r="C652" s="3" t="s">
        <v>3375</v>
      </c>
      <c r="D652" s="3" t="s">
        <v>1617</v>
      </c>
      <c r="E652" s="3" t="s">
        <v>1141</v>
      </c>
      <c r="F652" s="6" t="s">
        <v>404</v>
      </c>
      <c r="G652" s="4">
        <v>43620</v>
      </c>
      <c r="H652" s="3" t="s">
        <v>20</v>
      </c>
      <c r="I652" s="3" t="s">
        <v>21</v>
      </c>
      <c r="J652" s="3" t="s">
        <v>48</v>
      </c>
      <c r="K652" s="3" t="s">
        <v>404</v>
      </c>
    </row>
    <row r="653" spans="1:11" hidden="1" x14ac:dyDescent="0.25">
      <c r="A653" s="3">
        <v>358564</v>
      </c>
      <c r="B653" s="3" t="s">
        <v>1148</v>
      </c>
      <c r="C653" s="3" t="s">
        <v>3375</v>
      </c>
      <c r="D653" s="3" t="s">
        <v>1617</v>
      </c>
      <c r="E653" s="3" t="s">
        <v>1149</v>
      </c>
      <c r="F653" s="6" t="s">
        <v>404</v>
      </c>
      <c r="G653" s="4">
        <v>43375</v>
      </c>
      <c r="H653" s="3" t="s">
        <v>13</v>
      </c>
      <c r="I653" s="3" t="s">
        <v>21</v>
      </c>
      <c r="J653" s="3" t="s">
        <v>48</v>
      </c>
      <c r="K653" s="3" t="s">
        <v>404</v>
      </c>
    </row>
    <row r="654" spans="1:11" hidden="1" x14ac:dyDescent="0.25">
      <c r="A654" s="3">
        <v>358966</v>
      </c>
      <c r="B654" s="3" t="s">
        <v>431</v>
      </c>
      <c r="C654" s="3" t="s">
        <v>119</v>
      </c>
      <c r="D654" s="3" t="s">
        <v>1618</v>
      </c>
      <c r="E654" s="3" t="s">
        <v>318</v>
      </c>
      <c r="F654" s="6" t="s">
        <v>120</v>
      </c>
      <c r="G654" s="4">
        <v>43286</v>
      </c>
      <c r="H654" s="3" t="s">
        <v>13</v>
      </c>
      <c r="I654" s="3" t="s">
        <v>14</v>
      </c>
      <c r="J654" s="3" t="s">
        <v>3487</v>
      </c>
      <c r="K654" s="3" t="s">
        <v>322</v>
      </c>
    </row>
    <row r="655" spans="1:11" hidden="1" x14ac:dyDescent="0.25">
      <c r="A655" s="3">
        <v>358966</v>
      </c>
      <c r="B655" s="3" t="s">
        <v>431</v>
      </c>
      <c r="C655" s="3" t="s">
        <v>119</v>
      </c>
      <c r="D655" s="3" t="s">
        <v>1618</v>
      </c>
      <c r="E655" s="3" t="s">
        <v>1227</v>
      </c>
      <c r="F655" s="6" t="s">
        <v>120</v>
      </c>
      <c r="G655" s="4">
        <v>43651</v>
      </c>
      <c r="H655" s="3" t="s">
        <v>20</v>
      </c>
      <c r="I655" s="3" t="s">
        <v>21</v>
      </c>
      <c r="J655" s="3" t="s">
        <v>48</v>
      </c>
      <c r="K655" s="3" t="s">
        <v>120</v>
      </c>
    </row>
    <row r="656" spans="1:11" hidden="1" x14ac:dyDescent="0.25">
      <c r="A656" s="3">
        <v>360093</v>
      </c>
      <c r="B656" s="3" t="s">
        <v>867</v>
      </c>
      <c r="C656" s="3" t="s">
        <v>54</v>
      </c>
      <c r="D656" s="3" t="s">
        <v>1472</v>
      </c>
      <c r="E656" s="3" t="s">
        <v>868</v>
      </c>
      <c r="F656" s="6" t="s">
        <v>102</v>
      </c>
      <c r="G656" s="4">
        <v>43495</v>
      </c>
      <c r="H656" s="3" t="s">
        <v>20</v>
      </c>
      <c r="I656" s="3" t="s">
        <v>21</v>
      </c>
      <c r="J656" s="3" t="s">
        <v>869</v>
      </c>
      <c r="K656" s="3" t="s">
        <v>102</v>
      </c>
    </row>
    <row r="657" spans="1:11" hidden="1" x14ac:dyDescent="0.25">
      <c r="A657" s="3">
        <v>361411</v>
      </c>
      <c r="B657" s="3" t="s">
        <v>742</v>
      </c>
      <c r="C657" s="3" t="s">
        <v>18</v>
      </c>
      <c r="D657" s="3" t="s">
        <v>1619</v>
      </c>
      <c r="E657" s="3" t="s">
        <v>743</v>
      </c>
      <c r="F657" s="6" t="s">
        <v>19</v>
      </c>
      <c r="G657" s="4">
        <v>43445</v>
      </c>
      <c r="H657" s="3" t="s">
        <v>13</v>
      </c>
      <c r="I657" s="3" t="s">
        <v>21</v>
      </c>
      <c r="J657" s="3" t="s">
        <v>22</v>
      </c>
      <c r="K657" s="3" t="s">
        <v>19</v>
      </c>
    </row>
    <row r="658" spans="1:11" hidden="1" x14ac:dyDescent="0.25">
      <c r="A658" s="3">
        <v>363561</v>
      </c>
      <c r="B658" s="3" t="s">
        <v>753</v>
      </c>
      <c r="C658" s="3" t="s">
        <v>227</v>
      </c>
      <c r="D658" s="3" t="s">
        <v>1460</v>
      </c>
      <c r="E658" s="3" t="s">
        <v>749</v>
      </c>
      <c r="F658" s="6" t="s">
        <v>228</v>
      </c>
      <c r="G658" s="4">
        <v>43455</v>
      </c>
      <c r="H658" s="3" t="s">
        <v>20</v>
      </c>
      <c r="I658" s="3" t="s">
        <v>21</v>
      </c>
      <c r="J658" s="3" t="s">
        <v>48</v>
      </c>
      <c r="K658" s="3" t="s">
        <v>228</v>
      </c>
    </row>
    <row r="659" spans="1:11" hidden="1" x14ac:dyDescent="0.25">
      <c r="A659" s="3">
        <v>364271</v>
      </c>
      <c r="B659" s="3" t="s">
        <v>979</v>
      </c>
      <c r="C659" s="3" t="s">
        <v>63</v>
      </c>
      <c r="D659" s="3" t="s">
        <v>1497</v>
      </c>
      <c r="E659" s="3" t="s">
        <v>978</v>
      </c>
      <c r="F659" s="6" t="s">
        <v>661</v>
      </c>
      <c r="G659" s="4">
        <v>43531</v>
      </c>
      <c r="H659" s="3" t="s">
        <v>20</v>
      </c>
      <c r="I659" s="3" t="s">
        <v>21</v>
      </c>
      <c r="J659" s="3" t="s">
        <v>48</v>
      </c>
      <c r="K659" s="3" t="s">
        <v>661</v>
      </c>
    </row>
    <row r="660" spans="1:11" hidden="1" x14ac:dyDescent="0.25">
      <c r="A660" s="3">
        <v>367225</v>
      </c>
      <c r="B660" s="3" t="s">
        <v>919</v>
      </c>
      <c r="C660" s="3" t="s">
        <v>261</v>
      </c>
      <c r="D660" s="3" t="s">
        <v>1497</v>
      </c>
      <c r="E660" s="3" t="s">
        <v>920</v>
      </c>
      <c r="F660" s="6" t="s">
        <v>332</v>
      </c>
      <c r="G660" s="4">
        <v>43514</v>
      </c>
      <c r="H660" s="3" t="s">
        <v>20</v>
      </c>
      <c r="I660" s="3" t="s">
        <v>21</v>
      </c>
      <c r="J660" s="3" t="s">
        <v>48</v>
      </c>
      <c r="K660" s="3" t="s">
        <v>332</v>
      </c>
    </row>
    <row r="661" spans="1:11" hidden="1" x14ac:dyDescent="0.25">
      <c r="A661" s="3">
        <v>367479</v>
      </c>
      <c r="B661" s="3" t="s">
        <v>778</v>
      </c>
      <c r="C661" s="3" t="s">
        <v>165</v>
      </c>
      <c r="D661" s="3" t="s">
        <v>1471</v>
      </c>
      <c r="E661" s="3" t="s">
        <v>764</v>
      </c>
      <c r="F661" s="6" t="s">
        <v>196</v>
      </c>
      <c r="G661" s="4">
        <v>43467</v>
      </c>
      <c r="H661" s="3" t="s">
        <v>20</v>
      </c>
      <c r="I661" s="3" t="s">
        <v>21</v>
      </c>
      <c r="J661" s="3" t="s">
        <v>3488</v>
      </c>
      <c r="K661" s="3" t="s">
        <v>196</v>
      </c>
    </row>
    <row r="662" spans="1:11" hidden="1" x14ac:dyDescent="0.25">
      <c r="A662" s="3">
        <v>368110</v>
      </c>
      <c r="B662" s="3" t="s">
        <v>489</v>
      </c>
      <c r="C662" s="3" t="s">
        <v>1696</v>
      </c>
      <c r="D662" s="3" t="s">
        <v>1469</v>
      </c>
      <c r="E662" s="3" t="s">
        <v>93</v>
      </c>
      <c r="F662" s="6" t="s">
        <v>207</v>
      </c>
      <c r="G662" s="4">
        <v>43252</v>
      </c>
      <c r="H662" s="3" t="s">
        <v>13</v>
      </c>
      <c r="I662" s="3" t="s">
        <v>21</v>
      </c>
      <c r="J662" s="3" t="s">
        <v>48</v>
      </c>
      <c r="K662" s="3" t="s">
        <v>207</v>
      </c>
    </row>
    <row r="663" spans="1:11" hidden="1" x14ac:dyDescent="0.25">
      <c r="A663" s="3">
        <v>368110</v>
      </c>
      <c r="B663" s="3" t="s">
        <v>489</v>
      </c>
      <c r="C663" s="3" t="s">
        <v>1696</v>
      </c>
      <c r="D663" s="3" t="s">
        <v>1469</v>
      </c>
      <c r="E663" s="3" t="s">
        <v>1133</v>
      </c>
      <c r="F663" s="6" t="s">
        <v>207</v>
      </c>
      <c r="G663" s="4">
        <v>43617</v>
      </c>
      <c r="H663" s="3" t="s">
        <v>20</v>
      </c>
      <c r="I663" s="3" t="s">
        <v>21</v>
      </c>
      <c r="J663" s="3" t="s">
        <v>48</v>
      </c>
      <c r="K663" s="3" t="s">
        <v>207</v>
      </c>
    </row>
    <row r="664" spans="1:11" hidden="1" x14ac:dyDescent="0.25">
      <c r="A664" s="3">
        <v>369321</v>
      </c>
      <c r="B664" s="3" t="s">
        <v>1296</v>
      </c>
      <c r="C664" s="3" t="s">
        <v>1697</v>
      </c>
      <c r="D664" s="3" t="s">
        <v>1514</v>
      </c>
      <c r="E664" s="3" t="s">
        <v>1297</v>
      </c>
      <c r="F664" s="6" t="s">
        <v>461</v>
      </c>
      <c r="G664" s="4">
        <v>43424</v>
      </c>
      <c r="H664" s="3" t="s">
        <v>13</v>
      </c>
      <c r="I664" s="3" t="s">
        <v>21</v>
      </c>
      <c r="J664" s="3" t="s">
        <v>48</v>
      </c>
      <c r="K664" s="3" t="s">
        <v>461</v>
      </c>
    </row>
    <row r="665" spans="1:11" hidden="1" x14ac:dyDescent="0.25">
      <c r="A665" s="3">
        <v>369321</v>
      </c>
      <c r="B665" s="3" t="s">
        <v>1296</v>
      </c>
      <c r="C665" s="3" t="s">
        <v>1697</v>
      </c>
      <c r="D665" s="3" t="s">
        <v>1514</v>
      </c>
      <c r="E665" s="3" t="s">
        <v>1260</v>
      </c>
      <c r="F665" s="6" t="s">
        <v>461</v>
      </c>
      <c r="G665" s="4">
        <v>43669</v>
      </c>
      <c r="H665" s="3" t="s">
        <v>20</v>
      </c>
      <c r="I665" s="3" t="s">
        <v>21</v>
      </c>
      <c r="J665" s="3" t="s">
        <v>48</v>
      </c>
      <c r="K665" s="3" t="s">
        <v>461</v>
      </c>
    </row>
    <row r="666" spans="1:11" hidden="1" x14ac:dyDescent="0.25">
      <c r="A666" s="3">
        <v>371264</v>
      </c>
      <c r="B666" s="3" t="s">
        <v>872</v>
      </c>
      <c r="C666" s="3" t="s">
        <v>3372</v>
      </c>
      <c r="D666" s="3" t="s">
        <v>1620</v>
      </c>
      <c r="E666" s="3" t="s">
        <v>871</v>
      </c>
      <c r="F666" s="6" t="s">
        <v>873</v>
      </c>
      <c r="G666" s="4">
        <v>43497</v>
      </c>
      <c r="H666" s="3" t="s">
        <v>20</v>
      </c>
      <c r="I666" s="3" t="s">
        <v>21</v>
      </c>
      <c r="J666" s="3" t="s">
        <v>48</v>
      </c>
      <c r="K666" s="3" t="s">
        <v>873</v>
      </c>
    </row>
    <row r="667" spans="1:11" hidden="1" x14ac:dyDescent="0.25">
      <c r="A667" s="3">
        <v>371549</v>
      </c>
      <c r="B667" s="3" t="s">
        <v>993</v>
      </c>
      <c r="C667" s="3" t="s">
        <v>69</v>
      </c>
      <c r="D667" s="3" t="s">
        <v>1621</v>
      </c>
      <c r="E667" s="3" t="s">
        <v>992</v>
      </c>
      <c r="F667" s="6" t="s">
        <v>755</v>
      </c>
      <c r="G667" s="4">
        <v>43557</v>
      </c>
      <c r="H667" s="3" t="s">
        <v>20</v>
      </c>
      <c r="I667" s="3" t="s">
        <v>21</v>
      </c>
      <c r="J667" s="3" t="s">
        <v>48</v>
      </c>
      <c r="K667" s="3" t="s">
        <v>755</v>
      </c>
    </row>
    <row r="668" spans="1:11" hidden="1" x14ac:dyDescent="0.25">
      <c r="A668" s="3">
        <v>373869</v>
      </c>
      <c r="B668" s="3" t="s">
        <v>602</v>
      </c>
      <c r="C668" s="3" t="s">
        <v>603</v>
      </c>
      <c r="D668" s="3" t="s">
        <v>1622</v>
      </c>
      <c r="E668" s="3" t="s">
        <v>3401</v>
      </c>
      <c r="F668" s="6" t="s">
        <v>604</v>
      </c>
      <c r="G668" s="4">
        <v>43776</v>
      </c>
      <c r="H668" s="3" t="s">
        <v>20</v>
      </c>
      <c r="I668" s="3" t="s">
        <v>21</v>
      </c>
      <c r="J668" s="3" t="s">
        <v>48</v>
      </c>
      <c r="K668" s="3" t="s">
        <v>604</v>
      </c>
    </row>
    <row r="669" spans="1:11" hidden="1" x14ac:dyDescent="0.25">
      <c r="A669" s="3">
        <v>376194</v>
      </c>
      <c r="B669" s="3" t="s">
        <v>387</v>
      </c>
      <c r="C669" s="3" t="s">
        <v>78</v>
      </c>
      <c r="D669" s="3" t="s">
        <v>1506</v>
      </c>
      <c r="E669" s="3" t="s">
        <v>388</v>
      </c>
      <c r="F669" s="6" t="s">
        <v>79</v>
      </c>
      <c r="G669" s="4">
        <v>43354</v>
      </c>
      <c r="H669" s="3" t="s">
        <v>13</v>
      </c>
      <c r="I669" s="3" t="s">
        <v>21</v>
      </c>
      <c r="J669" s="3" t="s">
        <v>389</v>
      </c>
      <c r="K669" s="3" t="s">
        <v>79</v>
      </c>
    </row>
    <row r="670" spans="1:11" hidden="1" x14ac:dyDescent="0.25">
      <c r="A670" s="3">
        <v>376194</v>
      </c>
      <c r="B670" s="3" t="s">
        <v>387</v>
      </c>
      <c r="C670" s="3" t="s">
        <v>78</v>
      </c>
      <c r="D670" s="3" t="s">
        <v>1506</v>
      </c>
      <c r="E670" s="3" t="s">
        <v>1363</v>
      </c>
      <c r="F670" s="6" t="s">
        <v>79</v>
      </c>
      <c r="G670" s="4">
        <v>43719</v>
      </c>
      <c r="H670" s="3" t="s">
        <v>20</v>
      </c>
      <c r="I670" s="3" t="s">
        <v>21</v>
      </c>
      <c r="J670" s="3" t="s">
        <v>48</v>
      </c>
      <c r="K670" s="3" t="s">
        <v>79</v>
      </c>
    </row>
    <row r="671" spans="1:11" hidden="1" x14ac:dyDescent="0.25">
      <c r="A671" s="3">
        <v>376712</v>
      </c>
      <c r="B671" s="3" t="s">
        <v>811</v>
      </c>
      <c r="C671" s="3" t="s">
        <v>63</v>
      </c>
      <c r="D671" s="3" t="s">
        <v>1488</v>
      </c>
      <c r="E671" s="3" t="s">
        <v>812</v>
      </c>
      <c r="F671" s="6" t="s">
        <v>61</v>
      </c>
      <c r="G671" s="4">
        <v>43472</v>
      </c>
      <c r="H671" s="3" t="s">
        <v>20</v>
      </c>
      <c r="I671" s="3" t="s">
        <v>21</v>
      </c>
      <c r="J671" s="3" t="s">
        <v>48</v>
      </c>
      <c r="K671" s="3" t="s">
        <v>61</v>
      </c>
    </row>
    <row r="672" spans="1:11" hidden="1" x14ac:dyDescent="0.25">
      <c r="A672" s="3">
        <v>381081</v>
      </c>
      <c r="B672" s="3" t="s">
        <v>185</v>
      </c>
      <c r="C672" s="3" t="s">
        <v>187</v>
      </c>
      <c r="D672" s="3" t="s">
        <v>1577</v>
      </c>
      <c r="E672" s="3" t="s">
        <v>186</v>
      </c>
      <c r="F672" s="6" t="s">
        <v>188</v>
      </c>
      <c r="G672" s="4">
        <v>43149</v>
      </c>
      <c r="H672" s="3" t="s">
        <v>13</v>
      </c>
      <c r="I672" s="3" t="s">
        <v>21</v>
      </c>
      <c r="J672" s="3" t="s">
        <v>22</v>
      </c>
      <c r="K672" s="3" t="s">
        <v>188</v>
      </c>
    </row>
    <row r="673" spans="1:11" hidden="1" x14ac:dyDescent="0.25">
      <c r="A673" s="3">
        <v>381081</v>
      </c>
      <c r="B673" s="3" t="s">
        <v>185</v>
      </c>
      <c r="C673" s="3" t="s">
        <v>187</v>
      </c>
      <c r="D673" s="3" t="s">
        <v>1577</v>
      </c>
      <c r="E673" s="3" t="s">
        <v>918</v>
      </c>
      <c r="F673" s="6" t="s">
        <v>188</v>
      </c>
      <c r="G673" s="4">
        <v>43514</v>
      </c>
      <c r="H673" s="3" t="s">
        <v>20</v>
      </c>
      <c r="I673" s="3" t="s">
        <v>21</v>
      </c>
      <c r="J673" s="3" t="s">
        <v>22</v>
      </c>
      <c r="K673" s="3" t="s">
        <v>188</v>
      </c>
    </row>
    <row r="674" spans="1:11" hidden="1" x14ac:dyDescent="0.25">
      <c r="A674" s="3">
        <v>383020</v>
      </c>
      <c r="B674" s="3" t="s">
        <v>481</v>
      </c>
      <c r="C674" s="3" t="s">
        <v>54</v>
      </c>
      <c r="D674" s="3" t="s">
        <v>1472</v>
      </c>
      <c r="E674" s="3" t="s">
        <v>1114</v>
      </c>
      <c r="F674" s="6" t="s">
        <v>102</v>
      </c>
      <c r="G674" s="4">
        <v>43605</v>
      </c>
      <c r="H674" s="3" t="s">
        <v>20</v>
      </c>
      <c r="I674" s="3" t="s">
        <v>21</v>
      </c>
      <c r="J674" s="3" t="s">
        <v>48</v>
      </c>
      <c r="K674" s="3" t="s">
        <v>102</v>
      </c>
    </row>
    <row r="675" spans="1:11" hidden="1" x14ac:dyDescent="0.25">
      <c r="A675" s="3">
        <v>386010</v>
      </c>
      <c r="B675" s="3" t="s">
        <v>1338</v>
      </c>
      <c r="C675" s="3" t="s">
        <v>63</v>
      </c>
      <c r="D675" s="3" t="s">
        <v>1496</v>
      </c>
      <c r="E675" s="3" t="s">
        <v>1337</v>
      </c>
      <c r="F675" s="6" t="s">
        <v>225</v>
      </c>
      <c r="G675" s="4">
        <v>43705</v>
      </c>
      <c r="H675" s="3" t="s">
        <v>20</v>
      </c>
      <c r="I675" s="3" t="s">
        <v>21</v>
      </c>
      <c r="J675" s="3" t="s">
        <v>48</v>
      </c>
      <c r="K675" s="3" t="s">
        <v>225</v>
      </c>
    </row>
    <row r="676" spans="1:11" hidden="1" x14ac:dyDescent="0.25">
      <c r="A676" s="3">
        <v>390011</v>
      </c>
      <c r="B676" s="3" t="s">
        <v>879</v>
      </c>
      <c r="C676" s="3" t="s">
        <v>657</v>
      </c>
      <c r="D676" s="3" t="s">
        <v>1509</v>
      </c>
      <c r="E676" s="3" t="s">
        <v>871</v>
      </c>
      <c r="F676" s="6" t="s">
        <v>658</v>
      </c>
      <c r="G676" s="4">
        <v>43497</v>
      </c>
      <c r="H676" s="3" t="s">
        <v>20</v>
      </c>
      <c r="I676" s="3" t="s">
        <v>21</v>
      </c>
      <c r="J676" s="3" t="s">
        <v>880</v>
      </c>
      <c r="K676" s="3" t="s">
        <v>658</v>
      </c>
    </row>
    <row r="677" spans="1:11" hidden="1" x14ac:dyDescent="0.25">
      <c r="A677" s="3">
        <v>390328</v>
      </c>
      <c r="B677" s="3" t="s">
        <v>624</v>
      </c>
      <c r="C677" s="3" t="s">
        <v>54</v>
      </c>
      <c r="D677" s="3" t="s">
        <v>1518</v>
      </c>
      <c r="E677" s="3" t="s">
        <v>625</v>
      </c>
      <c r="F677" s="6" t="s">
        <v>231</v>
      </c>
      <c r="G677" s="4">
        <v>43020</v>
      </c>
      <c r="H677" s="3" t="s">
        <v>13</v>
      </c>
      <c r="I677" s="3" t="s">
        <v>21</v>
      </c>
      <c r="J677" s="3" t="s">
        <v>48</v>
      </c>
      <c r="K677" s="3" t="s">
        <v>231</v>
      </c>
    </row>
    <row r="678" spans="1:11" hidden="1" x14ac:dyDescent="0.25">
      <c r="A678" s="3">
        <v>390328</v>
      </c>
      <c r="B678" s="3" t="s">
        <v>624</v>
      </c>
      <c r="C678" s="3" t="s">
        <v>54</v>
      </c>
      <c r="D678" s="3" t="s">
        <v>1518</v>
      </c>
      <c r="E678" s="3" t="s">
        <v>1089</v>
      </c>
      <c r="F678" s="6" t="s">
        <v>115</v>
      </c>
      <c r="G678" s="4">
        <v>43385</v>
      </c>
      <c r="H678" s="3" t="s">
        <v>13</v>
      </c>
      <c r="I678" s="3" t="s">
        <v>21</v>
      </c>
      <c r="J678" s="3" t="s">
        <v>1090</v>
      </c>
      <c r="K678" s="3" t="s">
        <v>115</v>
      </c>
    </row>
    <row r="679" spans="1:11" hidden="1" x14ac:dyDescent="0.25">
      <c r="A679" s="3">
        <v>390328</v>
      </c>
      <c r="B679" s="3" t="s">
        <v>624</v>
      </c>
      <c r="C679" s="3" t="s">
        <v>54</v>
      </c>
      <c r="D679" s="3" t="s">
        <v>1518</v>
      </c>
      <c r="E679" s="3" t="s">
        <v>1414</v>
      </c>
      <c r="F679" s="6" t="s">
        <v>115</v>
      </c>
      <c r="G679" s="4">
        <v>43750</v>
      </c>
      <c r="H679" s="3" t="s">
        <v>20</v>
      </c>
      <c r="I679" s="3" t="s">
        <v>21</v>
      </c>
      <c r="J679" s="3" t="s">
        <v>22</v>
      </c>
      <c r="K679" s="3" t="s">
        <v>115</v>
      </c>
    </row>
    <row r="680" spans="1:11" hidden="1" x14ac:dyDescent="0.25">
      <c r="A680" s="3">
        <v>390567</v>
      </c>
      <c r="B680" s="3" t="s">
        <v>570</v>
      </c>
      <c r="C680" s="3" t="s">
        <v>54</v>
      </c>
      <c r="D680" s="3" t="s">
        <v>1518</v>
      </c>
      <c r="E680" s="3" t="s">
        <v>571</v>
      </c>
      <c r="F680" s="6" t="s">
        <v>231</v>
      </c>
      <c r="G680" s="4">
        <v>43099</v>
      </c>
      <c r="H680" s="3" t="s">
        <v>13</v>
      </c>
      <c r="I680" s="3" t="s">
        <v>21</v>
      </c>
      <c r="J680" s="3" t="s">
        <v>22</v>
      </c>
      <c r="K680" s="3" t="s">
        <v>231</v>
      </c>
    </row>
    <row r="681" spans="1:11" hidden="1" x14ac:dyDescent="0.25">
      <c r="A681" s="3">
        <v>390567</v>
      </c>
      <c r="B681" s="3" t="s">
        <v>570</v>
      </c>
      <c r="C681" s="3" t="s">
        <v>54</v>
      </c>
      <c r="D681" s="3" t="s">
        <v>1518</v>
      </c>
      <c r="E681" s="3" t="s">
        <v>572</v>
      </c>
      <c r="F681" s="6" t="s">
        <v>115</v>
      </c>
      <c r="G681" s="4">
        <v>43190</v>
      </c>
      <c r="H681" s="3" t="s">
        <v>13</v>
      </c>
      <c r="I681" s="3" t="s">
        <v>21</v>
      </c>
      <c r="J681" s="3" t="s">
        <v>573</v>
      </c>
      <c r="K681" s="3" t="s">
        <v>115</v>
      </c>
    </row>
    <row r="682" spans="1:11" hidden="1" x14ac:dyDescent="0.25">
      <c r="A682" s="3">
        <v>390567</v>
      </c>
      <c r="B682" s="3" t="s">
        <v>570</v>
      </c>
      <c r="C682" s="3" t="s">
        <v>54</v>
      </c>
      <c r="D682" s="3" t="s">
        <v>1518</v>
      </c>
      <c r="E682" s="3" t="s">
        <v>574</v>
      </c>
      <c r="F682" s="6" t="s">
        <v>115</v>
      </c>
      <c r="G682" s="4">
        <v>43373</v>
      </c>
      <c r="H682" s="3" t="s">
        <v>13</v>
      </c>
      <c r="I682" s="3" t="s">
        <v>21</v>
      </c>
      <c r="J682" s="3" t="s">
        <v>22</v>
      </c>
      <c r="K682" s="3" t="s">
        <v>115</v>
      </c>
    </row>
    <row r="683" spans="1:11" hidden="1" x14ac:dyDescent="0.25">
      <c r="A683" s="3">
        <v>390567</v>
      </c>
      <c r="B683" s="3" t="s">
        <v>570</v>
      </c>
      <c r="C683" s="3" t="s">
        <v>54</v>
      </c>
      <c r="D683" s="3" t="s">
        <v>1518</v>
      </c>
      <c r="E683" s="3" t="s">
        <v>1098</v>
      </c>
      <c r="F683" s="6" t="s">
        <v>115</v>
      </c>
      <c r="G683" s="4">
        <v>43403</v>
      </c>
      <c r="H683" s="3" t="s">
        <v>13</v>
      </c>
      <c r="I683" s="3" t="s">
        <v>21</v>
      </c>
      <c r="J683" s="3" t="s">
        <v>22</v>
      </c>
      <c r="K683" s="3" t="s">
        <v>115</v>
      </c>
    </row>
    <row r="684" spans="1:11" hidden="1" x14ac:dyDescent="0.25">
      <c r="A684" s="3">
        <v>390567</v>
      </c>
      <c r="B684" s="3" t="s">
        <v>570</v>
      </c>
      <c r="C684" s="3" t="s">
        <v>54</v>
      </c>
      <c r="D684" s="3" t="s">
        <v>1518</v>
      </c>
      <c r="E684" s="3" t="s">
        <v>1444</v>
      </c>
      <c r="F684" s="6" t="s">
        <v>115</v>
      </c>
      <c r="G684" s="4">
        <v>43768</v>
      </c>
      <c r="H684" s="3" t="s">
        <v>20</v>
      </c>
      <c r="I684" s="3" t="s">
        <v>21</v>
      </c>
      <c r="J684" s="3" t="s">
        <v>22</v>
      </c>
      <c r="K684" s="3" t="s">
        <v>115</v>
      </c>
    </row>
    <row r="685" spans="1:11" hidden="1" x14ac:dyDescent="0.25">
      <c r="A685" s="3">
        <v>391545</v>
      </c>
      <c r="B685" s="3" t="s">
        <v>1347</v>
      </c>
      <c r="C685" s="3" t="s">
        <v>165</v>
      </c>
      <c r="D685" s="3" t="s">
        <v>1501</v>
      </c>
      <c r="E685" s="3" t="s">
        <v>1348</v>
      </c>
      <c r="F685" s="6" t="s">
        <v>166</v>
      </c>
      <c r="G685" s="4">
        <v>43708</v>
      </c>
      <c r="H685" s="3" t="s">
        <v>20</v>
      </c>
      <c r="I685" s="3" t="s">
        <v>21</v>
      </c>
      <c r="J685" s="3" t="s">
        <v>48</v>
      </c>
      <c r="K685" s="3" t="s">
        <v>166</v>
      </c>
    </row>
    <row r="686" spans="1:11" hidden="1" x14ac:dyDescent="0.25">
      <c r="A686" s="3">
        <v>391699</v>
      </c>
      <c r="B686" s="3" t="s">
        <v>469</v>
      </c>
      <c r="C686" s="3" t="s">
        <v>1695</v>
      </c>
      <c r="D686" s="3" t="s">
        <v>1623</v>
      </c>
      <c r="E686" s="3" t="s">
        <v>470</v>
      </c>
      <c r="F686" s="6" t="s">
        <v>214</v>
      </c>
      <c r="G686" s="4">
        <v>43294</v>
      </c>
      <c r="H686" s="3" t="s">
        <v>13</v>
      </c>
      <c r="I686" s="3" t="s">
        <v>21</v>
      </c>
      <c r="J686" s="3" t="s">
        <v>48</v>
      </c>
      <c r="K686" s="3" t="s">
        <v>214</v>
      </c>
    </row>
    <row r="687" spans="1:11" hidden="1" x14ac:dyDescent="0.25">
      <c r="A687" s="3">
        <v>391699</v>
      </c>
      <c r="B687" s="3" t="s">
        <v>469</v>
      </c>
      <c r="C687" s="3" t="s">
        <v>1695</v>
      </c>
      <c r="D687" s="3" t="s">
        <v>1623</v>
      </c>
      <c r="E687" s="3" t="s">
        <v>638</v>
      </c>
      <c r="F687" s="6" t="s">
        <v>214</v>
      </c>
      <c r="G687" s="4">
        <v>42929</v>
      </c>
      <c r="H687" s="3" t="s">
        <v>13</v>
      </c>
      <c r="I687" s="3" t="s">
        <v>21</v>
      </c>
      <c r="J687" s="3" t="s">
        <v>48</v>
      </c>
      <c r="K687" s="3" t="s">
        <v>214</v>
      </c>
    </row>
    <row r="688" spans="1:11" hidden="1" x14ac:dyDescent="0.25">
      <c r="A688" s="3">
        <v>391699</v>
      </c>
      <c r="B688" s="3" t="s">
        <v>469</v>
      </c>
      <c r="C688" s="3" t="s">
        <v>1695</v>
      </c>
      <c r="D688" s="3" t="s">
        <v>1623</v>
      </c>
      <c r="E688" s="3" t="s">
        <v>1243</v>
      </c>
      <c r="F688" s="6" t="s">
        <v>214</v>
      </c>
      <c r="G688" s="4">
        <v>43659</v>
      </c>
      <c r="H688" s="3" t="s">
        <v>20</v>
      </c>
      <c r="I688" s="3" t="s">
        <v>21</v>
      </c>
      <c r="J688" s="3" t="s">
        <v>48</v>
      </c>
      <c r="K688" s="3" t="s">
        <v>214</v>
      </c>
    </row>
    <row r="689" spans="1:11" hidden="1" x14ac:dyDescent="0.25">
      <c r="A689" s="3">
        <v>393641</v>
      </c>
      <c r="B689" s="3" t="s">
        <v>85</v>
      </c>
      <c r="C689" s="3" t="s">
        <v>69</v>
      </c>
      <c r="D689" s="3" t="s">
        <v>1475</v>
      </c>
      <c r="E689" s="3" t="s">
        <v>86</v>
      </c>
      <c r="F689" s="6" t="s">
        <v>70</v>
      </c>
      <c r="G689" s="4">
        <v>43353</v>
      </c>
      <c r="H689" s="3" t="s">
        <v>13</v>
      </c>
      <c r="I689" s="3" t="s">
        <v>21</v>
      </c>
      <c r="J689" s="3" t="s">
        <v>48</v>
      </c>
      <c r="K689" s="3" t="s">
        <v>70</v>
      </c>
    </row>
    <row r="690" spans="1:11" hidden="1" x14ac:dyDescent="0.25">
      <c r="A690" s="3">
        <v>393641</v>
      </c>
      <c r="B690" s="3" t="s">
        <v>85</v>
      </c>
      <c r="C690" s="3" t="s">
        <v>69</v>
      </c>
      <c r="D690" s="3" t="s">
        <v>1475</v>
      </c>
      <c r="E690" s="3" t="s">
        <v>608</v>
      </c>
      <c r="F690" s="6" t="s">
        <v>70</v>
      </c>
      <c r="G690" s="4">
        <v>42943</v>
      </c>
      <c r="H690" s="3" t="s">
        <v>13</v>
      </c>
      <c r="I690" s="3" t="s">
        <v>21</v>
      </c>
      <c r="J690" s="3" t="s">
        <v>48</v>
      </c>
      <c r="K690" s="3" t="s">
        <v>70</v>
      </c>
    </row>
    <row r="691" spans="1:11" hidden="1" x14ac:dyDescent="0.25">
      <c r="A691" s="3">
        <v>393641</v>
      </c>
      <c r="B691" s="3" t="s">
        <v>85</v>
      </c>
      <c r="C691" s="3" t="s">
        <v>69</v>
      </c>
      <c r="D691" s="3" t="s">
        <v>1475</v>
      </c>
      <c r="E691" s="3" t="s">
        <v>1362</v>
      </c>
      <c r="F691" s="6" t="s">
        <v>70</v>
      </c>
      <c r="G691" s="4">
        <v>43718</v>
      </c>
      <c r="H691" s="3" t="s">
        <v>20</v>
      </c>
      <c r="I691" s="3" t="s">
        <v>21</v>
      </c>
      <c r="J691" s="3" t="s">
        <v>48</v>
      </c>
      <c r="K691" s="3" t="s">
        <v>70</v>
      </c>
    </row>
    <row r="692" spans="1:11" hidden="1" x14ac:dyDescent="0.25">
      <c r="A692" s="3">
        <v>395845</v>
      </c>
      <c r="B692" s="3" t="s">
        <v>1314</v>
      </c>
      <c r="C692" s="3" t="s">
        <v>54</v>
      </c>
      <c r="D692" s="3" t="s">
        <v>1472</v>
      </c>
      <c r="E692" s="3" t="s">
        <v>1315</v>
      </c>
      <c r="F692" s="6" t="s">
        <v>102</v>
      </c>
      <c r="G692" s="4">
        <v>43687</v>
      </c>
      <c r="H692" s="3" t="s">
        <v>20</v>
      </c>
      <c r="I692" s="3" t="s">
        <v>21</v>
      </c>
      <c r="J692" s="3" t="s">
        <v>48</v>
      </c>
      <c r="K692" s="3" t="s">
        <v>102</v>
      </c>
    </row>
    <row r="693" spans="1:11" hidden="1" x14ac:dyDescent="0.25">
      <c r="A693" s="3">
        <v>396550</v>
      </c>
      <c r="B693" s="3" t="s">
        <v>1022</v>
      </c>
      <c r="C693" s="3" t="s">
        <v>3372</v>
      </c>
      <c r="D693" s="3" t="s">
        <v>1509</v>
      </c>
      <c r="E693" s="3" t="s">
        <v>1023</v>
      </c>
      <c r="F693" s="6" t="s">
        <v>750</v>
      </c>
      <c r="G693" s="4">
        <v>43547</v>
      </c>
      <c r="H693" s="3" t="s">
        <v>20</v>
      </c>
      <c r="I693" s="3" t="s">
        <v>21</v>
      </c>
      <c r="J693" s="3" t="s">
        <v>3489</v>
      </c>
      <c r="K693" s="3" t="s">
        <v>750</v>
      </c>
    </row>
    <row r="694" spans="1:11" hidden="1" x14ac:dyDescent="0.25">
      <c r="A694" s="3">
        <v>397132</v>
      </c>
      <c r="B694" s="3" t="s">
        <v>1059</v>
      </c>
      <c r="C694" s="3" t="s">
        <v>165</v>
      </c>
      <c r="D694" s="3" t="s">
        <v>1624</v>
      </c>
      <c r="E694" s="3" t="s">
        <v>1001</v>
      </c>
      <c r="F694" s="6" t="s">
        <v>179</v>
      </c>
      <c r="G694" s="4">
        <v>43573</v>
      </c>
      <c r="H694" s="3" t="s">
        <v>20</v>
      </c>
      <c r="I694" s="3" t="s">
        <v>21</v>
      </c>
      <c r="J694" s="3" t="s">
        <v>66</v>
      </c>
      <c r="K694" s="3" t="s">
        <v>66</v>
      </c>
    </row>
    <row r="695" spans="1:11" hidden="1" x14ac:dyDescent="0.25">
      <c r="A695" s="3">
        <v>397412</v>
      </c>
      <c r="B695" s="3" t="s">
        <v>57</v>
      </c>
      <c r="C695" s="3" t="s">
        <v>59</v>
      </c>
      <c r="D695" s="3" t="s">
        <v>1625</v>
      </c>
      <c r="E695" s="3" t="s">
        <v>58</v>
      </c>
      <c r="F695" s="6" t="s">
        <v>250</v>
      </c>
      <c r="G695" s="4">
        <v>42995</v>
      </c>
      <c r="H695" s="3" t="s">
        <v>13</v>
      </c>
      <c r="I695" s="3" t="s">
        <v>21</v>
      </c>
      <c r="J695" s="3" t="s">
        <v>3490</v>
      </c>
      <c r="K695" s="3" t="s">
        <v>250</v>
      </c>
    </row>
    <row r="696" spans="1:11" hidden="1" x14ac:dyDescent="0.25">
      <c r="A696" s="3">
        <v>397412</v>
      </c>
      <c r="B696" s="3" t="s">
        <v>57</v>
      </c>
      <c r="C696" s="3" t="s">
        <v>59</v>
      </c>
      <c r="D696" s="3" t="s">
        <v>1625</v>
      </c>
      <c r="E696" s="3" t="s">
        <v>474</v>
      </c>
      <c r="F696" s="6" t="s">
        <v>250</v>
      </c>
      <c r="G696" s="4">
        <v>43390</v>
      </c>
      <c r="H696" s="3" t="s">
        <v>13</v>
      </c>
      <c r="I696" s="3" t="s">
        <v>21</v>
      </c>
      <c r="J696" s="3" t="s">
        <v>3491</v>
      </c>
      <c r="K696" s="3" t="s">
        <v>250</v>
      </c>
    </row>
    <row r="697" spans="1:11" hidden="1" x14ac:dyDescent="0.25">
      <c r="A697" s="3">
        <v>397412</v>
      </c>
      <c r="B697" s="3" t="s">
        <v>57</v>
      </c>
      <c r="C697" s="3" t="s">
        <v>59</v>
      </c>
      <c r="D697" s="3" t="s">
        <v>1625</v>
      </c>
      <c r="E697" s="3" t="s">
        <v>1430</v>
      </c>
      <c r="F697" s="6" t="s">
        <v>250</v>
      </c>
      <c r="G697" s="4">
        <v>43755</v>
      </c>
      <c r="H697" s="3" t="s">
        <v>20</v>
      </c>
      <c r="I697" s="3" t="s">
        <v>21</v>
      </c>
      <c r="J697" s="3" t="s">
        <v>66</v>
      </c>
      <c r="K697" s="3" t="s">
        <v>66</v>
      </c>
    </row>
    <row r="698" spans="1:11" hidden="1" x14ac:dyDescent="0.25">
      <c r="A698" s="3">
        <v>398081</v>
      </c>
      <c r="B698" s="3" t="s">
        <v>219</v>
      </c>
      <c r="C698" s="3" t="s">
        <v>59</v>
      </c>
      <c r="D698" s="3" t="s">
        <v>1488</v>
      </c>
      <c r="E698" s="3" t="s">
        <v>220</v>
      </c>
      <c r="F698" s="6" t="s">
        <v>57</v>
      </c>
      <c r="G698" s="4">
        <v>43211</v>
      </c>
      <c r="H698" s="3" t="s">
        <v>13</v>
      </c>
      <c r="I698" s="3" t="s">
        <v>21</v>
      </c>
      <c r="J698" s="3" t="s">
        <v>221</v>
      </c>
      <c r="K698" s="3" t="s">
        <v>57</v>
      </c>
    </row>
    <row r="699" spans="1:11" hidden="1" x14ac:dyDescent="0.25">
      <c r="A699" s="3">
        <v>398081</v>
      </c>
      <c r="B699" s="3" t="s">
        <v>219</v>
      </c>
      <c r="C699" s="3" t="s">
        <v>59</v>
      </c>
      <c r="D699" s="3" t="s">
        <v>1488</v>
      </c>
      <c r="E699" s="3" t="s">
        <v>1100</v>
      </c>
      <c r="F699" s="6" t="s">
        <v>57</v>
      </c>
      <c r="G699" s="4">
        <v>43576</v>
      </c>
      <c r="H699" s="3" t="s">
        <v>20</v>
      </c>
      <c r="I699" s="3" t="s">
        <v>21</v>
      </c>
      <c r="J699" s="3" t="s">
        <v>48</v>
      </c>
      <c r="K699" s="3" t="s">
        <v>57</v>
      </c>
    </row>
    <row r="700" spans="1:11" hidden="1" x14ac:dyDescent="0.25">
      <c r="A700" s="3">
        <v>400382</v>
      </c>
      <c r="B700" s="3" t="s">
        <v>669</v>
      </c>
      <c r="C700" s="3" t="s">
        <v>18</v>
      </c>
      <c r="D700" s="3" t="s">
        <v>1602</v>
      </c>
      <c r="E700" s="3" t="s">
        <v>3492</v>
      </c>
      <c r="F700" s="6" t="s">
        <v>19</v>
      </c>
      <c r="G700" s="4">
        <v>43777</v>
      </c>
      <c r="H700" s="3" t="s">
        <v>20</v>
      </c>
      <c r="I700" s="3" t="s">
        <v>21</v>
      </c>
      <c r="J700" s="3" t="s">
        <v>22</v>
      </c>
      <c r="K700" s="3" t="s">
        <v>19</v>
      </c>
    </row>
    <row r="701" spans="1:11" hidden="1" x14ac:dyDescent="0.25">
      <c r="A701" s="3">
        <v>401115</v>
      </c>
      <c r="B701" s="3" t="s">
        <v>1289</v>
      </c>
      <c r="C701" s="3" t="s">
        <v>59</v>
      </c>
      <c r="D701" s="3" t="s">
        <v>1596</v>
      </c>
      <c r="E701" s="3" t="s">
        <v>1288</v>
      </c>
      <c r="F701" s="6" t="s">
        <v>131</v>
      </c>
      <c r="G701" s="4">
        <v>43681</v>
      </c>
      <c r="H701" s="3" t="s">
        <v>20</v>
      </c>
      <c r="I701" s="3" t="s">
        <v>21</v>
      </c>
      <c r="J701" s="3" t="s">
        <v>48</v>
      </c>
      <c r="K701" s="3" t="s">
        <v>131</v>
      </c>
    </row>
    <row r="702" spans="1:11" hidden="1" x14ac:dyDescent="0.25">
      <c r="A702" s="3">
        <v>401396</v>
      </c>
      <c r="B702" s="3" t="s">
        <v>511</v>
      </c>
      <c r="C702" s="3" t="s">
        <v>83</v>
      </c>
      <c r="D702" s="3" t="s">
        <v>1574</v>
      </c>
      <c r="E702" s="3" t="s">
        <v>845</v>
      </c>
      <c r="F702" s="6" t="s">
        <v>84</v>
      </c>
      <c r="G702" s="4">
        <v>43484</v>
      </c>
      <c r="H702" s="3" t="s">
        <v>20</v>
      </c>
      <c r="I702" s="3" t="s">
        <v>21</v>
      </c>
      <c r="J702" s="3" t="s">
        <v>48</v>
      </c>
      <c r="K702" s="3" t="s">
        <v>84</v>
      </c>
    </row>
    <row r="703" spans="1:11" hidden="1" x14ac:dyDescent="0.25">
      <c r="A703" s="3">
        <v>402309</v>
      </c>
      <c r="B703" s="3" t="s">
        <v>1336</v>
      </c>
      <c r="C703" s="3" t="s">
        <v>243</v>
      </c>
      <c r="D703" s="3" t="s">
        <v>1462</v>
      </c>
      <c r="E703" s="3" t="s">
        <v>1337</v>
      </c>
      <c r="F703" s="6" t="s">
        <v>966</v>
      </c>
      <c r="G703" s="4">
        <v>43705</v>
      </c>
      <c r="H703" s="3" t="s">
        <v>20</v>
      </c>
      <c r="I703" s="3" t="s">
        <v>21</v>
      </c>
      <c r="J703" s="3" t="s">
        <v>48</v>
      </c>
      <c r="K703" s="3" t="s">
        <v>966</v>
      </c>
    </row>
    <row r="704" spans="1:11" hidden="1" x14ac:dyDescent="0.25">
      <c r="A704" s="3">
        <v>407101</v>
      </c>
      <c r="B704" s="3" t="s">
        <v>1046</v>
      </c>
      <c r="C704" s="3" t="s">
        <v>54</v>
      </c>
      <c r="D704" s="3" t="s">
        <v>1626</v>
      </c>
      <c r="E704" s="3" t="s">
        <v>1047</v>
      </c>
      <c r="F704" s="6" t="s">
        <v>142</v>
      </c>
      <c r="G704" s="4">
        <v>43564</v>
      </c>
      <c r="H704" s="3" t="s">
        <v>20</v>
      </c>
      <c r="I704" s="3" t="s">
        <v>21</v>
      </c>
      <c r="J704" s="3" t="s">
        <v>48</v>
      </c>
      <c r="K704" s="3" t="s">
        <v>142</v>
      </c>
    </row>
    <row r="705" spans="1:11" hidden="1" x14ac:dyDescent="0.25">
      <c r="A705" s="3">
        <v>407226</v>
      </c>
      <c r="B705" s="3" t="s">
        <v>308</v>
      </c>
      <c r="C705" s="3" t="s">
        <v>54</v>
      </c>
      <c r="D705" s="3" t="s">
        <v>1551</v>
      </c>
      <c r="E705" s="3" t="s">
        <v>309</v>
      </c>
      <c r="F705" s="6" t="s">
        <v>108</v>
      </c>
      <c r="G705" s="4">
        <v>43223</v>
      </c>
      <c r="H705" s="3" t="s">
        <v>13</v>
      </c>
      <c r="I705" s="3" t="s">
        <v>21</v>
      </c>
      <c r="J705" s="3" t="s">
        <v>48</v>
      </c>
      <c r="K705" s="3" t="s">
        <v>108</v>
      </c>
    </row>
    <row r="706" spans="1:11" hidden="1" x14ac:dyDescent="0.25">
      <c r="A706" s="3">
        <v>407226</v>
      </c>
      <c r="B706" s="3" t="s">
        <v>308</v>
      </c>
      <c r="C706" s="3" t="s">
        <v>54</v>
      </c>
      <c r="D706" s="3" t="s">
        <v>1551</v>
      </c>
      <c r="E706" s="3" t="s">
        <v>1075</v>
      </c>
      <c r="F706" s="6" t="s">
        <v>108</v>
      </c>
      <c r="G706" s="4">
        <v>43588</v>
      </c>
      <c r="H706" s="3" t="s">
        <v>20</v>
      </c>
      <c r="I706" s="3" t="s">
        <v>21</v>
      </c>
      <c r="J706" s="3" t="s">
        <v>48</v>
      </c>
      <c r="K706" s="3" t="s">
        <v>108</v>
      </c>
    </row>
    <row r="707" spans="1:11" hidden="1" x14ac:dyDescent="0.25">
      <c r="A707" s="3">
        <v>407552</v>
      </c>
      <c r="B707" s="3" t="s">
        <v>1255</v>
      </c>
      <c r="C707" s="3" t="s">
        <v>165</v>
      </c>
      <c r="D707" s="3" t="s">
        <v>1627</v>
      </c>
      <c r="E707" s="3" t="s">
        <v>1256</v>
      </c>
      <c r="F707" s="6" t="s">
        <v>179</v>
      </c>
      <c r="G707" s="4">
        <v>43417</v>
      </c>
      <c r="H707" s="3" t="s">
        <v>13</v>
      </c>
      <c r="I707" s="3" t="s">
        <v>14</v>
      </c>
      <c r="J707" s="3" t="s">
        <v>132</v>
      </c>
      <c r="K707" s="3" t="s">
        <v>1255</v>
      </c>
    </row>
    <row r="708" spans="1:11" hidden="1" x14ac:dyDescent="0.25">
      <c r="A708" s="3">
        <v>407552</v>
      </c>
      <c r="B708" s="3" t="s">
        <v>1255</v>
      </c>
      <c r="C708" s="3" t="s">
        <v>165</v>
      </c>
      <c r="D708" s="3" t="s">
        <v>1627</v>
      </c>
      <c r="E708" s="3" t="s">
        <v>1247</v>
      </c>
      <c r="F708" s="6" t="s">
        <v>179</v>
      </c>
      <c r="G708" s="4">
        <v>43662</v>
      </c>
      <c r="H708" s="3" t="s">
        <v>20</v>
      </c>
      <c r="I708" s="3" t="s">
        <v>21</v>
      </c>
      <c r="J708" s="3" t="s">
        <v>48</v>
      </c>
      <c r="K708" s="3" t="s">
        <v>179</v>
      </c>
    </row>
    <row r="709" spans="1:11" hidden="1" x14ac:dyDescent="0.25">
      <c r="A709" s="3">
        <v>412293</v>
      </c>
      <c r="B709" s="3" t="s">
        <v>520</v>
      </c>
      <c r="C709" s="3" t="s">
        <v>1696</v>
      </c>
      <c r="D709" s="3" t="s">
        <v>1585</v>
      </c>
      <c r="E709" s="3" t="s">
        <v>521</v>
      </c>
      <c r="F709" s="6" t="s">
        <v>461</v>
      </c>
      <c r="G709" s="4">
        <v>43097</v>
      </c>
      <c r="H709" s="3" t="s">
        <v>13</v>
      </c>
      <c r="I709" s="3" t="s">
        <v>24</v>
      </c>
      <c r="J709" s="3" t="s">
        <v>522</v>
      </c>
      <c r="K709" s="3" t="s">
        <v>461</v>
      </c>
    </row>
    <row r="710" spans="1:11" hidden="1" x14ac:dyDescent="0.25">
      <c r="A710" s="3">
        <v>412293</v>
      </c>
      <c r="B710" s="3" t="s">
        <v>520</v>
      </c>
      <c r="C710" s="3" t="s">
        <v>1696</v>
      </c>
      <c r="D710" s="3" t="s">
        <v>1585</v>
      </c>
      <c r="E710" s="3" t="s">
        <v>523</v>
      </c>
      <c r="F710" s="6" t="s">
        <v>461</v>
      </c>
      <c r="G710" s="4">
        <v>43342</v>
      </c>
      <c r="H710" s="3" t="s">
        <v>13</v>
      </c>
      <c r="I710" s="3" t="s">
        <v>21</v>
      </c>
      <c r="J710" s="3" t="s">
        <v>48</v>
      </c>
      <c r="K710" s="3" t="s">
        <v>461</v>
      </c>
    </row>
    <row r="711" spans="1:11" hidden="1" x14ac:dyDescent="0.25">
      <c r="A711" s="3">
        <v>412293</v>
      </c>
      <c r="B711" s="3" t="s">
        <v>520</v>
      </c>
      <c r="C711" s="3" t="s">
        <v>1696</v>
      </c>
      <c r="D711" s="3" t="s">
        <v>1585</v>
      </c>
      <c r="E711" s="3" t="s">
        <v>1342</v>
      </c>
      <c r="F711" s="6" t="s">
        <v>461</v>
      </c>
      <c r="G711" s="4">
        <v>43707</v>
      </c>
      <c r="H711" s="3" t="s">
        <v>20</v>
      </c>
      <c r="I711" s="3" t="s">
        <v>21</v>
      </c>
      <c r="J711" s="3" t="s">
        <v>48</v>
      </c>
      <c r="K711" s="3" t="s">
        <v>461</v>
      </c>
    </row>
    <row r="712" spans="1:11" hidden="1" x14ac:dyDescent="0.25">
      <c r="A712" s="3">
        <v>413196</v>
      </c>
      <c r="B712" s="3" t="s">
        <v>1229</v>
      </c>
      <c r="C712" s="3" t="s">
        <v>63</v>
      </c>
      <c r="D712" s="3" t="s">
        <v>1628</v>
      </c>
      <c r="E712" s="3" t="s">
        <v>1230</v>
      </c>
      <c r="F712" s="6" t="s">
        <v>225</v>
      </c>
      <c r="G712" s="4">
        <v>43652</v>
      </c>
      <c r="H712" s="3" t="s">
        <v>20</v>
      </c>
      <c r="I712" s="3" t="s">
        <v>21</v>
      </c>
      <c r="J712" s="3" t="s">
        <v>48</v>
      </c>
      <c r="K712" s="3" t="s">
        <v>225</v>
      </c>
    </row>
    <row r="713" spans="1:11" hidden="1" x14ac:dyDescent="0.25">
      <c r="A713" s="3">
        <v>414570</v>
      </c>
      <c r="B713" s="3" t="s">
        <v>1187</v>
      </c>
      <c r="C713" s="3" t="s">
        <v>165</v>
      </c>
      <c r="D713" s="3" t="s">
        <v>1465</v>
      </c>
      <c r="E713" s="3" t="s">
        <v>1184</v>
      </c>
      <c r="F713" s="6" t="s">
        <v>735</v>
      </c>
      <c r="G713" s="4">
        <v>43632</v>
      </c>
      <c r="H713" s="3" t="s">
        <v>20</v>
      </c>
      <c r="I713" s="3" t="s">
        <v>21</v>
      </c>
      <c r="J713" s="3" t="s">
        <v>48</v>
      </c>
      <c r="K713" s="3" t="s">
        <v>735</v>
      </c>
    </row>
    <row r="714" spans="1:11" hidden="1" x14ac:dyDescent="0.25">
      <c r="A714" s="3">
        <v>414993</v>
      </c>
      <c r="B714" s="3" t="s">
        <v>1078</v>
      </c>
      <c r="C714" s="3" t="s">
        <v>238</v>
      </c>
      <c r="D714" s="3" t="s">
        <v>1629</v>
      </c>
      <c r="E714" s="3" t="s">
        <v>1079</v>
      </c>
      <c r="F714" s="6" t="s">
        <v>179</v>
      </c>
      <c r="G714" s="4">
        <v>43589</v>
      </c>
      <c r="H714" s="3" t="s">
        <v>20</v>
      </c>
      <c r="I714" s="3" t="s">
        <v>21</v>
      </c>
      <c r="J714" s="3" t="s">
        <v>48</v>
      </c>
      <c r="K714" s="3" t="s">
        <v>179</v>
      </c>
    </row>
    <row r="715" spans="1:11" hidden="1" x14ac:dyDescent="0.25">
      <c r="A715" s="3">
        <v>415119</v>
      </c>
      <c r="B715" s="3" t="s">
        <v>365</v>
      </c>
      <c r="C715" s="3" t="s">
        <v>83</v>
      </c>
      <c r="D715" s="3" t="s">
        <v>1461</v>
      </c>
      <c r="E715" s="3" t="s">
        <v>683</v>
      </c>
      <c r="F715" s="6" t="s">
        <v>84</v>
      </c>
      <c r="G715" s="4">
        <v>43419</v>
      </c>
      <c r="H715" s="3" t="s">
        <v>13</v>
      </c>
      <c r="I715" s="3" t="s">
        <v>24</v>
      </c>
      <c r="J715" s="3" t="s">
        <v>3493</v>
      </c>
      <c r="K715" s="3" t="s">
        <v>84</v>
      </c>
    </row>
    <row r="716" spans="1:11" hidden="1" x14ac:dyDescent="0.25">
      <c r="A716" s="3">
        <v>415119</v>
      </c>
      <c r="B716" s="3" t="s">
        <v>365</v>
      </c>
      <c r="C716" s="3" t="s">
        <v>83</v>
      </c>
      <c r="D716" s="3" t="s">
        <v>1461</v>
      </c>
      <c r="E716" s="3" t="s">
        <v>3494</v>
      </c>
      <c r="F716" s="6" t="s">
        <v>84</v>
      </c>
      <c r="G716" s="4">
        <v>43784</v>
      </c>
      <c r="H716" s="3" t="s">
        <v>20</v>
      </c>
      <c r="I716" s="3" t="s">
        <v>21</v>
      </c>
      <c r="J716" s="3" t="s">
        <v>48</v>
      </c>
      <c r="K716" s="3" t="s">
        <v>84</v>
      </c>
    </row>
    <row r="717" spans="1:11" hidden="1" x14ac:dyDescent="0.25">
      <c r="A717" s="3">
        <v>416487</v>
      </c>
      <c r="B717" s="3" t="s">
        <v>1358</v>
      </c>
      <c r="C717" s="3" t="s">
        <v>261</v>
      </c>
      <c r="D717" s="3" t="s">
        <v>1488</v>
      </c>
      <c r="E717" s="3" t="s">
        <v>1359</v>
      </c>
      <c r="F717" s="6" t="s">
        <v>262</v>
      </c>
      <c r="G717" s="4">
        <v>43715</v>
      </c>
      <c r="H717" s="3" t="s">
        <v>20</v>
      </c>
      <c r="I717" s="3" t="s">
        <v>21</v>
      </c>
      <c r="J717" s="3" t="s">
        <v>66</v>
      </c>
      <c r="K717" s="3" t="s">
        <v>66</v>
      </c>
    </row>
    <row r="718" spans="1:11" hidden="1" x14ac:dyDescent="0.25">
      <c r="A718" s="3">
        <v>417864</v>
      </c>
      <c r="B718" s="3" t="s">
        <v>1378</v>
      </c>
      <c r="C718" s="3" t="s">
        <v>63</v>
      </c>
      <c r="D718" s="3" t="s">
        <v>1488</v>
      </c>
      <c r="E718" s="3" t="s">
        <v>1379</v>
      </c>
      <c r="F718" s="6" t="s">
        <v>61</v>
      </c>
      <c r="G718" s="4">
        <v>43480</v>
      </c>
      <c r="H718" s="3" t="s">
        <v>20</v>
      </c>
      <c r="I718" s="3" t="s">
        <v>21</v>
      </c>
      <c r="J718" s="3" t="s">
        <v>48</v>
      </c>
      <c r="K718" s="3" t="s">
        <v>61</v>
      </c>
    </row>
    <row r="719" spans="1:11" hidden="1" x14ac:dyDescent="0.25">
      <c r="A719" s="3">
        <v>417864</v>
      </c>
      <c r="B719" s="3" t="s">
        <v>1378</v>
      </c>
      <c r="C719" s="3" t="s">
        <v>63</v>
      </c>
      <c r="D719" s="3" t="s">
        <v>1488</v>
      </c>
      <c r="E719" s="3" t="s">
        <v>1319</v>
      </c>
      <c r="F719" s="6" t="s">
        <v>61</v>
      </c>
      <c r="G719" s="4">
        <v>43725</v>
      </c>
      <c r="H719" s="3" t="s">
        <v>20</v>
      </c>
      <c r="I719" s="3" t="s">
        <v>21</v>
      </c>
      <c r="J719" s="3" t="s">
        <v>48</v>
      </c>
      <c r="K719" s="3" t="s">
        <v>61</v>
      </c>
    </row>
    <row r="720" spans="1:11" hidden="1" x14ac:dyDescent="0.25">
      <c r="A720" s="3">
        <v>419119</v>
      </c>
      <c r="B720" s="3" t="s">
        <v>863</v>
      </c>
      <c r="C720" s="3" t="s">
        <v>135</v>
      </c>
      <c r="D720" s="3" t="s">
        <v>1492</v>
      </c>
      <c r="E720" s="3" t="s">
        <v>864</v>
      </c>
      <c r="F720" s="6" t="s">
        <v>136</v>
      </c>
      <c r="G720" s="4">
        <v>43491</v>
      </c>
      <c r="H720" s="3" t="s">
        <v>20</v>
      </c>
      <c r="I720" s="3" t="s">
        <v>21</v>
      </c>
      <c r="J720" s="3" t="s">
        <v>48</v>
      </c>
      <c r="K720" s="3" t="s">
        <v>136</v>
      </c>
    </row>
    <row r="721" spans="1:11" hidden="1" x14ac:dyDescent="0.25">
      <c r="A721" s="3">
        <v>419285</v>
      </c>
      <c r="B721" s="3" t="s">
        <v>534</v>
      </c>
      <c r="C721" s="3" t="s">
        <v>59</v>
      </c>
      <c r="D721" s="3" t="s">
        <v>1488</v>
      </c>
      <c r="E721" s="3" t="s">
        <v>535</v>
      </c>
      <c r="F721" s="6" t="s">
        <v>57</v>
      </c>
      <c r="G721" s="4">
        <v>43250</v>
      </c>
      <c r="H721" s="3" t="s">
        <v>13</v>
      </c>
      <c r="I721" s="3" t="s">
        <v>21</v>
      </c>
      <c r="J721" s="3" t="s">
        <v>536</v>
      </c>
      <c r="K721" s="3" t="s">
        <v>57</v>
      </c>
    </row>
    <row r="722" spans="1:11" hidden="1" x14ac:dyDescent="0.25">
      <c r="A722" s="3">
        <v>419285</v>
      </c>
      <c r="B722" s="3" t="s">
        <v>534</v>
      </c>
      <c r="C722" s="3" t="s">
        <v>59</v>
      </c>
      <c r="D722" s="3" t="s">
        <v>1488</v>
      </c>
      <c r="E722" s="3" t="s">
        <v>621</v>
      </c>
      <c r="F722" s="6" t="s">
        <v>57</v>
      </c>
      <c r="G722" s="4">
        <v>43008</v>
      </c>
      <c r="H722" s="3" t="s">
        <v>13</v>
      </c>
      <c r="I722" s="3" t="s">
        <v>24</v>
      </c>
      <c r="J722" s="3" t="s">
        <v>633</v>
      </c>
      <c r="K722" s="3" t="s">
        <v>57</v>
      </c>
    </row>
    <row r="723" spans="1:11" hidden="1" x14ac:dyDescent="0.25">
      <c r="A723" s="3">
        <v>419285</v>
      </c>
      <c r="B723" s="3" t="s">
        <v>534</v>
      </c>
      <c r="C723" s="3" t="s">
        <v>59</v>
      </c>
      <c r="D723" s="3" t="s">
        <v>1488</v>
      </c>
      <c r="E723" s="3" t="s">
        <v>1131</v>
      </c>
      <c r="F723" s="6" t="s">
        <v>57</v>
      </c>
      <c r="G723" s="4">
        <v>43615</v>
      </c>
      <c r="H723" s="3" t="s">
        <v>20</v>
      </c>
      <c r="I723" s="3" t="s">
        <v>21</v>
      </c>
      <c r="J723" s="3" t="s">
        <v>48</v>
      </c>
      <c r="K723" s="3" t="s">
        <v>57</v>
      </c>
    </row>
    <row r="724" spans="1:11" hidden="1" x14ac:dyDescent="0.25">
      <c r="A724" s="3">
        <v>420330</v>
      </c>
      <c r="B724" s="3" t="s">
        <v>1281</v>
      </c>
      <c r="C724" s="3" t="s">
        <v>63</v>
      </c>
      <c r="D724" s="3" t="s">
        <v>1550</v>
      </c>
      <c r="E724" s="3" t="s">
        <v>1263</v>
      </c>
      <c r="F724" s="6" t="s">
        <v>923</v>
      </c>
      <c r="G724" s="4">
        <v>43678</v>
      </c>
      <c r="H724" s="3" t="s">
        <v>20</v>
      </c>
      <c r="I724" s="3" t="s">
        <v>21</v>
      </c>
      <c r="J724" s="3" t="s">
        <v>48</v>
      </c>
      <c r="K724" s="3" t="s">
        <v>923</v>
      </c>
    </row>
    <row r="725" spans="1:11" hidden="1" x14ac:dyDescent="0.25">
      <c r="A725" s="3">
        <v>422269</v>
      </c>
      <c r="B725" s="3" t="s">
        <v>1251</v>
      </c>
      <c r="C725" s="3" t="s">
        <v>368</v>
      </c>
      <c r="D725" s="3" t="s">
        <v>1460</v>
      </c>
      <c r="E725" s="3" t="s">
        <v>1252</v>
      </c>
      <c r="F725" s="6" t="s">
        <v>366</v>
      </c>
      <c r="G725" s="4">
        <v>43614</v>
      </c>
      <c r="H725" s="3" t="s">
        <v>20</v>
      </c>
      <c r="I725" s="3" t="s">
        <v>21</v>
      </c>
      <c r="J725" s="3" t="s">
        <v>22</v>
      </c>
      <c r="K725" s="3" t="s">
        <v>366</v>
      </c>
    </row>
    <row r="726" spans="1:11" hidden="1" x14ac:dyDescent="0.25">
      <c r="A726" s="3">
        <v>422587</v>
      </c>
      <c r="B726" s="3" t="s">
        <v>88</v>
      </c>
      <c r="C726" s="30" t="s">
        <v>11</v>
      </c>
      <c r="D726" s="3" t="s">
        <v>1630</v>
      </c>
      <c r="E726" s="3" t="s">
        <v>784</v>
      </c>
      <c r="F726" s="6" t="s">
        <v>47</v>
      </c>
      <c r="G726" s="4">
        <v>43785</v>
      </c>
      <c r="H726" s="3" t="s">
        <v>20</v>
      </c>
      <c r="I726" s="3" t="s">
        <v>21</v>
      </c>
      <c r="J726" s="3" t="s">
        <v>48</v>
      </c>
      <c r="K726" s="3" t="s">
        <v>47</v>
      </c>
    </row>
    <row r="727" spans="1:11" hidden="1" x14ac:dyDescent="0.25">
      <c r="A727" s="3">
        <v>423917</v>
      </c>
      <c r="B727" s="3" t="s">
        <v>269</v>
      </c>
      <c r="C727" s="3" t="s">
        <v>69</v>
      </c>
      <c r="D727" s="3" t="s">
        <v>1603</v>
      </c>
      <c r="E727" s="3" t="s">
        <v>1350</v>
      </c>
      <c r="F727" s="6" t="s">
        <v>270</v>
      </c>
      <c r="G727" s="4">
        <v>43711</v>
      </c>
      <c r="H727" s="3" t="s">
        <v>20</v>
      </c>
      <c r="I727" s="3" t="s">
        <v>21</v>
      </c>
      <c r="J727" s="3" t="s">
        <v>48</v>
      </c>
      <c r="K727" s="3" t="s">
        <v>270</v>
      </c>
    </row>
    <row r="728" spans="1:11" hidden="1" x14ac:dyDescent="0.25">
      <c r="A728" s="3">
        <v>425498</v>
      </c>
      <c r="B728" s="3" t="s">
        <v>981</v>
      </c>
      <c r="C728" s="3" t="s">
        <v>63</v>
      </c>
      <c r="D728" s="3" t="s">
        <v>1488</v>
      </c>
      <c r="E728" s="3" t="s">
        <v>982</v>
      </c>
      <c r="F728" s="6" t="s">
        <v>183</v>
      </c>
      <c r="G728" s="4">
        <v>43334</v>
      </c>
      <c r="H728" s="3" t="s">
        <v>13</v>
      </c>
      <c r="I728" s="3" t="s">
        <v>24</v>
      </c>
      <c r="J728" s="3" t="s">
        <v>3495</v>
      </c>
      <c r="K728" s="3" t="s">
        <v>183</v>
      </c>
    </row>
    <row r="729" spans="1:11" hidden="1" x14ac:dyDescent="0.25">
      <c r="A729" s="3">
        <v>426078</v>
      </c>
      <c r="B729" s="3" t="s">
        <v>1244</v>
      </c>
      <c r="C729" s="3" t="s">
        <v>63</v>
      </c>
      <c r="D729" s="3" t="s">
        <v>1502</v>
      </c>
      <c r="E729" s="3" t="s">
        <v>1243</v>
      </c>
      <c r="F729" s="6" t="s">
        <v>225</v>
      </c>
      <c r="G729" s="4">
        <v>43659</v>
      </c>
      <c r="H729" s="3" t="s">
        <v>20</v>
      </c>
      <c r="I729" s="3" t="s">
        <v>21</v>
      </c>
      <c r="J729" s="3" t="s">
        <v>48</v>
      </c>
      <c r="K729" s="3" t="s">
        <v>225</v>
      </c>
    </row>
    <row r="730" spans="1:11" hidden="1" x14ac:dyDescent="0.25">
      <c r="A730" s="3">
        <v>426570</v>
      </c>
      <c r="B730" s="3" t="s">
        <v>1173</v>
      </c>
      <c r="C730" s="3" t="s">
        <v>63</v>
      </c>
      <c r="D730" s="3" t="s">
        <v>1488</v>
      </c>
      <c r="E730" s="3" t="s">
        <v>1174</v>
      </c>
      <c r="F730" s="6" t="s">
        <v>183</v>
      </c>
      <c r="G730" s="4">
        <v>43359</v>
      </c>
      <c r="H730" s="3" t="s">
        <v>13</v>
      </c>
      <c r="I730" s="3" t="s">
        <v>14</v>
      </c>
      <c r="J730" s="3" t="s">
        <v>3496</v>
      </c>
      <c r="K730" s="3" t="s">
        <v>183</v>
      </c>
    </row>
    <row r="731" spans="1:11" hidden="1" x14ac:dyDescent="0.25">
      <c r="A731" s="3">
        <v>433945</v>
      </c>
      <c r="B731" s="3" t="s">
        <v>67</v>
      </c>
      <c r="C731" s="3" t="s">
        <v>69</v>
      </c>
      <c r="D731" s="3" t="s">
        <v>1631</v>
      </c>
      <c r="E731" s="3" t="s">
        <v>68</v>
      </c>
      <c r="F731" s="6" t="s">
        <v>70</v>
      </c>
      <c r="G731" s="4">
        <v>42943</v>
      </c>
      <c r="H731" s="3" t="s">
        <v>13</v>
      </c>
      <c r="I731" s="3" t="s">
        <v>21</v>
      </c>
      <c r="J731" s="3" t="s">
        <v>48</v>
      </c>
      <c r="K731" s="3" t="s">
        <v>70</v>
      </c>
    </row>
    <row r="732" spans="1:11" hidden="1" x14ac:dyDescent="0.25">
      <c r="A732" s="3">
        <v>433945</v>
      </c>
      <c r="B732" s="3" t="s">
        <v>67</v>
      </c>
      <c r="C732" s="3" t="s">
        <v>69</v>
      </c>
      <c r="D732" s="3" t="s">
        <v>1631</v>
      </c>
      <c r="E732" s="3" t="s">
        <v>272</v>
      </c>
      <c r="F732" s="6" t="s">
        <v>70</v>
      </c>
      <c r="G732" s="4">
        <v>43307</v>
      </c>
      <c r="H732" s="3" t="s">
        <v>13</v>
      </c>
      <c r="I732" s="3" t="s">
        <v>21</v>
      </c>
      <c r="J732" s="3" t="s">
        <v>48</v>
      </c>
      <c r="K732" s="3" t="s">
        <v>70</v>
      </c>
    </row>
    <row r="733" spans="1:11" hidden="1" x14ac:dyDescent="0.25">
      <c r="A733" s="3">
        <v>433945</v>
      </c>
      <c r="B733" s="3" t="s">
        <v>67</v>
      </c>
      <c r="C733" s="3" t="s">
        <v>69</v>
      </c>
      <c r="D733" s="3" t="s">
        <v>1631</v>
      </c>
      <c r="E733" s="3" t="s">
        <v>1277</v>
      </c>
      <c r="F733" s="6" t="s">
        <v>70</v>
      </c>
      <c r="G733" s="4">
        <v>43673</v>
      </c>
      <c r="H733" s="3" t="s">
        <v>20</v>
      </c>
      <c r="I733" s="3" t="s">
        <v>21</v>
      </c>
      <c r="J733" s="3" t="s">
        <v>48</v>
      </c>
      <c r="K733" s="3" t="s">
        <v>70</v>
      </c>
    </row>
    <row r="734" spans="1:11" hidden="1" x14ac:dyDescent="0.25">
      <c r="A734" s="3">
        <v>435347</v>
      </c>
      <c r="B734" s="3" t="s">
        <v>1311</v>
      </c>
      <c r="C734" s="3" t="s">
        <v>657</v>
      </c>
      <c r="D734" s="3" t="s">
        <v>1479</v>
      </c>
      <c r="E734" s="3" t="s">
        <v>1310</v>
      </c>
      <c r="F734" s="6" t="s">
        <v>658</v>
      </c>
      <c r="G734" s="4">
        <v>43692</v>
      </c>
      <c r="H734" s="3" t="s">
        <v>20</v>
      </c>
      <c r="I734" s="3" t="s">
        <v>21</v>
      </c>
      <c r="J734" s="3" t="s">
        <v>48</v>
      </c>
      <c r="K734" s="3" t="s">
        <v>658</v>
      </c>
    </row>
    <row r="735" spans="1:11" hidden="1" x14ac:dyDescent="0.25">
      <c r="A735" s="3">
        <v>436644</v>
      </c>
      <c r="B735" s="3" t="s">
        <v>87</v>
      </c>
      <c r="C735" s="3" t="s">
        <v>63</v>
      </c>
      <c r="D735" s="3" t="s">
        <v>1567</v>
      </c>
      <c r="E735" s="3" t="s">
        <v>1028</v>
      </c>
      <c r="F735" s="6" t="s">
        <v>88</v>
      </c>
      <c r="G735" s="4">
        <v>43580</v>
      </c>
      <c r="H735" s="3" t="s">
        <v>20</v>
      </c>
      <c r="I735" s="3" t="s">
        <v>21</v>
      </c>
      <c r="J735" s="3" t="s">
        <v>48</v>
      </c>
      <c r="K735" s="3" t="s">
        <v>88</v>
      </c>
    </row>
    <row r="736" spans="1:11" hidden="1" x14ac:dyDescent="0.25">
      <c r="A736" s="3">
        <v>442890</v>
      </c>
      <c r="B736" s="3" t="s">
        <v>341</v>
      </c>
      <c r="C736" s="3" t="s">
        <v>69</v>
      </c>
      <c r="D736" s="3" t="s">
        <v>1465</v>
      </c>
      <c r="E736" s="3" t="s">
        <v>342</v>
      </c>
      <c r="F736" s="6" t="s">
        <v>207</v>
      </c>
      <c r="G736" s="4">
        <v>43295</v>
      </c>
      <c r="H736" s="3" t="s">
        <v>13</v>
      </c>
      <c r="I736" s="3" t="s">
        <v>21</v>
      </c>
      <c r="J736" s="3" t="s">
        <v>48</v>
      </c>
      <c r="K736" s="3" t="s">
        <v>207</v>
      </c>
    </row>
    <row r="737" spans="1:11" hidden="1" x14ac:dyDescent="0.25">
      <c r="A737" s="3">
        <v>442890</v>
      </c>
      <c r="B737" s="3" t="s">
        <v>341</v>
      </c>
      <c r="C737" s="3" t="s">
        <v>69</v>
      </c>
      <c r="D737" s="3" t="s">
        <v>1465</v>
      </c>
      <c r="E737" s="3" t="s">
        <v>1245</v>
      </c>
      <c r="F737" s="6" t="s">
        <v>207</v>
      </c>
      <c r="G737" s="4">
        <v>43660</v>
      </c>
      <c r="H737" s="3" t="s">
        <v>20</v>
      </c>
      <c r="I737" s="3" t="s">
        <v>21</v>
      </c>
      <c r="J737" s="3" t="s">
        <v>48</v>
      </c>
      <c r="K737" s="3" t="s">
        <v>207</v>
      </c>
    </row>
    <row r="738" spans="1:11" hidden="1" x14ac:dyDescent="0.25">
      <c r="A738" s="3">
        <v>444156</v>
      </c>
      <c r="B738" s="3" t="s">
        <v>565</v>
      </c>
      <c r="C738" s="3" t="s">
        <v>360</v>
      </c>
      <c r="D738" s="3" t="s">
        <v>1477</v>
      </c>
      <c r="E738" s="3" t="s">
        <v>566</v>
      </c>
      <c r="F738" s="6" t="s">
        <v>79</v>
      </c>
      <c r="G738" s="4">
        <v>43116</v>
      </c>
      <c r="H738" s="3" t="s">
        <v>13</v>
      </c>
      <c r="I738" s="3" t="s">
        <v>14</v>
      </c>
      <c r="J738" s="3" t="s">
        <v>567</v>
      </c>
      <c r="K738" s="3" t="s">
        <v>79</v>
      </c>
    </row>
    <row r="739" spans="1:11" hidden="1" x14ac:dyDescent="0.25">
      <c r="A739" s="3">
        <v>444156</v>
      </c>
      <c r="B739" s="3" t="s">
        <v>565</v>
      </c>
      <c r="C739" s="3" t="s">
        <v>360</v>
      </c>
      <c r="D739" s="3" t="s">
        <v>1477</v>
      </c>
      <c r="E739" s="3" t="s">
        <v>321</v>
      </c>
      <c r="F739" s="6" t="s">
        <v>79</v>
      </c>
      <c r="G739" s="4">
        <v>43361</v>
      </c>
      <c r="H739" s="3" t="s">
        <v>13</v>
      </c>
      <c r="I739" s="3" t="s">
        <v>21</v>
      </c>
      <c r="J739" s="3" t="s">
        <v>48</v>
      </c>
      <c r="K739" s="3" t="s">
        <v>79</v>
      </c>
    </row>
    <row r="740" spans="1:11" hidden="1" x14ac:dyDescent="0.25">
      <c r="A740" s="3">
        <v>444156</v>
      </c>
      <c r="B740" s="3" t="s">
        <v>565</v>
      </c>
      <c r="C740" s="3" t="s">
        <v>78</v>
      </c>
      <c r="D740" s="3" t="s">
        <v>1477</v>
      </c>
      <c r="E740" s="3" t="s">
        <v>1374</v>
      </c>
      <c r="F740" s="6" t="s">
        <v>79</v>
      </c>
      <c r="G740" s="4">
        <v>43726</v>
      </c>
      <c r="H740" s="3" t="s">
        <v>20</v>
      </c>
      <c r="I740" s="3" t="s">
        <v>21</v>
      </c>
      <c r="J740" s="3" t="s">
        <v>48</v>
      </c>
      <c r="K740" s="3" t="s">
        <v>79</v>
      </c>
    </row>
    <row r="741" spans="1:11" hidden="1" x14ac:dyDescent="0.25">
      <c r="A741" s="3">
        <v>444411</v>
      </c>
      <c r="B741" s="3" t="s">
        <v>1317</v>
      </c>
      <c r="C741" s="3" t="s">
        <v>603</v>
      </c>
      <c r="D741" s="3" t="s">
        <v>1632</v>
      </c>
      <c r="E741" s="3" t="s">
        <v>1316</v>
      </c>
      <c r="F741" s="6" t="s">
        <v>604</v>
      </c>
      <c r="G741" s="4">
        <v>43694</v>
      </c>
      <c r="H741" s="3" t="s">
        <v>20</v>
      </c>
      <c r="I741" s="3" t="s">
        <v>21</v>
      </c>
      <c r="J741" s="3" t="s">
        <v>48</v>
      </c>
      <c r="K741" s="3" t="s">
        <v>604</v>
      </c>
    </row>
    <row r="742" spans="1:11" hidden="1" x14ac:dyDescent="0.25">
      <c r="A742" s="3">
        <v>444635</v>
      </c>
      <c r="B742" s="3" t="s">
        <v>765</v>
      </c>
      <c r="C742" s="3" t="s">
        <v>761</v>
      </c>
      <c r="D742" s="3" t="s">
        <v>1467</v>
      </c>
      <c r="E742" s="3" t="s">
        <v>764</v>
      </c>
      <c r="F742" s="6" t="s">
        <v>762</v>
      </c>
      <c r="G742" s="4">
        <v>43467</v>
      </c>
      <c r="H742" s="3" t="s">
        <v>20</v>
      </c>
      <c r="I742" s="3" t="s">
        <v>21</v>
      </c>
      <c r="J742" s="3" t="s">
        <v>766</v>
      </c>
      <c r="K742" s="3" t="s">
        <v>762</v>
      </c>
    </row>
    <row r="743" spans="1:11" hidden="1" x14ac:dyDescent="0.25">
      <c r="A743" s="3">
        <v>446688</v>
      </c>
      <c r="B743" s="3" t="s">
        <v>445</v>
      </c>
      <c r="C743" s="3" t="s">
        <v>63</v>
      </c>
      <c r="D743" s="3" t="s">
        <v>1488</v>
      </c>
      <c r="E743" s="3" t="s">
        <v>446</v>
      </c>
      <c r="F743" s="6" t="s">
        <v>61</v>
      </c>
      <c r="G743" s="4">
        <v>43419</v>
      </c>
      <c r="H743" s="3" t="s">
        <v>13</v>
      </c>
      <c r="I743" s="3" t="s">
        <v>14</v>
      </c>
      <c r="J743" s="3" t="s">
        <v>3497</v>
      </c>
      <c r="K743" s="3" t="s">
        <v>225</v>
      </c>
    </row>
    <row r="744" spans="1:11" hidden="1" x14ac:dyDescent="0.25">
      <c r="A744" s="3">
        <v>446688</v>
      </c>
      <c r="B744" s="3" t="s">
        <v>445</v>
      </c>
      <c r="C744" s="3" t="s">
        <v>63</v>
      </c>
      <c r="D744" s="3" t="s">
        <v>1488</v>
      </c>
      <c r="E744" s="3" t="s">
        <v>1363</v>
      </c>
      <c r="F744" s="6" t="s">
        <v>61</v>
      </c>
      <c r="G744" s="4">
        <v>43719</v>
      </c>
      <c r="H744" s="3" t="s">
        <v>20</v>
      </c>
      <c r="I744" s="3" t="s">
        <v>21</v>
      </c>
      <c r="J744" s="3" t="s">
        <v>48</v>
      </c>
      <c r="K744" s="3" t="s">
        <v>61</v>
      </c>
    </row>
    <row r="745" spans="1:11" hidden="1" x14ac:dyDescent="0.25">
      <c r="A745" s="3">
        <v>446804</v>
      </c>
      <c r="B745" s="3" t="s">
        <v>1329</v>
      </c>
      <c r="C745" s="3" t="s">
        <v>18</v>
      </c>
      <c r="D745" s="3" t="s">
        <v>1463</v>
      </c>
      <c r="E745" s="3" t="s">
        <v>1330</v>
      </c>
      <c r="F745" s="6" t="s">
        <v>19</v>
      </c>
      <c r="G745" s="4">
        <v>43605</v>
      </c>
      <c r="H745" s="3" t="s">
        <v>20</v>
      </c>
      <c r="I745" s="3" t="s">
        <v>21</v>
      </c>
      <c r="J745" s="3" t="s">
        <v>22</v>
      </c>
      <c r="K745" s="3" t="s">
        <v>19</v>
      </c>
    </row>
    <row r="746" spans="1:11" hidden="1" x14ac:dyDescent="0.25">
      <c r="A746" s="3">
        <v>447406</v>
      </c>
      <c r="B746" s="3" t="s">
        <v>1413</v>
      </c>
      <c r="C746" s="3" t="s">
        <v>165</v>
      </c>
      <c r="D746" s="3" t="s">
        <v>1463</v>
      </c>
      <c r="E746" s="3" t="s">
        <v>1082</v>
      </c>
      <c r="F746" s="6" t="s">
        <v>196</v>
      </c>
      <c r="G746" s="4">
        <v>43586</v>
      </c>
      <c r="H746" s="3" t="s">
        <v>20</v>
      </c>
      <c r="I746" s="3" t="s">
        <v>21</v>
      </c>
      <c r="J746" s="3" t="s">
        <v>48</v>
      </c>
      <c r="K746" s="3" t="s">
        <v>196</v>
      </c>
    </row>
    <row r="747" spans="1:11" hidden="1" x14ac:dyDescent="0.25">
      <c r="A747" s="3">
        <v>448865</v>
      </c>
      <c r="B747" s="3" t="s">
        <v>1015</v>
      </c>
      <c r="C747" s="3" t="s">
        <v>18</v>
      </c>
      <c r="D747" s="3" t="s">
        <v>1633</v>
      </c>
      <c r="E747" s="3" t="s">
        <v>1016</v>
      </c>
      <c r="F747" s="6" t="s">
        <v>19</v>
      </c>
      <c r="G747" s="4">
        <v>43587</v>
      </c>
      <c r="H747" s="3" t="s">
        <v>20</v>
      </c>
      <c r="I747" s="3" t="s">
        <v>21</v>
      </c>
      <c r="J747" s="3" t="s">
        <v>22</v>
      </c>
      <c r="K747" s="3" t="s">
        <v>19</v>
      </c>
    </row>
    <row r="748" spans="1:11" hidden="1" x14ac:dyDescent="0.25">
      <c r="A748" s="3">
        <v>449274</v>
      </c>
      <c r="B748" s="3" t="s">
        <v>1120</v>
      </c>
      <c r="C748" s="3" t="s">
        <v>83</v>
      </c>
      <c r="D748" s="3" t="s">
        <v>1575</v>
      </c>
      <c r="E748" s="3" t="s">
        <v>1121</v>
      </c>
      <c r="F748" s="6" t="s">
        <v>60</v>
      </c>
      <c r="G748" s="4">
        <v>43610</v>
      </c>
      <c r="H748" s="3" t="s">
        <v>20</v>
      </c>
      <c r="I748" s="3" t="s">
        <v>21</v>
      </c>
      <c r="J748" s="3" t="s">
        <v>22</v>
      </c>
      <c r="K748" s="3" t="s">
        <v>60</v>
      </c>
    </row>
    <row r="749" spans="1:11" hidden="1" x14ac:dyDescent="0.25">
      <c r="A749" s="3">
        <v>449589</v>
      </c>
      <c r="B749" s="3" t="s">
        <v>1332</v>
      </c>
      <c r="C749" s="3" t="s">
        <v>165</v>
      </c>
      <c r="D749" s="3" t="s">
        <v>1465</v>
      </c>
      <c r="E749" s="3" t="s">
        <v>1331</v>
      </c>
      <c r="F749" s="6" t="s">
        <v>735</v>
      </c>
      <c r="G749" s="4">
        <v>43701</v>
      </c>
      <c r="H749" s="3" t="s">
        <v>20</v>
      </c>
      <c r="I749" s="3" t="s">
        <v>21</v>
      </c>
      <c r="J749" s="3" t="s">
        <v>48</v>
      </c>
      <c r="K749" s="3" t="s">
        <v>735</v>
      </c>
    </row>
    <row r="750" spans="1:11" hidden="1" x14ac:dyDescent="0.25">
      <c r="A750" s="3">
        <v>452066</v>
      </c>
      <c r="B750" s="3" t="s">
        <v>723</v>
      </c>
      <c r="C750" s="3" t="s">
        <v>94</v>
      </c>
      <c r="D750" s="3" t="s">
        <v>1479</v>
      </c>
      <c r="E750" s="3" t="s">
        <v>702</v>
      </c>
      <c r="F750" s="6" t="s">
        <v>157</v>
      </c>
      <c r="G750" s="4">
        <v>43432</v>
      </c>
      <c r="H750" s="3" t="s">
        <v>13</v>
      </c>
      <c r="I750" s="3" t="s">
        <v>21</v>
      </c>
      <c r="J750" s="3" t="s">
        <v>48</v>
      </c>
      <c r="K750" s="3" t="s">
        <v>157</v>
      </c>
    </row>
    <row r="751" spans="1:11" hidden="1" x14ac:dyDescent="0.25">
      <c r="A751" s="3">
        <v>452066</v>
      </c>
      <c r="B751" s="3" t="s">
        <v>723</v>
      </c>
      <c r="C751" s="3" t="s">
        <v>94</v>
      </c>
      <c r="D751" s="3" t="s">
        <v>1479</v>
      </c>
      <c r="E751" s="3" t="s">
        <v>3498</v>
      </c>
      <c r="F751" s="6" t="s">
        <v>157</v>
      </c>
      <c r="G751" s="4">
        <v>43797</v>
      </c>
      <c r="H751" s="3" t="s">
        <v>20</v>
      </c>
      <c r="I751" s="3" t="s">
        <v>21</v>
      </c>
      <c r="J751" s="3" t="s">
        <v>48</v>
      </c>
      <c r="K751" s="3" t="s">
        <v>157</v>
      </c>
    </row>
    <row r="752" spans="1:11" hidden="1" x14ac:dyDescent="0.25">
      <c r="A752" s="3">
        <v>452709</v>
      </c>
      <c r="B752" s="3" t="s">
        <v>524</v>
      </c>
      <c r="C752" s="3" t="s">
        <v>165</v>
      </c>
      <c r="D752" s="3" t="s">
        <v>1634</v>
      </c>
      <c r="E752" s="3" t="s">
        <v>1133</v>
      </c>
      <c r="F752" s="6" t="s">
        <v>179</v>
      </c>
      <c r="G752" s="4">
        <v>43617</v>
      </c>
      <c r="H752" s="3" t="s">
        <v>20</v>
      </c>
      <c r="I752" s="3" t="s">
        <v>21</v>
      </c>
      <c r="J752" s="3" t="s">
        <v>66</v>
      </c>
      <c r="K752" s="3" t="s">
        <v>66</v>
      </c>
    </row>
    <row r="753" spans="1:11" hidden="1" x14ac:dyDescent="0.25">
      <c r="A753" s="3">
        <v>453862</v>
      </c>
      <c r="B753" s="3" t="s">
        <v>539</v>
      </c>
      <c r="C753" s="3" t="s">
        <v>59</v>
      </c>
      <c r="D753" s="3" t="s">
        <v>1496</v>
      </c>
      <c r="E753" s="3" t="s">
        <v>994</v>
      </c>
      <c r="F753" s="6" t="s">
        <v>540</v>
      </c>
      <c r="G753" s="4">
        <v>43553</v>
      </c>
      <c r="H753" s="3" t="s">
        <v>20</v>
      </c>
      <c r="I753" s="3" t="s">
        <v>21</v>
      </c>
      <c r="J753" s="3" t="s">
        <v>48</v>
      </c>
      <c r="K753" s="3" t="s">
        <v>540</v>
      </c>
    </row>
    <row r="754" spans="1:11" hidden="1" x14ac:dyDescent="0.25">
      <c r="A754" s="3">
        <v>454586</v>
      </c>
      <c r="B754" s="3" t="s">
        <v>457</v>
      </c>
      <c r="C754" s="3" t="s">
        <v>360</v>
      </c>
      <c r="D754" s="3" t="s">
        <v>1577</v>
      </c>
      <c r="E754" s="3" t="s">
        <v>824</v>
      </c>
      <c r="F754" s="6" t="s">
        <v>825</v>
      </c>
      <c r="G754" s="4">
        <v>43437</v>
      </c>
      <c r="H754" s="3" t="s">
        <v>13</v>
      </c>
      <c r="I754" s="3" t="s">
        <v>24</v>
      </c>
      <c r="J754" s="3" t="s">
        <v>826</v>
      </c>
      <c r="K754" s="3" t="s">
        <v>825</v>
      </c>
    </row>
    <row r="755" spans="1:11" hidden="1" x14ac:dyDescent="0.25">
      <c r="A755" s="3">
        <v>454592</v>
      </c>
      <c r="B755" s="3" t="s">
        <v>456</v>
      </c>
      <c r="C755" s="3" t="s">
        <v>360</v>
      </c>
      <c r="D755" s="3" t="s">
        <v>1593</v>
      </c>
      <c r="E755" s="3" t="s">
        <v>289</v>
      </c>
      <c r="F755" s="6" t="s">
        <v>457</v>
      </c>
      <c r="G755" s="4">
        <v>43232</v>
      </c>
      <c r="H755" s="3" t="s">
        <v>13</v>
      </c>
      <c r="I755" s="3" t="s">
        <v>14</v>
      </c>
      <c r="J755" s="3" t="s">
        <v>146</v>
      </c>
      <c r="K755" s="3" t="s">
        <v>457</v>
      </c>
    </row>
    <row r="756" spans="1:11" hidden="1" x14ac:dyDescent="0.25">
      <c r="A756" s="3">
        <v>454592</v>
      </c>
      <c r="B756" s="3" t="s">
        <v>456</v>
      </c>
      <c r="C756" s="3" t="s">
        <v>360</v>
      </c>
      <c r="D756" s="3" t="s">
        <v>1593</v>
      </c>
      <c r="E756" s="3" t="s">
        <v>1108</v>
      </c>
      <c r="F756" s="6" t="s">
        <v>457</v>
      </c>
      <c r="G756" s="4">
        <v>43597</v>
      </c>
      <c r="H756" s="3" t="s">
        <v>20</v>
      </c>
      <c r="I756" s="3" t="s">
        <v>21</v>
      </c>
      <c r="J756" s="3" t="s">
        <v>48</v>
      </c>
      <c r="K756" s="3" t="s">
        <v>457</v>
      </c>
    </row>
    <row r="757" spans="1:11" hidden="1" x14ac:dyDescent="0.25">
      <c r="A757" s="3">
        <v>457169</v>
      </c>
      <c r="B757" s="3" t="s">
        <v>285</v>
      </c>
      <c r="C757" s="3" t="s">
        <v>145</v>
      </c>
      <c r="D757" s="3" t="s">
        <v>1474</v>
      </c>
      <c r="E757" s="3" t="s">
        <v>286</v>
      </c>
      <c r="F757" s="6" t="s">
        <v>120</v>
      </c>
      <c r="G757" s="4">
        <v>43043</v>
      </c>
      <c r="H757" s="3" t="s">
        <v>13</v>
      </c>
      <c r="I757" s="3" t="s">
        <v>14</v>
      </c>
      <c r="J757" s="3" t="s">
        <v>146</v>
      </c>
      <c r="K757" s="3" t="s">
        <v>120</v>
      </c>
    </row>
    <row r="758" spans="1:11" hidden="1" x14ac:dyDescent="0.25">
      <c r="A758" s="3">
        <v>457169</v>
      </c>
      <c r="B758" s="3" t="s">
        <v>285</v>
      </c>
      <c r="C758" s="3" t="s">
        <v>145</v>
      </c>
      <c r="D758" s="3" t="s">
        <v>1474</v>
      </c>
      <c r="E758" s="3" t="s">
        <v>588</v>
      </c>
      <c r="F758" s="6" t="s">
        <v>120</v>
      </c>
      <c r="G758" s="4">
        <v>43408</v>
      </c>
      <c r="H758" s="3" t="s">
        <v>13</v>
      </c>
      <c r="I758" s="3" t="s">
        <v>21</v>
      </c>
      <c r="J758" s="3" t="s">
        <v>589</v>
      </c>
      <c r="K758" s="3" t="s">
        <v>120</v>
      </c>
    </row>
    <row r="759" spans="1:11" hidden="1" x14ac:dyDescent="0.25">
      <c r="A759" s="3">
        <v>457169</v>
      </c>
      <c r="B759" s="3" t="s">
        <v>285</v>
      </c>
      <c r="C759" s="3" t="s">
        <v>145</v>
      </c>
      <c r="D759" s="3" t="s">
        <v>1474</v>
      </c>
      <c r="E759" s="3" t="s">
        <v>3499</v>
      </c>
      <c r="F759" s="6" t="s">
        <v>120</v>
      </c>
      <c r="G759" s="4">
        <v>43773</v>
      </c>
      <c r="H759" s="3" t="s">
        <v>20</v>
      </c>
      <c r="I759" s="3" t="s">
        <v>21</v>
      </c>
      <c r="J759" s="3" t="s">
        <v>48</v>
      </c>
      <c r="K759" s="3" t="s">
        <v>120</v>
      </c>
    </row>
    <row r="760" spans="1:11" hidden="1" x14ac:dyDescent="0.25">
      <c r="A760" s="3">
        <v>458712</v>
      </c>
      <c r="B760" s="3" t="s">
        <v>423</v>
      </c>
      <c r="C760" s="3" t="s">
        <v>165</v>
      </c>
      <c r="D760" s="3" t="s">
        <v>1462</v>
      </c>
      <c r="E760" s="3" t="s">
        <v>1316</v>
      </c>
      <c r="F760" s="6" t="s">
        <v>174</v>
      </c>
      <c r="G760" s="4">
        <v>43694</v>
      </c>
      <c r="H760" s="3" t="s">
        <v>20</v>
      </c>
      <c r="I760" s="3" t="s">
        <v>21</v>
      </c>
      <c r="J760" s="3" t="s">
        <v>48</v>
      </c>
      <c r="K760" s="3" t="s">
        <v>174</v>
      </c>
    </row>
    <row r="761" spans="1:11" hidden="1" x14ac:dyDescent="0.25">
      <c r="A761" s="3">
        <v>458789</v>
      </c>
      <c r="B761" s="3" t="s">
        <v>1223</v>
      </c>
      <c r="C761" s="3" t="s">
        <v>165</v>
      </c>
      <c r="D761" s="3" t="s">
        <v>1522</v>
      </c>
      <c r="E761" s="3" t="s">
        <v>1220</v>
      </c>
      <c r="F761" s="6" t="s">
        <v>727</v>
      </c>
      <c r="G761" s="4">
        <v>43647</v>
      </c>
      <c r="H761" s="3" t="s">
        <v>20</v>
      </c>
      <c r="I761" s="3" t="s">
        <v>21</v>
      </c>
      <c r="J761" s="3" t="s">
        <v>48</v>
      </c>
      <c r="K761" s="3" t="s">
        <v>727</v>
      </c>
    </row>
    <row r="762" spans="1:11" hidden="1" x14ac:dyDescent="0.25">
      <c r="A762" s="3">
        <v>461434</v>
      </c>
      <c r="B762" s="3" t="s">
        <v>424</v>
      </c>
      <c r="C762" s="3" t="s">
        <v>119</v>
      </c>
      <c r="D762" s="3" t="s">
        <v>1494</v>
      </c>
      <c r="E762" s="3" t="s">
        <v>298</v>
      </c>
      <c r="F762" s="6" t="s">
        <v>120</v>
      </c>
      <c r="G762" s="4">
        <v>43231</v>
      </c>
      <c r="H762" s="3" t="s">
        <v>13</v>
      </c>
      <c r="I762" s="3" t="s">
        <v>14</v>
      </c>
      <c r="J762" s="3" t="s">
        <v>3500</v>
      </c>
      <c r="K762" s="3" t="s">
        <v>322</v>
      </c>
    </row>
    <row r="763" spans="1:11" hidden="1" x14ac:dyDescent="0.25">
      <c r="A763" s="3">
        <v>461434</v>
      </c>
      <c r="B763" s="3" t="s">
        <v>424</v>
      </c>
      <c r="C763" s="3" t="s">
        <v>119</v>
      </c>
      <c r="D763" s="3" t="s">
        <v>1494</v>
      </c>
      <c r="E763" s="3" t="s">
        <v>1106</v>
      </c>
      <c r="F763" s="6" t="s">
        <v>120</v>
      </c>
      <c r="G763" s="4">
        <v>43596</v>
      </c>
      <c r="H763" s="3" t="s">
        <v>20</v>
      </c>
      <c r="I763" s="3" t="s">
        <v>21</v>
      </c>
      <c r="J763" s="3" t="s">
        <v>48</v>
      </c>
      <c r="K763" s="3" t="s">
        <v>120</v>
      </c>
    </row>
    <row r="764" spans="1:11" hidden="1" x14ac:dyDescent="0.25">
      <c r="A764" s="3">
        <v>464179</v>
      </c>
      <c r="B764" s="3" t="s">
        <v>969</v>
      </c>
      <c r="C764" s="3" t="s">
        <v>3370</v>
      </c>
      <c r="D764" s="3" t="s">
        <v>1507</v>
      </c>
      <c r="E764" s="3" t="s">
        <v>970</v>
      </c>
      <c r="F764" s="6" t="s">
        <v>770</v>
      </c>
      <c r="G764" s="4">
        <v>43533</v>
      </c>
      <c r="H764" s="3" t="s">
        <v>20</v>
      </c>
      <c r="I764" s="3" t="s">
        <v>21</v>
      </c>
      <c r="J764" s="3" t="s">
        <v>3501</v>
      </c>
      <c r="K764" s="3" t="s">
        <v>770</v>
      </c>
    </row>
    <row r="765" spans="1:11" hidden="1" x14ac:dyDescent="0.25">
      <c r="A765" s="3">
        <v>466608</v>
      </c>
      <c r="B765" s="3" t="s">
        <v>894</v>
      </c>
      <c r="C765" s="3" t="s">
        <v>3370</v>
      </c>
      <c r="D765" s="3" t="s">
        <v>1494</v>
      </c>
      <c r="E765" s="3" t="s">
        <v>895</v>
      </c>
      <c r="F765" s="6" t="s">
        <v>770</v>
      </c>
      <c r="G765" s="4">
        <v>43506</v>
      </c>
      <c r="H765" s="3" t="s">
        <v>20</v>
      </c>
      <c r="I765" s="3" t="s">
        <v>21</v>
      </c>
      <c r="J765" s="3" t="s">
        <v>896</v>
      </c>
      <c r="K765" s="3" t="s">
        <v>770</v>
      </c>
    </row>
    <row r="766" spans="1:11" hidden="1" x14ac:dyDescent="0.25">
      <c r="A766" s="3">
        <v>466994</v>
      </c>
      <c r="B766" s="3" t="s">
        <v>870</v>
      </c>
      <c r="C766" s="3" t="s">
        <v>165</v>
      </c>
      <c r="D766" s="3" t="s">
        <v>1593</v>
      </c>
      <c r="E766" s="3" t="s">
        <v>871</v>
      </c>
      <c r="F766" s="6" t="s">
        <v>196</v>
      </c>
      <c r="G766" s="4">
        <v>43497</v>
      </c>
      <c r="H766" s="3" t="s">
        <v>20</v>
      </c>
      <c r="I766" s="3" t="s">
        <v>21</v>
      </c>
      <c r="J766" s="3" t="s">
        <v>3502</v>
      </c>
      <c r="K766" s="3" t="s">
        <v>196</v>
      </c>
    </row>
    <row r="767" spans="1:11" hidden="1" x14ac:dyDescent="0.25">
      <c r="A767" s="3">
        <v>472536</v>
      </c>
      <c r="B767" s="3" t="s">
        <v>201</v>
      </c>
      <c r="C767" s="3" t="s">
        <v>165</v>
      </c>
      <c r="D767" s="3" t="s">
        <v>1471</v>
      </c>
      <c r="E767" s="3" t="s">
        <v>1432</v>
      </c>
      <c r="F767" s="6" t="s">
        <v>196</v>
      </c>
      <c r="G767" s="4">
        <v>43760</v>
      </c>
      <c r="H767" s="3" t="s">
        <v>20</v>
      </c>
      <c r="I767" s="3" t="s">
        <v>21</v>
      </c>
      <c r="J767" s="3" t="s">
        <v>48</v>
      </c>
      <c r="K767" s="3" t="s">
        <v>196</v>
      </c>
    </row>
    <row r="768" spans="1:11" hidden="1" x14ac:dyDescent="0.25">
      <c r="A768" s="3">
        <v>472630</v>
      </c>
      <c r="B768" s="3" t="s">
        <v>55</v>
      </c>
      <c r="C768" s="3" t="s">
        <v>54</v>
      </c>
      <c r="D768" s="3" t="s">
        <v>1635</v>
      </c>
      <c r="E768" s="3" t="s">
        <v>154</v>
      </c>
      <c r="F768" s="6" t="s">
        <v>56</v>
      </c>
      <c r="G768" s="4">
        <v>43656</v>
      </c>
      <c r="H768" s="3" t="s">
        <v>20</v>
      </c>
      <c r="I768" s="3" t="s">
        <v>21</v>
      </c>
      <c r="J768" s="3" t="s">
        <v>22</v>
      </c>
      <c r="K768" s="3" t="s">
        <v>56</v>
      </c>
    </row>
    <row r="769" spans="1:11" hidden="1" x14ac:dyDescent="0.25">
      <c r="A769" s="3">
        <v>474627</v>
      </c>
      <c r="B769" s="3" t="s">
        <v>1017</v>
      </c>
      <c r="C769" s="3" t="s">
        <v>18</v>
      </c>
      <c r="D769" s="3" t="s">
        <v>1636</v>
      </c>
      <c r="E769" s="3" t="s">
        <v>1018</v>
      </c>
      <c r="F769" s="6" t="s">
        <v>19</v>
      </c>
      <c r="G769" s="4">
        <v>43546</v>
      </c>
      <c r="H769" s="3" t="s">
        <v>20</v>
      </c>
      <c r="I769" s="3" t="s">
        <v>21</v>
      </c>
      <c r="J769" s="3" t="s">
        <v>22</v>
      </c>
      <c r="K769" s="3" t="s">
        <v>19</v>
      </c>
    </row>
    <row r="770" spans="1:11" hidden="1" x14ac:dyDescent="0.25">
      <c r="A770" s="3">
        <v>479928</v>
      </c>
      <c r="B770" s="3" t="s">
        <v>1102</v>
      </c>
      <c r="C770" s="3" t="s">
        <v>125</v>
      </c>
      <c r="D770" s="3" t="s">
        <v>1486</v>
      </c>
      <c r="E770" s="3" t="s">
        <v>1111</v>
      </c>
      <c r="F770" s="6" t="s">
        <v>126</v>
      </c>
      <c r="G770" s="4">
        <v>43609</v>
      </c>
      <c r="H770" s="3" t="s">
        <v>20</v>
      </c>
      <c r="I770" s="3" t="s">
        <v>21</v>
      </c>
      <c r="J770" s="3" t="s">
        <v>48</v>
      </c>
      <c r="K770" s="3" t="s">
        <v>126</v>
      </c>
    </row>
    <row r="771" spans="1:11" hidden="1" x14ac:dyDescent="0.25">
      <c r="A771" s="3">
        <v>480811</v>
      </c>
      <c r="B771" s="3" t="s">
        <v>3503</v>
      </c>
      <c r="C771" s="3" t="s">
        <v>125</v>
      </c>
      <c r="D771" s="3" t="s">
        <v>1474</v>
      </c>
      <c r="E771" s="3" t="s">
        <v>492</v>
      </c>
      <c r="F771" s="6" t="s">
        <v>191</v>
      </c>
      <c r="G771" s="4">
        <v>43222</v>
      </c>
      <c r="H771" s="3" t="s">
        <v>13</v>
      </c>
      <c r="I771" s="3" t="s">
        <v>21</v>
      </c>
      <c r="J771" s="3" t="s">
        <v>48</v>
      </c>
      <c r="K771" s="3" t="s">
        <v>191</v>
      </c>
    </row>
    <row r="772" spans="1:11" hidden="1" x14ac:dyDescent="0.25">
      <c r="A772" s="3">
        <v>480811</v>
      </c>
      <c r="B772" s="3" t="s">
        <v>3503</v>
      </c>
      <c r="C772" s="3" t="s">
        <v>125</v>
      </c>
      <c r="D772" s="3" t="s">
        <v>1474</v>
      </c>
      <c r="E772" s="3" t="s">
        <v>1076</v>
      </c>
      <c r="F772" s="6" t="s">
        <v>191</v>
      </c>
      <c r="G772" s="4">
        <v>43587</v>
      </c>
      <c r="H772" s="3" t="s">
        <v>20</v>
      </c>
      <c r="I772" s="3" t="s">
        <v>21</v>
      </c>
      <c r="J772" s="3" t="s">
        <v>48</v>
      </c>
      <c r="K772" s="3" t="s">
        <v>191</v>
      </c>
    </row>
    <row r="773" spans="1:11" hidden="1" x14ac:dyDescent="0.25">
      <c r="A773" s="3">
        <v>481408</v>
      </c>
      <c r="B773" s="3" t="s">
        <v>1072</v>
      </c>
      <c r="C773" s="3" t="s">
        <v>360</v>
      </c>
      <c r="D773" s="3" t="s">
        <v>1477</v>
      </c>
      <c r="E773" s="3" t="s">
        <v>1073</v>
      </c>
      <c r="F773" s="6" t="s">
        <v>825</v>
      </c>
      <c r="G773" s="4">
        <v>43579</v>
      </c>
      <c r="H773" s="3" t="s">
        <v>20</v>
      </c>
      <c r="I773" s="3" t="s">
        <v>21</v>
      </c>
      <c r="J773" s="3" t="s">
        <v>48</v>
      </c>
      <c r="K773" s="3" t="s">
        <v>825</v>
      </c>
    </row>
    <row r="774" spans="1:11" hidden="1" x14ac:dyDescent="0.25">
      <c r="A774" s="3">
        <v>483300</v>
      </c>
      <c r="B774" s="3" t="s">
        <v>720</v>
      </c>
      <c r="C774" s="3" t="s">
        <v>96</v>
      </c>
      <c r="D774" s="3" t="s">
        <v>1462</v>
      </c>
      <c r="E774" s="3" t="s">
        <v>721</v>
      </c>
      <c r="F774" s="6" t="s">
        <v>97</v>
      </c>
      <c r="G774" s="4">
        <v>43438</v>
      </c>
      <c r="H774" s="3" t="s">
        <v>13</v>
      </c>
      <c r="I774" s="3" t="s">
        <v>21</v>
      </c>
      <c r="J774" s="3" t="s">
        <v>48</v>
      </c>
      <c r="K774" s="3" t="s">
        <v>97</v>
      </c>
    </row>
    <row r="775" spans="1:11" hidden="1" x14ac:dyDescent="0.25">
      <c r="A775" s="3">
        <v>483300</v>
      </c>
      <c r="B775" s="3" t="s">
        <v>720</v>
      </c>
      <c r="C775" s="3" t="s">
        <v>96</v>
      </c>
      <c r="D775" s="3" t="s">
        <v>1462</v>
      </c>
      <c r="E775" s="3" t="s">
        <v>3504</v>
      </c>
      <c r="F775" s="6" t="s">
        <v>97</v>
      </c>
      <c r="G775" s="4">
        <v>43803</v>
      </c>
      <c r="H775" s="3" t="s">
        <v>20</v>
      </c>
      <c r="I775" s="3" t="s">
        <v>21</v>
      </c>
      <c r="J775" s="3" t="s">
        <v>48</v>
      </c>
      <c r="K775" s="3" t="s">
        <v>97</v>
      </c>
    </row>
    <row r="776" spans="1:11" hidden="1" x14ac:dyDescent="0.25">
      <c r="A776" s="3">
        <v>484812</v>
      </c>
      <c r="B776" s="3" t="s">
        <v>501</v>
      </c>
      <c r="C776" s="3" t="s">
        <v>78</v>
      </c>
      <c r="D776" s="3" t="s">
        <v>1477</v>
      </c>
      <c r="E776" s="3" t="s">
        <v>417</v>
      </c>
      <c r="F776" s="6" t="s">
        <v>79</v>
      </c>
      <c r="G776" s="4">
        <v>43142</v>
      </c>
      <c r="H776" s="3" t="s">
        <v>13</v>
      </c>
      <c r="I776" s="3" t="s">
        <v>24</v>
      </c>
      <c r="J776" s="3" t="s">
        <v>502</v>
      </c>
      <c r="K776" s="3" t="s">
        <v>79</v>
      </c>
    </row>
    <row r="777" spans="1:11" hidden="1" x14ac:dyDescent="0.25">
      <c r="A777" s="3">
        <v>484812</v>
      </c>
      <c r="B777" s="3" t="s">
        <v>501</v>
      </c>
      <c r="C777" s="3" t="s">
        <v>78</v>
      </c>
      <c r="D777" s="3" t="s">
        <v>1477</v>
      </c>
      <c r="E777" s="3" t="s">
        <v>897</v>
      </c>
      <c r="F777" s="6" t="s">
        <v>79</v>
      </c>
      <c r="G777" s="4">
        <v>43507</v>
      </c>
      <c r="H777" s="3" t="s">
        <v>20</v>
      </c>
      <c r="I777" s="3" t="s">
        <v>21</v>
      </c>
      <c r="J777" s="3" t="s">
        <v>48</v>
      </c>
      <c r="K777" s="3" t="s">
        <v>79</v>
      </c>
    </row>
    <row r="778" spans="1:11" hidden="1" x14ac:dyDescent="0.25">
      <c r="A778" s="3">
        <v>486109</v>
      </c>
      <c r="B778" s="3" t="s">
        <v>537</v>
      </c>
      <c r="C778" s="3" t="s">
        <v>59</v>
      </c>
      <c r="D778" s="3" t="s">
        <v>1488</v>
      </c>
      <c r="E778" s="3" t="s">
        <v>535</v>
      </c>
      <c r="F778" s="6" t="s">
        <v>57</v>
      </c>
      <c r="G778" s="4">
        <v>43250</v>
      </c>
      <c r="H778" s="3" t="s">
        <v>13</v>
      </c>
      <c r="I778" s="3" t="s">
        <v>21</v>
      </c>
      <c r="J778" s="3" t="s">
        <v>538</v>
      </c>
      <c r="K778" s="3" t="s">
        <v>57</v>
      </c>
    </row>
    <row r="779" spans="1:11" hidden="1" x14ac:dyDescent="0.25">
      <c r="A779" s="3">
        <v>486109</v>
      </c>
      <c r="B779" s="3" t="s">
        <v>537</v>
      </c>
      <c r="C779" s="3" t="s">
        <v>59</v>
      </c>
      <c r="D779" s="3" t="s">
        <v>1488</v>
      </c>
      <c r="E779" s="3" t="s">
        <v>1131</v>
      </c>
      <c r="F779" s="6" t="s">
        <v>57</v>
      </c>
      <c r="G779" s="4">
        <v>43615</v>
      </c>
      <c r="H779" s="3" t="s">
        <v>20</v>
      </c>
      <c r="I779" s="3" t="s">
        <v>21</v>
      </c>
      <c r="J779" s="3" t="s">
        <v>48</v>
      </c>
      <c r="K779" s="3" t="s">
        <v>57</v>
      </c>
    </row>
    <row r="780" spans="1:11" hidden="1" x14ac:dyDescent="0.25">
      <c r="A780" s="3">
        <v>486540</v>
      </c>
      <c r="B780" s="3" t="s">
        <v>380</v>
      </c>
      <c r="C780" s="3" t="s">
        <v>59</v>
      </c>
      <c r="D780" s="3" t="s">
        <v>1608</v>
      </c>
      <c r="E780" s="3" t="s">
        <v>381</v>
      </c>
      <c r="F780" s="6" t="s">
        <v>57</v>
      </c>
      <c r="G780" s="4">
        <v>43262</v>
      </c>
      <c r="H780" s="3" t="s">
        <v>13</v>
      </c>
      <c r="I780" s="3" t="s">
        <v>21</v>
      </c>
      <c r="J780" s="3" t="s">
        <v>382</v>
      </c>
      <c r="K780" s="3" t="s">
        <v>57</v>
      </c>
    </row>
    <row r="781" spans="1:11" hidden="1" x14ac:dyDescent="0.25">
      <c r="A781" s="3">
        <v>486540</v>
      </c>
      <c r="B781" s="3" t="s">
        <v>380</v>
      </c>
      <c r="C781" s="3" t="s">
        <v>59</v>
      </c>
      <c r="D781" s="3" t="s">
        <v>1608</v>
      </c>
      <c r="E781" s="3" t="s">
        <v>1156</v>
      </c>
      <c r="F781" s="6" t="s">
        <v>57</v>
      </c>
      <c r="G781" s="4">
        <v>43627</v>
      </c>
      <c r="H781" s="3" t="s">
        <v>20</v>
      </c>
      <c r="I781" s="3" t="s">
        <v>21</v>
      </c>
      <c r="J781" s="3" t="s">
        <v>48</v>
      </c>
      <c r="K781" s="3" t="s">
        <v>57</v>
      </c>
    </row>
    <row r="782" spans="1:11" hidden="1" x14ac:dyDescent="0.25">
      <c r="A782" s="3">
        <v>490496</v>
      </c>
      <c r="B782" s="3" t="s">
        <v>518</v>
      </c>
      <c r="C782" s="3" t="s">
        <v>1695</v>
      </c>
      <c r="D782" s="3" t="s">
        <v>1514</v>
      </c>
      <c r="E782" s="3" t="s">
        <v>519</v>
      </c>
      <c r="F782" s="6" t="s">
        <v>214</v>
      </c>
      <c r="G782" s="4">
        <v>43074</v>
      </c>
      <c r="H782" s="3" t="s">
        <v>13</v>
      </c>
      <c r="I782" s="3" t="s">
        <v>21</v>
      </c>
      <c r="J782" s="3" t="s">
        <v>48</v>
      </c>
      <c r="K782" s="3" t="s">
        <v>214</v>
      </c>
    </row>
    <row r="783" spans="1:11" hidden="1" x14ac:dyDescent="0.25">
      <c r="A783" s="3">
        <v>490496</v>
      </c>
      <c r="B783" s="3" t="s">
        <v>518</v>
      </c>
      <c r="C783" s="3" t="s">
        <v>1695</v>
      </c>
      <c r="D783" s="3" t="s">
        <v>1514</v>
      </c>
      <c r="E783" s="3" t="s">
        <v>725</v>
      </c>
      <c r="F783" s="6" t="s">
        <v>214</v>
      </c>
      <c r="G783" s="4">
        <v>43439</v>
      </c>
      <c r="H783" s="3" t="s">
        <v>13</v>
      </c>
      <c r="I783" s="3" t="s">
        <v>21</v>
      </c>
      <c r="J783" s="3" t="s">
        <v>48</v>
      </c>
      <c r="K783" s="3" t="s">
        <v>214</v>
      </c>
    </row>
    <row r="784" spans="1:11" hidden="1" x14ac:dyDescent="0.25">
      <c r="A784" s="3">
        <v>490496</v>
      </c>
      <c r="B784" s="3" t="s">
        <v>518</v>
      </c>
      <c r="C784" s="3" t="s">
        <v>1695</v>
      </c>
      <c r="D784" s="3" t="s">
        <v>1514</v>
      </c>
      <c r="E784" s="3" t="s">
        <v>3403</v>
      </c>
      <c r="F784" s="6" t="s">
        <v>214</v>
      </c>
      <c r="G784" s="4">
        <v>43804</v>
      </c>
      <c r="H784" s="3" t="s">
        <v>20</v>
      </c>
      <c r="I784" s="3" t="s">
        <v>21</v>
      </c>
      <c r="J784" s="3" t="s">
        <v>48</v>
      </c>
      <c r="K784" s="3" t="s">
        <v>214</v>
      </c>
    </row>
    <row r="785" spans="1:11" hidden="1" x14ac:dyDescent="0.25">
      <c r="A785" s="3">
        <v>491836</v>
      </c>
      <c r="B785" s="3" t="s">
        <v>1235</v>
      </c>
      <c r="C785" s="3" t="s">
        <v>243</v>
      </c>
      <c r="D785" s="3" t="s">
        <v>1620</v>
      </c>
      <c r="E785" s="3" t="s">
        <v>1233</v>
      </c>
      <c r="F785" s="6" t="s">
        <v>244</v>
      </c>
      <c r="G785" s="4">
        <v>43656</v>
      </c>
      <c r="H785" s="3" t="s">
        <v>20</v>
      </c>
      <c r="I785" s="3" t="s">
        <v>21</v>
      </c>
      <c r="J785" s="3" t="s">
        <v>48</v>
      </c>
      <c r="K785" s="3" t="s">
        <v>244</v>
      </c>
    </row>
    <row r="786" spans="1:11" hidden="1" x14ac:dyDescent="0.25">
      <c r="A786" s="3">
        <v>492251</v>
      </c>
      <c r="B786" s="3" t="s">
        <v>546</v>
      </c>
      <c r="C786" s="3" t="s">
        <v>54</v>
      </c>
      <c r="D786" s="3" t="s">
        <v>1518</v>
      </c>
      <c r="E786" s="3" t="s">
        <v>547</v>
      </c>
      <c r="F786" s="6" t="s">
        <v>231</v>
      </c>
      <c r="G786" s="4">
        <v>43064</v>
      </c>
      <c r="H786" s="3" t="s">
        <v>13</v>
      </c>
      <c r="I786" s="3" t="s">
        <v>21</v>
      </c>
      <c r="J786" s="3" t="s">
        <v>22</v>
      </c>
      <c r="K786" s="3" t="s">
        <v>231</v>
      </c>
    </row>
    <row r="787" spans="1:11" hidden="1" x14ac:dyDescent="0.25">
      <c r="A787" s="3">
        <v>492251</v>
      </c>
      <c r="B787" s="3" t="s">
        <v>546</v>
      </c>
      <c r="C787" s="3" t="s">
        <v>54</v>
      </c>
      <c r="D787" s="3" t="s">
        <v>1518</v>
      </c>
      <c r="E787" s="3" t="s">
        <v>548</v>
      </c>
      <c r="F787" s="6" t="s">
        <v>115</v>
      </c>
      <c r="G787" s="4">
        <v>43247</v>
      </c>
      <c r="H787" s="3" t="s">
        <v>13</v>
      </c>
      <c r="I787" s="3" t="s">
        <v>21</v>
      </c>
      <c r="J787" s="3" t="s">
        <v>549</v>
      </c>
      <c r="K787" s="3" t="s">
        <v>115</v>
      </c>
    </row>
    <row r="788" spans="1:11" hidden="1" x14ac:dyDescent="0.25">
      <c r="A788" s="3">
        <v>492251</v>
      </c>
      <c r="B788" s="3" t="s">
        <v>546</v>
      </c>
      <c r="C788" s="3" t="s">
        <v>54</v>
      </c>
      <c r="D788" s="3" t="s">
        <v>1518</v>
      </c>
      <c r="E788" s="3" t="s">
        <v>614</v>
      </c>
      <c r="F788" s="6" t="s">
        <v>231</v>
      </c>
      <c r="G788" s="4">
        <v>42973</v>
      </c>
      <c r="H788" s="3" t="s">
        <v>13</v>
      </c>
      <c r="I788" s="3" t="s">
        <v>21</v>
      </c>
      <c r="J788" s="3" t="s">
        <v>48</v>
      </c>
      <c r="K788" s="3" t="s">
        <v>231</v>
      </c>
    </row>
    <row r="789" spans="1:11" hidden="1" x14ac:dyDescent="0.25">
      <c r="A789" s="3">
        <v>492251</v>
      </c>
      <c r="B789" s="3" t="s">
        <v>546</v>
      </c>
      <c r="C789" s="3" t="s">
        <v>54</v>
      </c>
      <c r="D789" s="3" t="s">
        <v>1518</v>
      </c>
      <c r="E789" s="3" t="s">
        <v>1095</v>
      </c>
      <c r="F789" s="6" t="s">
        <v>115</v>
      </c>
      <c r="G789" s="4">
        <v>43277</v>
      </c>
      <c r="H789" s="3" t="s">
        <v>13</v>
      </c>
      <c r="I789" s="3" t="s">
        <v>21</v>
      </c>
      <c r="J789" s="3" t="s">
        <v>22</v>
      </c>
      <c r="K789" s="3" t="s">
        <v>115</v>
      </c>
    </row>
    <row r="790" spans="1:11" hidden="1" x14ac:dyDescent="0.25">
      <c r="A790" s="3">
        <v>492251</v>
      </c>
      <c r="B790" s="3" t="s">
        <v>546</v>
      </c>
      <c r="C790" s="3" t="s">
        <v>54</v>
      </c>
      <c r="D790" s="3" t="s">
        <v>1518</v>
      </c>
      <c r="E790" s="3" t="s">
        <v>1204</v>
      </c>
      <c r="F790" s="6" t="s">
        <v>115</v>
      </c>
      <c r="G790" s="4">
        <v>43642</v>
      </c>
      <c r="H790" s="3" t="s">
        <v>20</v>
      </c>
      <c r="I790" s="3" t="s">
        <v>21</v>
      </c>
      <c r="J790" s="3" t="s">
        <v>22</v>
      </c>
      <c r="K790" s="3" t="s">
        <v>115</v>
      </c>
    </row>
    <row r="791" spans="1:11" hidden="1" x14ac:dyDescent="0.25">
      <c r="A791" s="3">
        <v>496845</v>
      </c>
      <c r="B791" s="3" t="s">
        <v>38</v>
      </c>
      <c r="C791" s="3" t="s">
        <v>11</v>
      </c>
      <c r="D791" s="3" t="s">
        <v>1497</v>
      </c>
      <c r="E791" s="3" t="s">
        <v>949</v>
      </c>
      <c r="F791" s="6" t="s">
        <v>12</v>
      </c>
      <c r="G791" s="4">
        <v>43525</v>
      </c>
      <c r="H791" s="3" t="s">
        <v>20</v>
      </c>
      <c r="I791" s="3" t="s">
        <v>21</v>
      </c>
      <c r="J791" s="3" t="s">
        <v>950</v>
      </c>
      <c r="K791" s="3" t="s">
        <v>12</v>
      </c>
    </row>
    <row r="792" spans="1:11" hidden="1" x14ac:dyDescent="0.25">
      <c r="A792" s="3">
        <v>499164</v>
      </c>
      <c r="B792" s="3" t="s">
        <v>453</v>
      </c>
      <c r="C792" s="3" t="s">
        <v>111</v>
      </c>
      <c r="D792" s="3" t="s">
        <v>1637</v>
      </c>
      <c r="E792" s="3" t="s">
        <v>209</v>
      </c>
      <c r="F792" s="6" t="s">
        <v>322</v>
      </c>
      <c r="G792" s="4">
        <v>43282</v>
      </c>
      <c r="H792" s="3" t="s">
        <v>13</v>
      </c>
      <c r="I792" s="3" t="s">
        <v>21</v>
      </c>
      <c r="J792" s="3" t="s">
        <v>22</v>
      </c>
      <c r="K792" s="3" t="s">
        <v>322</v>
      </c>
    </row>
    <row r="793" spans="1:11" hidden="1" x14ac:dyDescent="0.25">
      <c r="A793" s="3">
        <v>499164</v>
      </c>
      <c r="B793" s="3" t="s">
        <v>453</v>
      </c>
      <c r="C793" s="3" t="s">
        <v>111</v>
      </c>
      <c r="D793" s="3" t="s">
        <v>1637</v>
      </c>
      <c r="E793" s="3" t="s">
        <v>1215</v>
      </c>
      <c r="F793" s="6" t="s">
        <v>322</v>
      </c>
      <c r="G793" s="4">
        <v>43647</v>
      </c>
      <c r="H793" s="3" t="s">
        <v>20</v>
      </c>
      <c r="I793" s="3" t="s">
        <v>21</v>
      </c>
      <c r="J793" s="3" t="s">
        <v>22</v>
      </c>
      <c r="K793" s="3" t="s">
        <v>322</v>
      </c>
    </row>
    <row r="794" spans="1:11" hidden="1" x14ac:dyDescent="0.25">
      <c r="A794" s="3">
        <v>499585</v>
      </c>
      <c r="B794" s="3" t="s">
        <v>1134</v>
      </c>
      <c r="C794" s="3" t="s">
        <v>165</v>
      </c>
      <c r="D794" s="3" t="s">
        <v>1593</v>
      </c>
      <c r="E794" s="3" t="s">
        <v>1133</v>
      </c>
      <c r="F794" s="6" t="s">
        <v>196</v>
      </c>
      <c r="G794" s="4">
        <v>43617</v>
      </c>
      <c r="H794" s="3" t="s">
        <v>20</v>
      </c>
      <c r="I794" s="3" t="s">
        <v>21</v>
      </c>
      <c r="J794" s="3" t="s">
        <v>48</v>
      </c>
      <c r="K794" s="3" t="s">
        <v>196</v>
      </c>
    </row>
    <row r="795" spans="1:11" hidden="1" x14ac:dyDescent="0.25">
      <c r="A795" s="3">
        <v>500533</v>
      </c>
      <c r="B795" s="3" t="s">
        <v>908</v>
      </c>
      <c r="C795" s="3" t="s">
        <v>63</v>
      </c>
      <c r="D795" s="3" t="s">
        <v>1488</v>
      </c>
      <c r="E795" s="3" t="s">
        <v>812</v>
      </c>
      <c r="F795" s="6" t="s">
        <v>183</v>
      </c>
      <c r="G795" s="4">
        <v>43472</v>
      </c>
      <c r="H795" s="3" t="s">
        <v>20</v>
      </c>
      <c r="I795" s="3" t="s">
        <v>21</v>
      </c>
      <c r="J795" s="3" t="s">
        <v>48</v>
      </c>
      <c r="K795" s="3" t="s">
        <v>183</v>
      </c>
    </row>
    <row r="796" spans="1:11" hidden="1" x14ac:dyDescent="0.25">
      <c r="A796" s="3">
        <v>504118</v>
      </c>
      <c r="B796" s="3" t="s">
        <v>252</v>
      </c>
      <c r="C796" s="3" t="s">
        <v>165</v>
      </c>
      <c r="D796" s="3" t="s">
        <v>1462</v>
      </c>
      <c r="E796" s="3" t="s">
        <v>253</v>
      </c>
      <c r="F796" s="34" t="s">
        <v>174</v>
      </c>
      <c r="G796" s="4">
        <v>43049</v>
      </c>
      <c r="H796" s="3" t="s">
        <v>13</v>
      </c>
      <c r="I796" s="3" t="s">
        <v>65</v>
      </c>
      <c r="J796" s="3" t="s">
        <v>66</v>
      </c>
      <c r="K796" s="3" t="s">
        <v>66</v>
      </c>
    </row>
    <row r="797" spans="1:11" hidden="1" x14ac:dyDescent="0.25">
      <c r="A797" s="3">
        <v>504118</v>
      </c>
      <c r="B797" s="3" t="s">
        <v>252</v>
      </c>
      <c r="C797" s="3" t="s">
        <v>165</v>
      </c>
      <c r="D797" s="3" t="s">
        <v>1462</v>
      </c>
      <c r="E797" s="3" t="s">
        <v>3474</v>
      </c>
      <c r="F797" s="6" t="s">
        <v>174</v>
      </c>
      <c r="G797" s="4">
        <v>43779</v>
      </c>
      <c r="H797" s="3" t="s">
        <v>20</v>
      </c>
      <c r="I797" s="3" t="s">
        <v>21</v>
      </c>
      <c r="J797" s="3" t="s">
        <v>48</v>
      </c>
      <c r="K797" s="3" t="s">
        <v>174</v>
      </c>
    </row>
    <row r="798" spans="1:11" hidden="1" x14ac:dyDescent="0.25">
      <c r="A798" s="3">
        <v>504690</v>
      </c>
      <c r="B798" s="3" t="s">
        <v>1127</v>
      </c>
      <c r="C798" s="3" t="s">
        <v>69</v>
      </c>
      <c r="D798" s="3" t="s">
        <v>1600</v>
      </c>
      <c r="E798" s="3" t="s">
        <v>1128</v>
      </c>
      <c r="F798" s="6" t="s">
        <v>163</v>
      </c>
      <c r="G798" s="4">
        <v>43611</v>
      </c>
      <c r="H798" s="3" t="s">
        <v>20</v>
      </c>
      <c r="I798" s="3" t="s">
        <v>21</v>
      </c>
      <c r="J798" s="3" t="s">
        <v>48</v>
      </c>
      <c r="K798" s="3" t="s">
        <v>163</v>
      </c>
    </row>
    <row r="799" spans="1:11" hidden="1" x14ac:dyDescent="0.25">
      <c r="A799" s="3">
        <v>505779</v>
      </c>
      <c r="B799" s="3" t="s">
        <v>855</v>
      </c>
      <c r="C799" s="3" t="s">
        <v>243</v>
      </c>
      <c r="D799" s="3" t="s">
        <v>1638</v>
      </c>
      <c r="E799" s="3" t="s">
        <v>856</v>
      </c>
      <c r="F799" s="6" t="s">
        <v>244</v>
      </c>
      <c r="G799" s="4">
        <v>43487</v>
      </c>
      <c r="H799" s="3" t="s">
        <v>20</v>
      </c>
      <c r="I799" s="3" t="s">
        <v>21</v>
      </c>
      <c r="J799" s="3" t="s">
        <v>857</v>
      </c>
      <c r="K799" s="3" t="s">
        <v>244</v>
      </c>
    </row>
    <row r="800" spans="1:11" hidden="1" x14ac:dyDescent="0.25">
      <c r="A800" s="3">
        <v>508208</v>
      </c>
      <c r="B800" s="3" t="s">
        <v>575</v>
      </c>
      <c r="C800" s="3" t="s">
        <v>1695</v>
      </c>
      <c r="D800" s="3" t="s">
        <v>1639</v>
      </c>
      <c r="E800" s="3" t="s">
        <v>576</v>
      </c>
      <c r="F800" s="6" t="s">
        <v>214</v>
      </c>
      <c r="G800" s="4">
        <v>43152</v>
      </c>
      <c r="H800" s="3" t="s">
        <v>13</v>
      </c>
      <c r="I800" s="3" t="s">
        <v>21</v>
      </c>
      <c r="J800" s="3" t="s">
        <v>48</v>
      </c>
      <c r="K800" s="3" t="s">
        <v>214</v>
      </c>
    </row>
    <row r="801" spans="1:11" hidden="1" x14ac:dyDescent="0.25">
      <c r="A801" s="3">
        <v>508208</v>
      </c>
      <c r="B801" s="3" t="s">
        <v>575</v>
      </c>
      <c r="C801" s="3" t="s">
        <v>1695</v>
      </c>
      <c r="D801" s="3" t="s">
        <v>1639</v>
      </c>
      <c r="E801" s="3" t="s">
        <v>577</v>
      </c>
      <c r="F801" s="6" t="s">
        <v>214</v>
      </c>
      <c r="G801" s="4">
        <v>43397</v>
      </c>
      <c r="H801" s="3" t="s">
        <v>13</v>
      </c>
      <c r="I801" s="3" t="s">
        <v>21</v>
      </c>
      <c r="J801" s="3" t="s">
        <v>48</v>
      </c>
      <c r="K801" s="3" t="s">
        <v>214</v>
      </c>
    </row>
    <row r="802" spans="1:11" hidden="1" x14ac:dyDescent="0.25">
      <c r="A802" s="3">
        <v>508208</v>
      </c>
      <c r="B802" s="3" t="s">
        <v>575</v>
      </c>
      <c r="C802" s="3" t="s">
        <v>1695</v>
      </c>
      <c r="D802" s="3" t="s">
        <v>1639</v>
      </c>
      <c r="E802" s="3" t="s">
        <v>1436</v>
      </c>
      <c r="F802" s="6" t="s">
        <v>214</v>
      </c>
      <c r="G802" s="4">
        <v>43762</v>
      </c>
      <c r="H802" s="3" t="s">
        <v>20</v>
      </c>
      <c r="I802" s="3" t="s">
        <v>21</v>
      </c>
      <c r="J802" s="3" t="s">
        <v>48</v>
      </c>
      <c r="K802" s="3" t="s">
        <v>214</v>
      </c>
    </row>
    <row r="803" spans="1:11" hidden="1" x14ac:dyDescent="0.25">
      <c r="A803" s="3">
        <v>510025</v>
      </c>
      <c r="B803" s="3" t="s">
        <v>482</v>
      </c>
      <c r="C803" s="3" t="s">
        <v>165</v>
      </c>
      <c r="D803" s="3" t="s">
        <v>1640</v>
      </c>
      <c r="E803" s="3" t="s">
        <v>1220</v>
      </c>
      <c r="F803" s="6" t="s">
        <v>196</v>
      </c>
      <c r="G803" s="4">
        <v>43647</v>
      </c>
      <c r="H803" s="3" t="s">
        <v>20</v>
      </c>
      <c r="I803" s="3" t="s">
        <v>21</v>
      </c>
      <c r="J803" s="3" t="s">
        <v>48</v>
      </c>
      <c r="K803" s="3" t="s">
        <v>196</v>
      </c>
    </row>
    <row r="804" spans="1:11" hidden="1" x14ac:dyDescent="0.25">
      <c r="A804" s="3">
        <v>511643</v>
      </c>
      <c r="B804" s="3" t="s">
        <v>1212</v>
      </c>
      <c r="C804" s="3" t="s">
        <v>360</v>
      </c>
      <c r="D804" s="3" t="s">
        <v>1471</v>
      </c>
      <c r="E804" s="3" t="s">
        <v>1211</v>
      </c>
      <c r="F804" s="6" t="s">
        <v>825</v>
      </c>
      <c r="G804" s="4">
        <v>43644</v>
      </c>
      <c r="H804" s="3" t="s">
        <v>20</v>
      </c>
      <c r="I804" s="3" t="s">
        <v>21</v>
      </c>
      <c r="J804" s="3" t="s">
        <v>48</v>
      </c>
      <c r="K804" s="3" t="s">
        <v>825</v>
      </c>
    </row>
    <row r="805" spans="1:11" hidden="1" x14ac:dyDescent="0.25">
      <c r="A805" s="3">
        <v>512216</v>
      </c>
      <c r="B805" s="3" t="s">
        <v>670</v>
      </c>
      <c r="C805" s="3" t="s">
        <v>63</v>
      </c>
      <c r="D805" s="3" t="s">
        <v>1475</v>
      </c>
      <c r="E805" s="3" t="s">
        <v>671</v>
      </c>
      <c r="F805" s="6" t="s">
        <v>183</v>
      </c>
      <c r="G805" s="4">
        <v>43415</v>
      </c>
      <c r="H805" s="3" t="s">
        <v>13</v>
      </c>
      <c r="I805" s="3" t="s">
        <v>14</v>
      </c>
      <c r="J805" s="3" t="s">
        <v>3505</v>
      </c>
      <c r="K805" s="3" t="s">
        <v>225</v>
      </c>
    </row>
    <row r="806" spans="1:11" hidden="1" x14ac:dyDescent="0.25">
      <c r="A806" s="3">
        <v>512216</v>
      </c>
      <c r="B806" s="3" t="s">
        <v>670</v>
      </c>
      <c r="C806" s="3" t="s">
        <v>63</v>
      </c>
      <c r="D806" s="3" t="s">
        <v>1475</v>
      </c>
      <c r="E806" s="3" t="s">
        <v>3506</v>
      </c>
      <c r="F806" s="6" t="s">
        <v>183</v>
      </c>
      <c r="G806" s="4">
        <v>43780</v>
      </c>
      <c r="H806" s="3" t="s">
        <v>20</v>
      </c>
      <c r="I806" s="3" t="s">
        <v>21</v>
      </c>
      <c r="J806" s="3" t="s">
        <v>48</v>
      </c>
      <c r="K806" s="3" t="s">
        <v>183</v>
      </c>
    </row>
    <row r="807" spans="1:11" hidden="1" x14ac:dyDescent="0.25">
      <c r="A807" s="3">
        <v>513494</v>
      </c>
      <c r="B807" s="3" t="s">
        <v>459</v>
      </c>
      <c r="C807" s="3" t="s">
        <v>1696</v>
      </c>
      <c r="D807" s="3" t="s">
        <v>1460</v>
      </c>
      <c r="E807" s="3" t="s">
        <v>460</v>
      </c>
      <c r="F807" s="6" t="s">
        <v>461</v>
      </c>
      <c r="G807" s="4">
        <v>43345</v>
      </c>
      <c r="H807" s="3" t="s">
        <v>13</v>
      </c>
      <c r="I807" s="3" t="s">
        <v>21</v>
      </c>
      <c r="J807" s="3" t="s">
        <v>48</v>
      </c>
      <c r="K807" s="3" t="s">
        <v>461</v>
      </c>
    </row>
    <row r="808" spans="1:11" hidden="1" x14ac:dyDescent="0.25">
      <c r="A808" s="3">
        <v>513828</v>
      </c>
      <c r="B808" s="3" t="s">
        <v>411</v>
      </c>
      <c r="C808" s="3" t="s">
        <v>165</v>
      </c>
      <c r="D808" s="3" t="s">
        <v>1603</v>
      </c>
      <c r="E808" s="3" t="s">
        <v>412</v>
      </c>
      <c r="F808" s="6" t="s">
        <v>290</v>
      </c>
      <c r="G808" s="4">
        <v>43256</v>
      </c>
      <c r="H808" s="3" t="s">
        <v>13</v>
      </c>
      <c r="I808" s="3" t="s">
        <v>21</v>
      </c>
      <c r="J808" s="3" t="s">
        <v>48</v>
      </c>
      <c r="K808" s="3" t="s">
        <v>290</v>
      </c>
    </row>
    <row r="809" spans="1:11" hidden="1" x14ac:dyDescent="0.25">
      <c r="A809" s="3">
        <v>513828</v>
      </c>
      <c r="B809" s="3" t="s">
        <v>411</v>
      </c>
      <c r="C809" s="3" t="s">
        <v>165</v>
      </c>
      <c r="D809" s="3" t="s">
        <v>1603</v>
      </c>
      <c r="E809" s="3" t="s">
        <v>1142</v>
      </c>
      <c r="F809" s="6" t="s">
        <v>290</v>
      </c>
      <c r="G809" s="4">
        <v>43621</v>
      </c>
      <c r="H809" s="3" t="s">
        <v>20</v>
      </c>
      <c r="I809" s="3" t="s">
        <v>21</v>
      </c>
      <c r="J809" s="3" t="s">
        <v>48</v>
      </c>
      <c r="K809" s="3" t="s">
        <v>290</v>
      </c>
    </row>
    <row r="810" spans="1:11" hidden="1" x14ac:dyDescent="0.25">
      <c r="A810" s="3">
        <v>513858</v>
      </c>
      <c r="B810" s="3" t="s">
        <v>1400</v>
      </c>
      <c r="C810" s="3" t="s">
        <v>648</v>
      </c>
      <c r="D810" s="3" t="s">
        <v>1508</v>
      </c>
      <c r="E810" s="3" t="s">
        <v>1389</v>
      </c>
      <c r="F810" s="6" t="s">
        <v>649</v>
      </c>
      <c r="G810" s="4">
        <v>43739</v>
      </c>
      <c r="H810" s="3" t="s">
        <v>20</v>
      </c>
      <c r="I810" s="3" t="s">
        <v>21</v>
      </c>
      <c r="J810" s="3" t="s">
        <v>48</v>
      </c>
      <c r="K810" s="3" t="s">
        <v>649</v>
      </c>
    </row>
    <row r="811" spans="1:11" hidden="1" x14ac:dyDescent="0.25">
      <c r="A811" s="3">
        <v>514829</v>
      </c>
      <c r="B811" s="3" t="s">
        <v>830</v>
      </c>
      <c r="C811" s="3" t="s">
        <v>484</v>
      </c>
      <c r="D811" s="3" t="s">
        <v>1543</v>
      </c>
      <c r="E811" s="3" t="s">
        <v>828</v>
      </c>
      <c r="F811" s="6" t="s">
        <v>831</v>
      </c>
      <c r="G811" s="4">
        <v>43478</v>
      </c>
      <c r="H811" s="3" t="s">
        <v>20</v>
      </c>
      <c r="I811" s="3" t="s">
        <v>24</v>
      </c>
      <c r="J811" s="3" t="s">
        <v>832</v>
      </c>
      <c r="K811" s="3" t="s">
        <v>831</v>
      </c>
    </row>
    <row r="812" spans="1:11" hidden="1" x14ac:dyDescent="0.25">
      <c r="A812" s="3">
        <v>515179</v>
      </c>
      <c r="B812" s="3" t="s">
        <v>578</v>
      </c>
      <c r="C812" s="3" t="s">
        <v>54</v>
      </c>
      <c r="D812" s="3" t="s">
        <v>1518</v>
      </c>
      <c r="E812" s="3" t="s">
        <v>571</v>
      </c>
      <c r="F812" s="6" t="s">
        <v>231</v>
      </c>
      <c r="G812" s="4">
        <v>43099</v>
      </c>
      <c r="H812" s="3" t="s">
        <v>13</v>
      </c>
      <c r="I812" s="3" t="s">
        <v>21</v>
      </c>
      <c r="J812" s="3" t="s">
        <v>22</v>
      </c>
      <c r="K812" s="3" t="s">
        <v>231</v>
      </c>
    </row>
    <row r="813" spans="1:11" hidden="1" x14ac:dyDescent="0.25">
      <c r="A813" s="3">
        <v>515179</v>
      </c>
      <c r="B813" s="3" t="s">
        <v>578</v>
      </c>
      <c r="C813" s="3" t="s">
        <v>54</v>
      </c>
      <c r="D813" s="3" t="s">
        <v>1518</v>
      </c>
      <c r="E813" s="3" t="s">
        <v>572</v>
      </c>
      <c r="F813" s="6" t="s">
        <v>115</v>
      </c>
      <c r="G813" s="4">
        <v>43190</v>
      </c>
      <c r="H813" s="3" t="s">
        <v>13</v>
      </c>
      <c r="I813" s="3" t="s">
        <v>21</v>
      </c>
      <c r="J813" s="3" t="s">
        <v>579</v>
      </c>
      <c r="K813" s="3" t="s">
        <v>115</v>
      </c>
    </row>
    <row r="814" spans="1:11" hidden="1" x14ac:dyDescent="0.25">
      <c r="A814" s="3">
        <v>515179</v>
      </c>
      <c r="B814" s="3" t="s">
        <v>578</v>
      </c>
      <c r="C814" s="3" t="s">
        <v>54</v>
      </c>
      <c r="D814" s="3" t="s">
        <v>1518</v>
      </c>
      <c r="E814" s="3" t="s">
        <v>1098</v>
      </c>
      <c r="F814" s="6" t="s">
        <v>115</v>
      </c>
      <c r="G814" s="4">
        <v>43403</v>
      </c>
      <c r="H814" s="3" t="s">
        <v>13</v>
      </c>
      <c r="I814" s="3" t="s">
        <v>21</v>
      </c>
      <c r="J814" s="3" t="s">
        <v>22</v>
      </c>
      <c r="K814" s="3" t="s">
        <v>115</v>
      </c>
    </row>
    <row r="815" spans="1:11" hidden="1" x14ac:dyDescent="0.25">
      <c r="A815" s="3">
        <v>515179</v>
      </c>
      <c r="B815" s="3" t="s">
        <v>578</v>
      </c>
      <c r="C815" s="3" t="s">
        <v>54</v>
      </c>
      <c r="D815" s="3" t="s">
        <v>1518</v>
      </c>
      <c r="E815" s="3" t="s">
        <v>1444</v>
      </c>
      <c r="F815" s="6" t="s">
        <v>115</v>
      </c>
      <c r="G815" s="4">
        <v>43768</v>
      </c>
      <c r="H815" s="3" t="s">
        <v>20</v>
      </c>
      <c r="I815" s="3" t="s">
        <v>21</v>
      </c>
      <c r="J815" s="3" t="s">
        <v>22</v>
      </c>
      <c r="K815" s="3" t="s">
        <v>115</v>
      </c>
    </row>
    <row r="816" spans="1:11" hidden="1" x14ac:dyDescent="0.25">
      <c r="A816" s="3">
        <v>515769</v>
      </c>
      <c r="B816" s="3" t="s">
        <v>726</v>
      </c>
      <c r="C816" s="3" t="s">
        <v>165</v>
      </c>
      <c r="D816" s="3" t="s">
        <v>1471</v>
      </c>
      <c r="E816" s="3" t="s">
        <v>3376</v>
      </c>
      <c r="F816" s="6" t="s">
        <v>727</v>
      </c>
      <c r="G816" s="4">
        <v>43799</v>
      </c>
      <c r="H816" s="3" t="s">
        <v>20</v>
      </c>
      <c r="I816" s="3" t="s">
        <v>21</v>
      </c>
      <c r="J816" s="3" t="s">
        <v>48</v>
      </c>
      <c r="K816" s="3" t="s">
        <v>727</v>
      </c>
    </row>
    <row r="817" spans="1:11" hidden="1" x14ac:dyDescent="0.25">
      <c r="A817" s="3">
        <v>515771</v>
      </c>
      <c r="B817" s="3" t="s">
        <v>202</v>
      </c>
      <c r="C817" s="3" t="s">
        <v>204</v>
      </c>
      <c r="D817" s="3" t="s">
        <v>1514</v>
      </c>
      <c r="E817" s="3" t="s">
        <v>203</v>
      </c>
      <c r="F817" s="34" t="s">
        <v>840</v>
      </c>
      <c r="G817" s="4">
        <v>43117</v>
      </c>
      <c r="H817" s="3" t="s">
        <v>13</v>
      </c>
      <c r="I817" s="3" t="s">
        <v>14</v>
      </c>
      <c r="J817" s="3" t="s">
        <v>132</v>
      </c>
      <c r="K817" s="3" t="s">
        <v>202</v>
      </c>
    </row>
    <row r="818" spans="1:11" hidden="1" x14ac:dyDescent="0.25">
      <c r="A818" s="3">
        <v>515771</v>
      </c>
      <c r="B818" s="3" t="s">
        <v>202</v>
      </c>
      <c r="C818" s="3" t="s">
        <v>204</v>
      </c>
      <c r="D818" s="3" t="s">
        <v>1514</v>
      </c>
      <c r="E818" s="3" t="s">
        <v>839</v>
      </c>
      <c r="F818" s="6" t="s">
        <v>840</v>
      </c>
      <c r="G818" s="4">
        <v>43482</v>
      </c>
      <c r="H818" s="3" t="s">
        <v>20</v>
      </c>
      <c r="I818" s="3" t="s">
        <v>21</v>
      </c>
      <c r="J818" s="3" t="s">
        <v>841</v>
      </c>
      <c r="K818" s="3" t="s">
        <v>840</v>
      </c>
    </row>
    <row r="819" spans="1:11" hidden="1" x14ac:dyDescent="0.25">
      <c r="A819" s="3">
        <v>517250</v>
      </c>
      <c r="B819" s="3" t="s">
        <v>1069</v>
      </c>
      <c r="C819" s="3" t="s">
        <v>165</v>
      </c>
      <c r="D819" s="3" t="s">
        <v>1641</v>
      </c>
      <c r="E819" s="3" t="s">
        <v>1043</v>
      </c>
      <c r="F819" s="6" t="s">
        <v>179</v>
      </c>
      <c r="G819" s="4">
        <v>43582</v>
      </c>
      <c r="H819" s="3" t="s">
        <v>20</v>
      </c>
      <c r="I819" s="3" t="s">
        <v>21</v>
      </c>
      <c r="J819" s="3" t="s">
        <v>66</v>
      </c>
      <c r="K819" s="3" t="s">
        <v>66</v>
      </c>
    </row>
    <row r="820" spans="1:11" hidden="1" x14ac:dyDescent="0.25">
      <c r="A820" s="3">
        <v>518861</v>
      </c>
      <c r="B820" s="3" t="s">
        <v>877</v>
      </c>
      <c r="C820" s="3" t="s">
        <v>69</v>
      </c>
      <c r="D820" s="3" t="s">
        <v>1640</v>
      </c>
      <c r="E820" s="3" t="s">
        <v>871</v>
      </c>
      <c r="F820" s="6" t="s">
        <v>449</v>
      </c>
      <c r="G820" s="4">
        <v>43497</v>
      </c>
      <c r="H820" s="3" t="s">
        <v>20</v>
      </c>
      <c r="I820" s="3" t="s">
        <v>21</v>
      </c>
      <c r="J820" s="3" t="s">
        <v>878</v>
      </c>
      <c r="K820" s="3" t="s">
        <v>449</v>
      </c>
    </row>
    <row r="821" spans="1:11" hidden="1" x14ac:dyDescent="0.25">
      <c r="A821" s="3">
        <v>519651</v>
      </c>
      <c r="B821" s="3" t="s">
        <v>1132</v>
      </c>
      <c r="C821" s="3" t="s">
        <v>165</v>
      </c>
      <c r="D821" s="3" t="s">
        <v>1465</v>
      </c>
      <c r="E821" s="3" t="s">
        <v>1131</v>
      </c>
      <c r="F821" s="6" t="s">
        <v>735</v>
      </c>
      <c r="G821" s="4">
        <v>43615</v>
      </c>
      <c r="H821" s="3" t="s">
        <v>20</v>
      </c>
      <c r="I821" s="3" t="s">
        <v>21</v>
      </c>
      <c r="J821" s="3" t="s">
        <v>48</v>
      </c>
      <c r="K821" s="3" t="s">
        <v>735</v>
      </c>
    </row>
    <row r="822" spans="1:11" hidden="1" x14ac:dyDescent="0.25">
      <c r="A822" s="3">
        <v>522890</v>
      </c>
      <c r="B822" s="3" t="s">
        <v>493</v>
      </c>
      <c r="C822" s="3" t="s">
        <v>54</v>
      </c>
      <c r="D822" s="3" t="s">
        <v>1481</v>
      </c>
      <c r="E822" s="3" t="s">
        <v>494</v>
      </c>
      <c r="F822" s="6" t="s">
        <v>231</v>
      </c>
      <c r="G822" s="4">
        <v>43093</v>
      </c>
      <c r="H822" s="3" t="s">
        <v>13</v>
      </c>
      <c r="I822" s="3" t="s">
        <v>21</v>
      </c>
      <c r="J822" s="3" t="s">
        <v>22</v>
      </c>
      <c r="K822" s="3" t="s">
        <v>231</v>
      </c>
    </row>
    <row r="823" spans="1:11" hidden="1" x14ac:dyDescent="0.25">
      <c r="A823" s="3">
        <v>522890</v>
      </c>
      <c r="B823" s="3" t="s">
        <v>493</v>
      </c>
      <c r="C823" s="3" t="s">
        <v>54</v>
      </c>
      <c r="D823" s="3" t="s">
        <v>1481</v>
      </c>
      <c r="E823" s="3" t="s">
        <v>495</v>
      </c>
      <c r="F823" s="6" t="s">
        <v>115</v>
      </c>
      <c r="G823" s="4">
        <v>43123</v>
      </c>
      <c r="H823" s="3" t="s">
        <v>13</v>
      </c>
      <c r="I823" s="3" t="s">
        <v>21</v>
      </c>
      <c r="J823" s="3" t="s">
        <v>496</v>
      </c>
      <c r="K823" s="3" t="s">
        <v>115</v>
      </c>
    </row>
    <row r="824" spans="1:11" hidden="1" x14ac:dyDescent="0.25">
      <c r="A824" s="3">
        <v>522890</v>
      </c>
      <c r="B824" s="3" t="s">
        <v>493</v>
      </c>
      <c r="C824" s="3" t="s">
        <v>54</v>
      </c>
      <c r="D824" s="3" t="s">
        <v>1481</v>
      </c>
      <c r="E824" s="3" t="s">
        <v>615</v>
      </c>
      <c r="F824" s="6" t="s">
        <v>231</v>
      </c>
      <c r="G824" s="4">
        <v>42817</v>
      </c>
      <c r="H824" s="3" t="s">
        <v>13</v>
      </c>
      <c r="I824" s="3" t="s">
        <v>21</v>
      </c>
      <c r="J824" s="3" t="s">
        <v>48</v>
      </c>
      <c r="K824" s="3" t="s">
        <v>231</v>
      </c>
    </row>
    <row r="825" spans="1:11" hidden="1" x14ac:dyDescent="0.25">
      <c r="A825" s="3">
        <v>522890</v>
      </c>
      <c r="B825" s="3" t="s">
        <v>493</v>
      </c>
      <c r="C825" s="3" t="s">
        <v>54</v>
      </c>
      <c r="D825" s="3" t="s">
        <v>1481</v>
      </c>
      <c r="E825" s="3" t="s">
        <v>1088</v>
      </c>
      <c r="F825" s="6" t="s">
        <v>231</v>
      </c>
      <c r="G825" s="4">
        <v>43488</v>
      </c>
      <c r="H825" s="3" t="s">
        <v>20</v>
      </c>
      <c r="I825" s="3" t="s">
        <v>21</v>
      </c>
      <c r="J825" s="3" t="s">
        <v>22</v>
      </c>
      <c r="K825" s="3" t="s">
        <v>115</v>
      </c>
    </row>
    <row r="826" spans="1:11" hidden="1" x14ac:dyDescent="0.25">
      <c r="A826" s="3">
        <v>525019</v>
      </c>
      <c r="B826" s="3" t="s">
        <v>419</v>
      </c>
      <c r="C826" s="3" t="s">
        <v>69</v>
      </c>
      <c r="D826" s="3" t="s">
        <v>1460</v>
      </c>
      <c r="E826" s="3" t="s">
        <v>1274</v>
      </c>
      <c r="F826" s="6" t="s">
        <v>163</v>
      </c>
      <c r="G826" s="4">
        <v>43674</v>
      </c>
      <c r="H826" s="3" t="s">
        <v>20</v>
      </c>
      <c r="I826" s="3" t="s">
        <v>21</v>
      </c>
      <c r="J826" s="3" t="s">
        <v>48</v>
      </c>
      <c r="K826" s="3" t="s">
        <v>163</v>
      </c>
    </row>
    <row r="827" spans="1:11" hidden="1" x14ac:dyDescent="0.25">
      <c r="A827" s="3">
        <v>525584</v>
      </c>
      <c r="B827" s="3" t="s">
        <v>1116</v>
      </c>
      <c r="C827" s="3" t="s">
        <v>69</v>
      </c>
      <c r="D827" s="3" t="s">
        <v>1642</v>
      </c>
      <c r="E827" s="3" t="s">
        <v>1117</v>
      </c>
      <c r="F827" s="6" t="s">
        <v>163</v>
      </c>
      <c r="G827" s="4">
        <v>43608</v>
      </c>
      <c r="H827" s="3" t="s">
        <v>20</v>
      </c>
      <c r="I827" s="3" t="s">
        <v>21</v>
      </c>
      <c r="J827" s="3" t="s">
        <v>48</v>
      </c>
      <c r="K827" s="3" t="s">
        <v>163</v>
      </c>
    </row>
    <row r="828" spans="1:11" hidden="1" x14ac:dyDescent="0.25">
      <c r="A828" s="3">
        <v>528986</v>
      </c>
      <c r="B828" s="3" t="s">
        <v>583</v>
      </c>
      <c r="C828" s="3" t="s">
        <v>165</v>
      </c>
      <c r="D828" s="3" t="s">
        <v>1643</v>
      </c>
      <c r="E828" s="3" t="s">
        <v>584</v>
      </c>
      <c r="F828" s="6" t="s">
        <v>179</v>
      </c>
      <c r="G828" s="4">
        <v>43155</v>
      </c>
      <c r="H828" s="3" t="s">
        <v>13</v>
      </c>
      <c r="I828" s="3" t="s">
        <v>14</v>
      </c>
      <c r="J828" s="3" t="s">
        <v>132</v>
      </c>
      <c r="K828" s="3" t="s">
        <v>583</v>
      </c>
    </row>
    <row r="829" spans="1:11" hidden="1" x14ac:dyDescent="0.25">
      <c r="A829" s="3">
        <v>528986</v>
      </c>
      <c r="B829" s="3" t="s">
        <v>583</v>
      </c>
      <c r="C829" s="3" t="s">
        <v>165</v>
      </c>
      <c r="D829" s="3" t="s">
        <v>1643</v>
      </c>
      <c r="E829" s="3" t="s">
        <v>101</v>
      </c>
      <c r="F829" s="6" t="s">
        <v>179</v>
      </c>
      <c r="G829" s="4">
        <v>43400</v>
      </c>
      <c r="H829" s="3" t="s">
        <v>13</v>
      </c>
      <c r="I829" s="3" t="s">
        <v>21</v>
      </c>
      <c r="J829" s="3" t="s">
        <v>590</v>
      </c>
      <c r="K829" s="3" t="s">
        <v>179</v>
      </c>
    </row>
    <row r="830" spans="1:11" hidden="1" x14ac:dyDescent="0.25">
      <c r="A830" s="3">
        <v>528986</v>
      </c>
      <c r="B830" s="3" t="s">
        <v>583</v>
      </c>
      <c r="C830" s="3" t="s">
        <v>165</v>
      </c>
      <c r="D830" s="3" t="s">
        <v>1643</v>
      </c>
      <c r="E830" s="3" t="s">
        <v>1440</v>
      </c>
      <c r="F830" s="6" t="s">
        <v>179</v>
      </c>
      <c r="G830" s="4">
        <v>43765</v>
      </c>
      <c r="H830" s="3" t="s">
        <v>20</v>
      </c>
      <c r="I830" s="3" t="s">
        <v>21</v>
      </c>
      <c r="J830" s="3" t="s">
        <v>48</v>
      </c>
      <c r="K830" s="3" t="s">
        <v>179</v>
      </c>
    </row>
    <row r="831" spans="1:11" hidden="1" x14ac:dyDescent="0.25">
      <c r="A831" s="3">
        <v>529827</v>
      </c>
      <c r="B831" s="3" t="s">
        <v>739</v>
      </c>
      <c r="C831" s="3" t="s">
        <v>261</v>
      </c>
      <c r="D831" s="3" t="s">
        <v>1496</v>
      </c>
      <c r="E831" s="3" t="s">
        <v>740</v>
      </c>
      <c r="F831" s="6" t="s">
        <v>332</v>
      </c>
      <c r="G831" s="4">
        <v>43444</v>
      </c>
      <c r="H831" s="3" t="s">
        <v>13</v>
      </c>
      <c r="I831" s="3" t="s">
        <v>21</v>
      </c>
      <c r="J831" s="3" t="s">
        <v>48</v>
      </c>
      <c r="K831" s="3" t="s">
        <v>332</v>
      </c>
    </row>
    <row r="832" spans="1:11" hidden="1" x14ac:dyDescent="0.25">
      <c r="A832" s="3">
        <v>529827</v>
      </c>
      <c r="B832" s="3" t="s">
        <v>739</v>
      </c>
      <c r="C832" s="3" t="s">
        <v>261</v>
      </c>
      <c r="D832" s="3" t="s">
        <v>1496</v>
      </c>
      <c r="E832" s="3" t="s">
        <v>3507</v>
      </c>
      <c r="F832" s="6" t="s">
        <v>332</v>
      </c>
      <c r="G832" s="4">
        <v>43809</v>
      </c>
      <c r="H832" s="3" t="s">
        <v>20</v>
      </c>
      <c r="I832" s="3" t="s">
        <v>21</v>
      </c>
      <c r="J832" s="3" t="s">
        <v>48</v>
      </c>
      <c r="K832" s="3" t="s">
        <v>332</v>
      </c>
    </row>
    <row r="833" spans="1:11" hidden="1" x14ac:dyDescent="0.25">
      <c r="A833" s="3">
        <v>532839</v>
      </c>
      <c r="B833" s="3" t="s">
        <v>366</v>
      </c>
      <c r="C833" s="3" t="s">
        <v>368</v>
      </c>
      <c r="D833" s="3" t="s">
        <v>1644</v>
      </c>
      <c r="E833" s="3" t="s">
        <v>367</v>
      </c>
      <c r="F833" s="6" t="s">
        <v>369</v>
      </c>
      <c r="G833" s="4">
        <v>43373</v>
      </c>
      <c r="H833" s="3" t="s">
        <v>13</v>
      </c>
      <c r="I833" s="3" t="s">
        <v>21</v>
      </c>
      <c r="J833" s="3" t="s">
        <v>22</v>
      </c>
      <c r="K833" s="3" t="s">
        <v>369</v>
      </c>
    </row>
    <row r="834" spans="1:11" hidden="1" x14ac:dyDescent="0.25">
      <c r="A834" s="3">
        <v>532839</v>
      </c>
      <c r="B834" s="3" t="s">
        <v>366</v>
      </c>
      <c r="C834" s="3" t="s">
        <v>368</v>
      </c>
      <c r="D834" s="3" t="s">
        <v>1644</v>
      </c>
      <c r="E834" s="3" t="s">
        <v>1412</v>
      </c>
      <c r="F834" s="6" t="s">
        <v>369</v>
      </c>
      <c r="G834" s="4">
        <v>43739</v>
      </c>
      <c r="H834" s="3" t="s">
        <v>20</v>
      </c>
      <c r="I834" s="3" t="s">
        <v>21</v>
      </c>
      <c r="J834" s="3" t="s">
        <v>22</v>
      </c>
      <c r="K834" s="3" t="s">
        <v>369</v>
      </c>
    </row>
    <row r="835" spans="1:11" hidden="1" x14ac:dyDescent="0.25">
      <c r="A835" s="3">
        <v>533352</v>
      </c>
      <c r="B835" s="3" t="s">
        <v>1433</v>
      </c>
      <c r="C835" s="3" t="s">
        <v>18</v>
      </c>
      <c r="D835" s="3" t="s">
        <v>1462</v>
      </c>
      <c r="E835" s="3" t="s">
        <v>1434</v>
      </c>
      <c r="F835" s="6" t="s">
        <v>1017</v>
      </c>
      <c r="G835" s="4">
        <v>43761</v>
      </c>
      <c r="H835" s="3" t="s">
        <v>20</v>
      </c>
      <c r="I835" s="3" t="s">
        <v>21</v>
      </c>
      <c r="J835" s="3" t="s">
        <v>48</v>
      </c>
      <c r="K835" s="3" t="s">
        <v>1017</v>
      </c>
    </row>
    <row r="836" spans="1:11" hidden="1" x14ac:dyDescent="0.25">
      <c r="A836" s="3">
        <v>535027</v>
      </c>
      <c r="B836" s="3" t="s">
        <v>1077</v>
      </c>
      <c r="C836" s="3" t="s">
        <v>3370</v>
      </c>
      <c r="D836" s="3" t="s">
        <v>1463</v>
      </c>
      <c r="E836" s="3" t="s">
        <v>965</v>
      </c>
      <c r="F836" s="6" t="s">
        <v>770</v>
      </c>
      <c r="G836" s="4">
        <v>43556</v>
      </c>
      <c r="H836" s="3" t="s">
        <v>20</v>
      </c>
      <c r="I836" s="3" t="s">
        <v>21</v>
      </c>
      <c r="J836" s="3" t="s">
        <v>3508</v>
      </c>
      <c r="K836" s="3" t="s">
        <v>770</v>
      </c>
    </row>
    <row r="837" spans="1:11" hidden="1" x14ac:dyDescent="0.25">
      <c r="A837" s="3">
        <v>535271</v>
      </c>
      <c r="B837" s="3" t="s">
        <v>852</v>
      </c>
      <c r="C837" s="3" t="s">
        <v>1697</v>
      </c>
      <c r="D837" s="3" t="s">
        <v>1488</v>
      </c>
      <c r="E837" s="3" t="s">
        <v>823</v>
      </c>
      <c r="F837" s="6" t="s">
        <v>73</v>
      </c>
      <c r="G837" s="4">
        <v>43228</v>
      </c>
      <c r="H837" s="3" t="s">
        <v>13</v>
      </c>
      <c r="I837" s="3" t="s">
        <v>21</v>
      </c>
      <c r="J837" s="3" t="s">
        <v>853</v>
      </c>
      <c r="K837" s="3" t="s">
        <v>73</v>
      </c>
    </row>
    <row r="838" spans="1:11" hidden="1" x14ac:dyDescent="0.25">
      <c r="A838" s="3">
        <v>535271</v>
      </c>
      <c r="B838" s="3" t="s">
        <v>852</v>
      </c>
      <c r="C838" s="3" t="s">
        <v>1697</v>
      </c>
      <c r="D838" s="3" t="s">
        <v>1488</v>
      </c>
      <c r="E838" s="3" t="s">
        <v>814</v>
      </c>
      <c r="F838" s="6" t="s">
        <v>73</v>
      </c>
      <c r="G838" s="4">
        <v>43473</v>
      </c>
      <c r="H838" s="3" t="s">
        <v>20</v>
      </c>
      <c r="I838" s="3" t="s">
        <v>21</v>
      </c>
      <c r="J838" s="3" t="s">
        <v>48</v>
      </c>
      <c r="K838" s="3" t="s">
        <v>73</v>
      </c>
    </row>
    <row r="839" spans="1:11" hidden="1" x14ac:dyDescent="0.25">
      <c r="A839" s="3">
        <v>535272</v>
      </c>
      <c r="B839" s="3" t="s">
        <v>421</v>
      </c>
      <c r="C839" s="3" t="s">
        <v>125</v>
      </c>
      <c r="D839" s="3" t="s">
        <v>1491</v>
      </c>
      <c r="E839" s="3" t="s">
        <v>422</v>
      </c>
      <c r="F839" s="6" t="s">
        <v>191</v>
      </c>
      <c r="G839" s="4">
        <v>43341</v>
      </c>
      <c r="H839" s="3" t="s">
        <v>13</v>
      </c>
      <c r="I839" s="3" t="s">
        <v>21</v>
      </c>
      <c r="J839" s="3" t="s">
        <v>48</v>
      </c>
      <c r="K839" s="3" t="s">
        <v>191</v>
      </c>
    </row>
    <row r="840" spans="1:11" hidden="1" x14ac:dyDescent="0.25">
      <c r="A840" s="3">
        <v>535272</v>
      </c>
      <c r="B840" s="3" t="s">
        <v>421</v>
      </c>
      <c r="C840" s="3" t="s">
        <v>125</v>
      </c>
      <c r="D840" s="3" t="s">
        <v>1491</v>
      </c>
      <c r="E840" s="3" t="s">
        <v>610</v>
      </c>
      <c r="F840" s="6" t="s">
        <v>191</v>
      </c>
      <c r="G840" s="4">
        <v>42976</v>
      </c>
      <c r="H840" s="3" t="s">
        <v>13</v>
      </c>
      <c r="I840" s="3" t="s">
        <v>21</v>
      </c>
      <c r="J840" s="3" t="s">
        <v>48</v>
      </c>
      <c r="K840" s="3" t="s">
        <v>191</v>
      </c>
    </row>
    <row r="841" spans="1:11" hidden="1" x14ac:dyDescent="0.25">
      <c r="A841" s="3">
        <v>535272</v>
      </c>
      <c r="B841" s="3" t="s">
        <v>421</v>
      </c>
      <c r="C841" s="3" t="s">
        <v>125</v>
      </c>
      <c r="D841" s="3" t="s">
        <v>1491</v>
      </c>
      <c r="E841" s="3" t="s">
        <v>1340</v>
      </c>
      <c r="F841" s="6" t="s">
        <v>191</v>
      </c>
      <c r="G841" s="4">
        <v>43706</v>
      </c>
      <c r="H841" s="3" t="s">
        <v>20</v>
      </c>
      <c r="I841" s="3" t="s">
        <v>21</v>
      </c>
      <c r="J841" s="3" t="s">
        <v>48</v>
      </c>
      <c r="K841" s="3" t="s">
        <v>191</v>
      </c>
    </row>
    <row r="842" spans="1:11" hidden="1" x14ac:dyDescent="0.25">
      <c r="A842" s="3">
        <v>538403</v>
      </c>
      <c r="B842" s="3" t="s">
        <v>512</v>
      </c>
      <c r="C842" s="3" t="s">
        <v>1695</v>
      </c>
      <c r="D842" s="3" t="s">
        <v>1471</v>
      </c>
      <c r="E842" s="3" t="s">
        <v>513</v>
      </c>
      <c r="F842" s="6" t="s">
        <v>214</v>
      </c>
      <c r="G842" s="4">
        <v>43358</v>
      </c>
      <c r="H842" s="3" t="s">
        <v>13</v>
      </c>
      <c r="I842" s="3" t="s">
        <v>21</v>
      </c>
      <c r="J842" s="3" t="s">
        <v>48</v>
      </c>
      <c r="K842" s="3" t="s">
        <v>214</v>
      </c>
    </row>
    <row r="843" spans="1:11" hidden="1" x14ac:dyDescent="0.25">
      <c r="A843" s="3">
        <v>538403</v>
      </c>
      <c r="B843" s="3" t="s">
        <v>512</v>
      </c>
      <c r="C843" s="3" t="s">
        <v>1695</v>
      </c>
      <c r="D843" s="3" t="s">
        <v>1471</v>
      </c>
      <c r="E843" s="3" t="s">
        <v>598</v>
      </c>
      <c r="F843" s="6" t="s">
        <v>214</v>
      </c>
      <c r="G843" s="4">
        <v>42993</v>
      </c>
      <c r="H843" s="3" t="s">
        <v>13</v>
      </c>
      <c r="I843" s="3" t="s">
        <v>21</v>
      </c>
      <c r="J843" s="3" t="s">
        <v>48</v>
      </c>
      <c r="K843" s="3" t="s">
        <v>214</v>
      </c>
    </row>
    <row r="844" spans="1:11" hidden="1" x14ac:dyDescent="0.25">
      <c r="A844" s="3">
        <v>538403</v>
      </c>
      <c r="B844" s="3" t="s">
        <v>512</v>
      </c>
      <c r="C844" s="3" t="s">
        <v>1695</v>
      </c>
      <c r="D844" s="3" t="s">
        <v>1471</v>
      </c>
      <c r="E844" s="3" t="s">
        <v>1367</v>
      </c>
      <c r="F844" s="6" t="s">
        <v>214</v>
      </c>
      <c r="G844" s="4">
        <v>43723</v>
      </c>
      <c r="H844" s="3" t="s">
        <v>20</v>
      </c>
      <c r="I844" s="3" t="s">
        <v>21</v>
      </c>
      <c r="J844" s="3" t="s">
        <v>48</v>
      </c>
      <c r="K844" s="3" t="s">
        <v>214</v>
      </c>
    </row>
    <row r="845" spans="1:11" hidden="1" x14ac:dyDescent="0.25">
      <c r="A845" s="3">
        <v>539650</v>
      </c>
      <c r="B845" s="3" t="s">
        <v>678</v>
      </c>
      <c r="C845" s="3" t="s">
        <v>648</v>
      </c>
      <c r="D845" s="3" t="s">
        <v>1613</v>
      </c>
      <c r="E845" s="3" t="s">
        <v>3385</v>
      </c>
      <c r="F845" s="6" t="s">
        <v>649</v>
      </c>
      <c r="G845" s="4">
        <v>43783</v>
      </c>
      <c r="H845" s="3" t="s">
        <v>20</v>
      </c>
      <c r="I845" s="3" t="s">
        <v>21</v>
      </c>
      <c r="J845" s="3" t="s">
        <v>48</v>
      </c>
      <c r="K845" s="3" t="s">
        <v>649</v>
      </c>
    </row>
    <row r="846" spans="1:11" hidden="1" x14ac:dyDescent="0.25">
      <c r="A846" s="3">
        <v>540391</v>
      </c>
      <c r="B846" s="3" t="s">
        <v>516</v>
      </c>
      <c r="C846" s="3" t="s">
        <v>165</v>
      </c>
      <c r="D846" s="3" t="s">
        <v>1645</v>
      </c>
      <c r="E846" s="3" t="s">
        <v>1146</v>
      </c>
      <c r="F846" s="6" t="s">
        <v>179</v>
      </c>
      <c r="G846" s="4">
        <v>43623</v>
      </c>
      <c r="H846" s="3" t="s">
        <v>20</v>
      </c>
      <c r="I846" s="3" t="s">
        <v>21</v>
      </c>
      <c r="J846" s="3" t="s">
        <v>48</v>
      </c>
      <c r="K846" s="3" t="s">
        <v>179</v>
      </c>
    </row>
    <row r="847" spans="1:11" hidden="1" x14ac:dyDescent="0.25">
      <c r="A847" s="3">
        <v>541462</v>
      </c>
      <c r="B847" s="3" t="s">
        <v>668</v>
      </c>
      <c r="C847" s="3" t="s">
        <v>165</v>
      </c>
      <c r="D847" s="3" t="s">
        <v>1490</v>
      </c>
      <c r="E847" s="3" t="s">
        <v>1440</v>
      </c>
      <c r="F847" s="6" t="s">
        <v>179</v>
      </c>
      <c r="G847" s="4">
        <v>43765</v>
      </c>
      <c r="H847" s="3" t="s">
        <v>20</v>
      </c>
      <c r="I847" s="3" t="s">
        <v>21</v>
      </c>
      <c r="J847" s="3" t="s">
        <v>48</v>
      </c>
      <c r="K847" s="3" t="s">
        <v>179</v>
      </c>
    </row>
    <row r="848" spans="1:11" hidden="1" x14ac:dyDescent="0.25">
      <c r="A848" s="3">
        <v>543750</v>
      </c>
      <c r="B848" s="3" t="s">
        <v>371</v>
      </c>
      <c r="C848" s="3" t="s">
        <v>69</v>
      </c>
      <c r="D848" s="3" t="s">
        <v>1465</v>
      </c>
      <c r="E848" s="3" t="s">
        <v>237</v>
      </c>
      <c r="F848" s="6" t="s">
        <v>207</v>
      </c>
      <c r="G848" s="4">
        <v>43316</v>
      </c>
      <c r="H848" s="3" t="s">
        <v>13</v>
      </c>
      <c r="I848" s="3" t="s">
        <v>14</v>
      </c>
      <c r="J848" s="3" t="s">
        <v>3509</v>
      </c>
      <c r="K848" s="3" t="s">
        <v>207</v>
      </c>
    </row>
    <row r="849" spans="1:11" hidden="1" x14ac:dyDescent="0.25">
      <c r="A849" s="3">
        <v>543750</v>
      </c>
      <c r="B849" s="3" t="s">
        <v>371</v>
      </c>
      <c r="C849" s="3" t="s">
        <v>69</v>
      </c>
      <c r="D849" s="3" t="s">
        <v>1465</v>
      </c>
      <c r="E849" s="3" t="s">
        <v>606</v>
      </c>
      <c r="F849" s="6" t="s">
        <v>207</v>
      </c>
      <c r="G849" s="4">
        <v>42951</v>
      </c>
      <c r="H849" s="3" t="s">
        <v>13</v>
      </c>
      <c r="I849" s="3" t="s">
        <v>21</v>
      </c>
      <c r="J849" s="3" t="s">
        <v>48</v>
      </c>
      <c r="K849" s="3" t="s">
        <v>207</v>
      </c>
    </row>
    <row r="850" spans="1:11" hidden="1" x14ac:dyDescent="0.25">
      <c r="A850" s="3">
        <v>543750</v>
      </c>
      <c r="B850" s="3" t="s">
        <v>371</v>
      </c>
      <c r="C850" s="3" t="s">
        <v>69</v>
      </c>
      <c r="D850" s="3" t="s">
        <v>1465</v>
      </c>
      <c r="E850" s="3" t="s">
        <v>1288</v>
      </c>
      <c r="F850" s="6" t="s">
        <v>207</v>
      </c>
      <c r="G850" s="4">
        <v>43681</v>
      </c>
      <c r="H850" s="3" t="s">
        <v>20</v>
      </c>
      <c r="I850" s="3" t="s">
        <v>21</v>
      </c>
      <c r="J850" s="3" t="s">
        <v>48</v>
      </c>
      <c r="K850" s="3" t="s">
        <v>207</v>
      </c>
    </row>
    <row r="851" spans="1:11" hidden="1" x14ac:dyDescent="0.25">
      <c r="A851" s="3">
        <v>546576</v>
      </c>
      <c r="B851" s="3" t="s">
        <v>687</v>
      </c>
      <c r="C851" s="3" t="s">
        <v>657</v>
      </c>
      <c r="D851" s="3" t="s">
        <v>1646</v>
      </c>
      <c r="E851" s="3" t="s">
        <v>1423</v>
      </c>
      <c r="F851" s="6" t="s">
        <v>658</v>
      </c>
      <c r="G851" s="4">
        <v>43770</v>
      </c>
      <c r="H851" s="3" t="s">
        <v>20</v>
      </c>
      <c r="I851" s="3" t="s">
        <v>21</v>
      </c>
      <c r="J851" s="3" t="s">
        <v>48</v>
      </c>
      <c r="K851" s="3" t="s">
        <v>658</v>
      </c>
    </row>
    <row r="852" spans="1:11" hidden="1" x14ac:dyDescent="0.25">
      <c r="A852" s="3">
        <v>547920</v>
      </c>
      <c r="B852" s="3" t="s">
        <v>1026</v>
      </c>
      <c r="C852" s="3" t="s">
        <v>54</v>
      </c>
      <c r="D852" s="3" t="s">
        <v>1564</v>
      </c>
      <c r="E852" s="3" t="s">
        <v>965</v>
      </c>
      <c r="F852" s="6" t="s">
        <v>108</v>
      </c>
      <c r="G852" s="4">
        <v>43556</v>
      </c>
      <c r="H852" s="3" t="s">
        <v>20</v>
      </c>
      <c r="I852" s="3" t="s">
        <v>21</v>
      </c>
      <c r="J852" s="3" t="s">
        <v>48</v>
      </c>
      <c r="K852" s="3" t="s">
        <v>108</v>
      </c>
    </row>
    <row r="853" spans="1:11" hidden="1" x14ac:dyDescent="0.25">
      <c r="A853" s="3">
        <v>550656</v>
      </c>
      <c r="B853" s="3" t="s">
        <v>905</v>
      </c>
      <c r="C853" s="3" t="s">
        <v>165</v>
      </c>
      <c r="D853" s="3" t="s">
        <v>1471</v>
      </c>
      <c r="E853" s="3" t="s">
        <v>900</v>
      </c>
      <c r="F853" s="6" t="s">
        <v>196</v>
      </c>
      <c r="G853" s="4">
        <v>43509</v>
      </c>
      <c r="H853" s="3" t="s">
        <v>20</v>
      </c>
      <c r="I853" s="3" t="s">
        <v>21</v>
      </c>
      <c r="J853" s="3" t="s">
        <v>48</v>
      </c>
      <c r="K853" s="3" t="s">
        <v>196</v>
      </c>
    </row>
    <row r="854" spans="1:11" hidden="1" x14ac:dyDescent="0.25">
      <c r="A854" s="3">
        <v>552592</v>
      </c>
      <c r="B854" s="3" t="s">
        <v>666</v>
      </c>
      <c r="C854" s="3" t="s">
        <v>165</v>
      </c>
      <c r="D854" s="3" t="s">
        <v>1643</v>
      </c>
      <c r="E854" s="3" t="s">
        <v>584</v>
      </c>
      <c r="F854" s="6" t="s">
        <v>179</v>
      </c>
      <c r="G854" s="4">
        <v>43155</v>
      </c>
      <c r="H854" s="3" t="s">
        <v>13</v>
      </c>
      <c r="I854" s="3" t="s">
        <v>14</v>
      </c>
      <c r="J854" s="3" t="s">
        <v>667</v>
      </c>
      <c r="K854" s="3" t="s">
        <v>666</v>
      </c>
    </row>
    <row r="855" spans="1:11" hidden="1" x14ac:dyDescent="0.25">
      <c r="A855" s="3">
        <v>552592</v>
      </c>
      <c r="B855" s="3" t="s">
        <v>666</v>
      </c>
      <c r="C855" s="3" t="s">
        <v>165</v>
      </c>
      <c r="D855" s="3" t="s">
        <v>1643</v>
      </c>
      <c r="E855" s="3" t="s">
        <v>101</v>
      </c>
      <c r="F855" s="6" t="s">
        <v>179</v>
      </c>
      <c r="G855" s="4">
        <v>43400</v>
      </c>
      <c r="H855" s="3" t="s">
        <v>13</v>
      </c>
      <c r="I855" s="3" t="s">
        <v>14</v>
      </c>
      <c r="J855" s="3" t="s">
        <v>132</v>
      </c>
      <c r="K855" s="3" t="s">
        <v>666</v>
      </c>
    </row>
    <row r="856" spans="1:11" hidden="1" x14ac:dyDescent="0.25">
      <c r="A856" s="3">
        <v>552592</v>
      </c>
      <c r="B856" s="3" t="s">
        <v>666</v>
      </c>
      <c r="C856" s="3" t="s">
        <v>165</v>
      </c>
      <c r="D856" s="3" t="s">
        <v>1643</v>
      </c>
      <c r="E856" s="3" t="s">
        <v>1440</v>
      </c>
      <c r="F856" s="6" t="s">
        <v>179</v>
      </c>
      <c r="G856" s="4">
        <v>43765</v>
      </c>
      <c r="H856" s="3" t="s">
        <v>20</v>
      </c>
      <c r="I856" s="3" t="s">
        <v>21</v>
      </c>
      <c r="J856" s="3" t="s">
        <v>48</v>
      </c>
      <c r="K856" s="3" t="s">
        <v>179</v>
      </c>
    </row>
    <row r="857" spans="1:11" hidden="1" x14ac:dyDescent="0.25">
      <c r="A857" s="3">
        <v>557504</v>
      </c>
      <c r="B857" s="3" t="s">
        <v>1426</v>
      </c>
      <c r="C857" s="3" t="s">
        <v>63</v>
      </c>
      <c r="D857" s="3" t="s">
        <v>1475</v>
      </c>
      <c r="E857" s="3" t="s">
        <v>1073</v>
      </c>
      <c r="F857" s="6" t="s">
        <v>183</v>
      </c>
      <c r="G857" s="4">
        <v>43579</v>
      </c>
      <c r="H857" s="3" t="s">
        <v>20</v>
      </c>
      <c r="I857" s="3" t="s">
        <v>21</v>
      </c>
      <c r="J857" s="3" t="s">
        <v>48</v>
      </c>
      <c r="K857" s="3" t="s">
        <v>183</v>
      </c>
    </row>
    <row r="858" spans="1:11" hidden="1" x14ac:dyDescent="0.25">
      <c r="A858" s="3">
        <v>557504</v>
      </c>
      <c r="B858" s="3" t="s">
        <v>1426</v>
      </c>
      <c r="C858" s="3" t="s">
        <v>63</v>
      </c>
      <c r="D858" s="3" t="s">
        <v>1475</v>
      </c>
      <c r="E858" s="3" t="s">
        <v>1007</v>
      </c>
      <c r="F858" s="6" t="s">
        <v>183</v>
      </c>
      <c r="G858" s="4">
        <v>43336</v>
      </c>
      <c r="H858" s="3" t="s">
        <v>13</v>
      </c>
      <c r="I858" s="3" t="s">
        <v>14</v>
      </c>
      <c r="J858" s="3" t="s">
        <v>3510</v>
      </c>
      <c r="K858" s="3" t="s">
        <v>225</v>
      </c>
    </row>
    <row r="859" spans="1:11" hidden="1" x14ac:dyDescent="0.25">
      <c r="A859" s="3">
        <v>558788</v>
      </c>
      <c r="B859" s="3" t="s">
        <v>3511</v>
      </c>
      <c r="C859" s="3" t="s">
        <v>165</v>
      </c>
      <c r="D859" s="3" t="s">
        <v>1664</v>
      </c>
      <c r="E859" s="3" t="s">
        <v>3512</v>
      </c>
      <c r="F859" s="6" t="s">
        <v>179</v>
      </c>
      <c r="G859" s="4">
        <v>43525</v>
      </c>
      <c r="H859" s="3" t="s">
        <v>20</v>
      </c>
      <c r="I859" s="3" t="s">
        <v>21</v>
      </c>
      <c r="J859" s="3" t="s">
        <v>66</v>
      </c>
      <c r="K859" s="3" t="s">
        <v>66</v>
      </c>
    </row>
    <row r="860" spans="1:11" hidden="1" x14ac:dyDescent="0.25">
      <c r="A860" s="3">
        <v>558788</v>
      </c>
      <c r="B860" s="3" t="s">
        <v>3511</v>
      </c>
      <c r="C860" s="3" t="s">
        <v>165</v>
      </c>
      <c r="D860" s="3" t="s">
        <v>1664</v>
      </c>
      <c r="E860" s="3" t="s">
        <v>1423</v>
      </c>
      <c r="F860" s="6" t="s">
        <v>179</v>
      </c>
      <c r="G860" s="4">
        <v>43770</v>
      </c>
      <c r="H860" s="3" t="s">
        <v>20</v>
      </c>
      <c r="I860" s="3" t="s">
        <v>21</v>
      </c>
      <c r="J860" s="3" t="s">
        <v>48</v>
      </c>
      <c r="K860" s="3" t="s">
        <v>179</v>
      </c>
    </row>
    <row r="861" spans="1:11" hidden="1" x14ac:dyDescent="0.25">
      <c r="A861" s="3">
        <v>562019</v>
      </c>
      <c r="B861" s="3" t="s">
        <v>1390</v>
      </c>
      <c r="C861" s="3" t="s">
        <v>11</v>
      </c>
      <c r="D861" s="3" t="s">
        <v>1633</v>
      </c>
      <c r="E861" s="3" t="s">
        <v>1391</v>
      </c>
      <c r="F861" s="6" t="s">
        <v>64</v>
      </c>
      <c r="G861" s="4">
        <v>43739</v>
      </c>
      <c r="H861" s="3" t="s">
        <v>20</v>
      </c>
      <c r="I861" s="3" t="s">
        <v>21</v>
      </c>
      <c r="J861" s="3" t="s">
        <v>22</v>
      </c>
      <c r="K861" s="3" t="s">
        <v>64</v>
      </c>
    </row>
    <row r="862" spans="1:11" hidden="1" x14ac:dyDescent="0.25">
      <c r="A862" s="3">
        <v>562500</v>
      </c>
      <c r="B862" s="3" t="s">
        <v>1262</v>
      </c>
      <c r="C862" s="3" t="s">
        <v>165</v>
      </c>
      <c r="D862" s="30" t="s">
        <v>1463</v>
      </c>
      <c r="E862" s="3" t="s">
        <v>1263</v>
      </c>
      <c r="F862" s="6" t="s">
        <v>582</v>
      </c>
      <c r="G862" s="4">
        <v>43678</v>
      </c>
      <c r="H862" s="3" t="s">
        <v>20</v>
      </c>
      <c r="I862" s="3" t="s">
        <v>21</v>
      </c>
      <c r="J862" s="3" t="s">
        <v>66</v>
      </c>
      <c r="K862" s="3" t="s">
        <v>66</v>
      </c>
    </row>
    <row r="863" spans="1:11" hidden="1" x14ac:dyDescent="0.25">
      <c r="A863" s="3">
        <v>564818</v>
      </c>
      <c r="B863" s="3" t="s">
        <v>1213</v>
      </c>
      <c r="C863" s="30" t="s">
        <v>360</v>
      </c>
      <c r="D863" s="3" t="s">
        <v>1462</v>
      </c>
      <c r="E863" s="3" t="s">
        <v>1214</v>
      </c>
      <c r="F863" s="6" t="s">
        <v>825</v>
      </c>
      <c r="G863" s="4">
        <v>43646</v>
      </c>
      <c r="H863" s="3" t="s">
        <v>20</v>
      </c>
      <c r="I863" s="3" t="s">
        <v>21</v>
      </c>
      <c r="J863" s="3" t="s">
        <v>48</v>
      </c>
      <c r="K863" s="3" t="s">
        <v>825</v>
      </c>
    </row>
    <row r="864" spans="1:11" hidden="1" x14ac:dyDescent="0.25">
      <c r="A864" s="3">
        <v>572202</v>
      </c>
      <c r="B864" s="3" t="s">
        <v>1265</v>
      </c>
      <c r="C864" s="3" t="s">
        <v>761</v>
      </c>
      <c r="D864" s="3" t="s">
        <v>1647</v>
      </c>
      <c r="E864" s="3" t="s">
        <v>1264</v>
      </c>
      <c r="F864" s="6" t="s">
        <v>762</v>
      </c>
      <c r="G864" s="4">
        <v>43670</v>
      </c>
      <c r="H864" s="3" t="s">
        <v>20</v>
      </c>
      <c r="I864" s="3" t="s">
        <v>21</v>
      </c>
      <c r="J864" s="3" t="s">
        <v>66</v>
      </c>
      <c r="K864" s="3" t="s">
        <v>66</v>
      </c>
    </row>
    <row r="865" spans="1:11" hidden="1" x14ac:dyDescent="0.25">
      <c r="A865" s="3">
        <v>572246</v>
      </c>
      <c r="B865" s="3" t="s">
        <v>1009</v>
      </c>
      <c r="C865" s="3" t="s">
        <v>1011</v>
      </c>
      <c r="D865" s="3" t="s">
        <v>1648</v>
      </c>
      <c r="E865" s="3" t="s">
        <v>1010</v>
      </c>
      <c r="F865" s="6" t="s">
        <v>1012</v>
      </c>
      <c r="G865" s="4">
        <v>43537</v>
      </c>
      <c r="H865" s="3" t="s">
        <v>20</v>
      </c>
      <c r="I865" s="3" t="s">
        <v>21</v>
      </c>
      <c r="J865" s="3" t="s">
        <v>22</v>
      </c>
      <c r="K865" s="3" t="s">
        <v>1012</v>
      </c>
    </row>
    <row r="866" spans="1:11" hidden="1" x14ac:dyDescent="0.25">
      <c r="A866" s="3">
        <v>575649</v>
      </c>
      <c r="B866" s="3" t="s">
        <v>500</v>
      </c>
      <c r="C866" s="3" t="s">
        <v>165</v>
      </c>
      <c r="D866" s="3" t="s">
        <v>1474</v>
      </c>
      <c r="E866" s="3" t="s">
        <v>1331</v>
      </c>
      <c r="F866" s="6" t="s">
        <v>179</v>
      </c>
      <c r="G866" s="4">
        <v>43701</v>
      </c>
      <c r="H866" s="3" t="s">
        <v>20</v>
      </c>
      <c r="I866" s="3" t="s">
        <v>21</v>
      </c>
      <c r="J866" s="3" t="s">
        <v>48</v>
      </c>
      <c r="K866" s="3" t="s">
        <v>179</v>
      </c>
    </row>
    <row r="867" spans="1:11" hidden="1" x14ac:dyDescent="0.25">
      <c r="A867" s="3">
        <v>576305</v>
      </c>
      <c r="B867" s="3" t="s">
        <v>295</v>
      </c>
      <c r="C867" s="3" t="s">
        <v>135</v>
      </c>
      <c r="D867" s="3" t="s">
        <v>1507</v>
      </c>
      <c r="E867" s="3" t="s">
        <v>296</v>
      </c>
      <c r="F867" s="6" t="s">
        <v>136</v>
      </c>
      <c r="G867" s="4">
        <v>43317</v>
      </c>
      <c r="H867" s="3" t="s">
        <v>13</v>
      </c>
      <c r="I867" s="3" t="s">
        <v>21</v>
      </c>
      <c r="J867" s="3" t="s">
        <v>48</v>
      </c>
      <c r="K867" s="3" t="s">
        <v>136</v>
      </c>
    </row>
    <row r="868" spans="1:11" hidden="1" x14ac:dyDescent="0.25">
      <c r="A868" s="3">
        <v>576305</v>
      </c>
      <c r="B868" s="3" t="s">
        <v>295</v>
      </c>
      <c r="C868" s="3" t="s">
        <v>135</v>
      </c>
      <c r="D868" s="3" t="s">
        <v>1507</v>
      </c>
      <c r="E868" s="3" t="s">
        <v>1290</v>
      </c>
      <c r="F868" s="6" t="s">
        <v>136</v>
      </c>
      <c r="G868" s="4">
        <v>43682</v>
      </c>
      <c r="H868" s="3" t="s">
        <v>20</v>
      </c>
      <c r="I868" s="3" t="s">
        <v>21</v>
      </c>
      <c r="J868" s="3" t="s">
        <v>48</v>
      </c>
      <c r="K868" s="3" t="s">
        <v>136</v>
      </c>
    </row>
    <row r="869" spans="1:11" hidden="1" x14ac:dyDescent="0.25">
      <c r="A869" s="3">
        <v>577134</v>
      </c>
      <c r="B869" s="3" t="s">
        <v>1006</v>
      </c>
      <c r="C869" s="3" t="s">
        <v>69</v>
      </c>
      <c r="D869" s="3" t="s">
        <v>1603</v>
      </c>
      <c r="E869" s="3" t="s">
        <v>1008</v>
      </c>
      <c r="F869" s="6" t="s">
        <v>270</v>
      </c>
      <c r="G869" s="4">
        <v>43581</v>
      </c>
      <c r="H869" s="3" t="s">
        <v>20</v>
      </c>
      <c r="I869" s="3" t="s">
        <v>21</v>
      </c>
      <c r="J869" s="3" t="s">
        <v>48</v>
      </c>
      <c r="K869" s="3" t="s">
        <v>270</v>
      </c>
    </row>
    <row r="870" spans="1:11" hidden="1" x14ac:dyDescent="0.25">
      <c r="A870" s="3">
        <v>578020</v>
      </c>
      <c r="B870" s="3" t="s">
        <v>432</v>
      </c>
      <c r="C870" s="3" t="s">
        <v>83</v>
      </c>
      <c r="D870" s="3" t="s">
        <v>1554</v>
      </c>
      <c r="E870" s="3" t="s">
        <v>433</v>
      </c>
      <c r="F870" s="6" t="s">
        <v>434</v>
      </c>
      <c r="G870" s="4">
        <v>43187</v>
      </c>
      <c r="H870" s="3" t="s">
        <v>13</v>
      </c>
      <c r="I870" s="3" t="s">
        <v>14</v>
      </c>
      <c r="J870" s="3" t="s">
        <v>132</v>
      </c>
      <c r="K870" s="3" t="s">
        <v>432</v>
      </c>
    </row>
    <row r="871" spans="1:11" hidden="1" x14ac:dyDescent="0.25">
      <c r="A871" s="3">
        <v>578020</v>
      </c>
      <c r="B871" s="3" t="s">
        <v>432</v>
      </c>
      <c r="C871" s="3" t="s">
        <v>83</v>
      </c>
      <c r="D871" s="3" t="s">
        <v>1554</v>
      </c>
      <c r="E871" s="3" t="s">
        <v>1034</v>
      </c>
      <c r="F871" s="6" t="s">
        <v>434</v>
      </c>
      <c r="G871" s="4">
        <v>43552</v>
      </c>
      <c r="H871" s="3" t="s">
        <v>20</v>
      </c>
      <c r="I871" s="3" t="s">
        <v>21</v>
      </c>
      <c r="J871" s="3" t="s">
        <v>48</v>
      </c>
      <c r="K871" s="3" t="s">
        <v>434</v>
      </c>
    </row>
    <row r="872" spans="1:11" hidden="1" x14ac:dyDescent="0.25">
      <c r="A872" s="3">
        <v>578741</v>
      </c>
      <c r="B872" s="3" t="s">
        <v>1188</v>
      </c>
      <c r="C872" s="3" t="s">
        <v>3370</v>
      </c>
      <c r="D872" s="3" t="s">
        <v>1507</v>
      </c>
      <c r="E872" s="3" t="s">
        <v>1189</v>
      </c>
      <c r="F872" s="6" t="s">
        <v>770</v>
      </c>
      <c r="G872" s="4">
        <v>43389</v>
      </c>
      <c r="H872" s="3" t="s">
        <v>13</v>
      </c>
      <c r="I872" s="3" t="s">
        <v>21</v>
      </c>
      <c r="J872" s="3" t="s">
        <v>3513</v>
      </c>
      <c r="K872" s="3" t="s">
        <v>770</v>
      </c>
    </row>
    <row r="873" spans="1:11" hidden="1" x14ac:dyDescent="0.25">
      <c r="A873" s="3">
        <v>578741</v>
      </c>
      <c r="B873" s="3" t="s">
        <v>1188</v>
      </c>
      <c r="C873" s="3" t="s">
        <v>3370</v>
      </c>
      <c r="D873" s="3" t="s">
        <v>1507</v>
      </c>
      <c r="E873" s="3" t="s">
        <v>1192</v>
      </c>
      <c r="F873" s="6" t="s">
        <v>770</v>
      </c>
      <c r="G873" s="4">
        <v>43634</v>
      </c>
      <c r="H873" s="3" t="s">
        <v>20</v>
      </c>
      <c r="I873" s="3" t="s">
        <v>21</v>
      </c>
      <c r="J873" s="3" t="s">
        <v>66</v>
      </c>
      <c r="K873" s="3" t="s">
        <v>66</v>
      </c>
    </row>
    <row r="874" spans="1:11" hidden="1" x14ac:dyDescent="0.25">
      <c r="A874" s="3">
        <v>580991</v>
      </c>
      <c r="B874" s="3" t="s">
        <v>390</v>
      </c>
      <c r="C874" s="3" t="s">
        <v>187</v>
      </c>
      <c r="D874" s="3" t="s">
        <v>1649</v>
      </c>
      <c r="E874" s="3" t="s">
        <v>86</v>
      </c>
      <c r="F874" s="6" t="s">
        <v>188</v>
      </c>
      <c r="G874" s="4">
        <v>43353</v>
      </c>
      <c r="H874" s="3" t="s">
        <v>13</v>
      </c>
      <c r="I874" s="3" t="s">
        <v>21</v>
      </c>
      <c r="J874" s="3" t="s">
        <v>22</v>
      </c>
      <c r="K874" s="3" t="s">
        <v>188</v>
      </c>
    </row>
    <row r="875" spans="1:11" hidden="1" x14ac:dyDescent="0.25">
      <c r="A875" s="3">
        <v>580991</v>
      </c>
      <c r="B875" s="3" t="s">
        <v>390</v>
      </c>
      <c r="C875" s="3" t="s">
        <v>187</v>
      </c>
      <c r="D875" s="3" t="s">
        <v>1649</v>
      </c>
      <c r="E875" s="3" t="s">
        <v>608</v>
      </c>
      <c r="F875" s="6" t="s">
        <v>188</v>
      </c>
      <c r="G875" s="4">
        <v>42988</v>
      </c>
      <c r="H875" s="3" t="s">
        <v>13</v>
      </c>
      <c r="I875" s="3" t="s">
        <v>21</v>
      </c>
      <c r="J875" s="3" t="s">
        <v>48</v>
      </c>
      <c r="K875" s="3" t="s">
        <v>188</v>
      </c>
    </row>
    <row r="876" spans="1:11" hidden="1" x14ac:dyDescent="0.25">
      <c r="A876" s="3">
        <v>580991</v>
      </c>
      <c r="B876" s="3" t="s">
        <v>390</v>
      </c>
      <c r="C876" s="3" t="s">
        <v>187</v>
      </c>
      <c r="D876" s="3" t="s">
        <v>1649</v>
      </c>
      <c r="E876" s="3" t="s">
        <v>1364</v>
      </c>
      <c r="F876" s="6" t="s">
        <v>188</v>
      </c>
      <c r="G876" s="4">
        <v>43718</v>
      </c>
      <c r="H876" s="3" t="s">
        <v>20</v>
      </c>
      <c r="I876" s="3" t="s">
        <v>21</v>
      </c>
      <c r="J876" s="3" t="s">
        <v>22</v>
      </c>
      <c r="K876" s="3" t="s">
        <v>188</v>
      </c>
    </row>
    <row r="877" spans="1:11" hidden="1" x14ac:dyDescent="0.25">
      <c r="A877" s="3">
        <v>581646</v>
      </c>
      <c r="B877" s="3" t="s">
        <v>1190</v>
      </c>
      <c r="C877" s="3" t="s">
        <v>63</v>
      </c>
      <c r="D877" s="3" t="s">
        <v>1488</v>
      </c>
      <c r="E877" s="3" t="s">
        <v>1191</v>
      </c>
      <c r="F877" s="6" t="s">
        <v>183</v>
      </c>
      <c r="G877" s="4">
        <v>43635</v>
      </c>
      <c r="H877" s="3" t="s">
        <v>20</v>
      </c>
      <c r="I877" s="3" t="s">
        <v>21</v>
      </c>
      <c r="J877" s="3" t="s">
        <v>48</v>
      </c>
      <c r="K877" s="3" t="s">
        <v>183</v>
      </c>
    </row>
    <row r="878" spans="1:11" hidden="1" x14ac:dyDescent="0.25">
      <c r="A878" s="3">
        <v>581646</v>
      </c>
      <c r="B878" s="3" t="s">
        <v>1190</v>
      </c>
      <c r="C878" s="3" t="s">
        <v>63</v>
      </c>
      <c r="D878" s="3" t="s">
        <v>1488</v>
      </c>
      <c r="E878" s="3" t="s">
        <v>1197</v>
      </c>
      <c r="F878" s="6" t="s">
        <v>183</v>
      </c>
      <c r="G878" s="4">
        <v>43390</v>
      </c>
      <c r="H878" s="3" t="s">
        <v>13</v>
      </c>
      <c r="I878" s="3" t="s">
        <v>14</v>
      </c>
      <c r="J878" s="3" t="s">
        <v>1198</v>
      </c>
      <c r="K878" s="3" t="s">
        <v>225</v>
      </c>
    </row>
    <row r="879" spans="1:11" hidden="1" x14ac:dyDescent="0.25">
      <c r="A879" s="3">
        <v>582814</v>
      </c>
      <c r="B879" s="3" t="s">
        <v>329</v>
      </c>
      <c r="C879" s="3" t="s">
        <v>54</v>
      </c>
      <c r="D879" s="3" t="s">
        <v>1498</v>
      </c>
      <c r="E879" s="3" t="s">
        <v>279</v>
      </c>
      <c r="F879" s="6" t="s">
        <v>115</v>
      </c>
      <c r="G879" s="4">
        <v>43132</v>
      </c>
      <c r="H879" s="3" t="s">
        <v>13</v>
      </c>
      <c r="I879" s="3" t="s">
        <v>21</v>
      </c>
      <c r="J879" s="3" t="s">
        <v>330</v>
      </c>
      <c r="K879" s="3" t="s">
        <v>115</v>
      </c>
    </row>
    <row r="880" spans="1:11" hidden="1" x14ac:dyDescent="0.25">
      <c r="A880" s="3">
        <v>582814</v>
      </c>
      <c r="B880" s="3" t="s">
        <v>329</v>
      </c>
      <c r="C880" s="3" t="s">
        <v>54</v>
      </c>
      <c r="D880" s="3" t="s">
        <v>1498</v>
      </c>
      <c r="E880" s="3" t="s">
        <v>626</v>
      </c>
      <c r="F880" s="6" t="s">
        <v>231</v>
      </c>
      <c r="G880" s="4">
        <v>42775</v>
      </c>
      <c r="H880" s="3" t="s">
        <v>13</v>
      </c>
      <c r="I880" s="3" t="s">
        <v>21</v>
      </c>
      <c r="J880" s="3" t="s">
        <v>48</v>
      </c>
      <c r="K880" s="3" t="s">
        <v>231</v>
      </c>
    </row>
    <row r="881" spans="1:11" hidden="1" x14ac:dyDescent="0.25">
      <c r="A881" s="3">
        <v>582814</v>
      </c>
      <c r="B881" s="3" t="s">
        <v>329</v>
      </c>
      <c r="C881" s="3" t="s">
        <v>54</v>
      </c>
      <c r="D881" s="3" t="s">
        <v>1498</v>
      </c>
      <c r="E881" s="3" t="s">
        <v>871</v>
      </c>
      <c r="F881" s="6" t="s">
        <v>231</v>
      </c>
      <c r="G881" s="4">
        <v>43497</v>
      </c>
      <c r="H881" s="3" t="s">
        <v>20</v>
      </c>
      <c r="I881" s="3" t="s">
        <v>21</v>
      </c>
      <c r="J881" s="3" t="s">
        <v>48</v>
      </c>
      <c r="K881" s="3" t="s">
        <v>115</v>
      </c>
    </row>
    <row r="882" spans="1:11" hidden="1" x14ac:dyDescent="0.25">
      <c r="A882" s="3">
        <v>584478</v>
      </c>
      <c r="B882" s="3" t="s">
        <v>3514</v>
      </c>
      <c r="C882" s="3" t="s">
        <v>135</v>
      </c>
      <c r="D882" s="3" t="s">
        <v>1558</v>
      </c>
      <c r="E882" s="3" t="s">
        <v>1117</v>
      </c>
      <c r="F882" s="6" t="s">
        <v>136</v>
      </c>
      <c r="G882" s="4">
        <v>43608</v>
      </c>
      <c r="H882" s="3" t="s">
        <v>20</v>
      </c>
      <c r="I882" s="3" t="s">
        <v>21</v>
      </c>
      <c r="J882" s="3" t="s">
        <v>48</v>
      </c>
      <c r="K882" s="3" t="s">
        <v>136</v>
      </c>
    </row>
    <row r="883" spans="1:11" hidden="1" x14ac:dyDescent="0.25">
      <c r="A883" s="3">
        <v>584529</v>
      </c>
      <c r="B883" s="3" t="s">
        <v>126</v>
      </c>
      <c r="C883" s="3" t="s">
        <v>125</v>
      </c>
      <c r="D883" s="3" t="s">
        <v>1590</v>
      </c>
      <c r="E883" s="3" t="s">
        <v>420</v>
      </c>
      <c r="F883" s="6" t="s">
        <v>191</v>
      </c>
      <c r="G883" s="4">
        <v>43324</v>
      </c>
      <c r="H883" s="3" t="s">
        <v>13</v>
      </c>
      <c r="I883" s="3" t="s">
        <v>21</v>
      </c>
      <c r="J883" s="3" t="s">
        <v>48</v>
      </c>
      <c r="K883" s="3" t="s">
        <v>191</v>
      </c>
    </row>
    <row r="884" spans="1:11" hidden="1" x14ac:dyDescent="0.25">
      <c r="A884" s="3">
        <v>584529</v>
      </c>
      <c r="B884" s="3" t="s">
        <v>126</v>
      </c>
      <c r="C884" s="3" t="s">
        <v>125</v>
      </c>
      <c r="D884" s="3" t="s">
        <v>1590</v>
      </c>
      <c r="E884" s="3" t="s">
        <v>1305</v>
      </c>
      <c r="F884" s="6" t="s">
        <v>191</v>
      </c>
      <c r="G884" s="4">
        <v>43690</v>
      </c>
      <c r="H884" s="3" t="s">
        <v>20</v>
      </c>
      <c r="I884" s="3" t="s">
        <v>21</v>
      </c>
      <c r="J884" s="3" t="s">
        <v>48</v>
      </c>
      <c r="K884" s="3" t="s">
        <v>191</v>
      </c>
    </row>
    <row r="885" spans="1:11" hidden="1" x14ac:dyDescent="0.25">
      <c r="A885" s="3">
        <v>586120</v>
      </c>
      <c r="B885" s="3" t="s">
        <v>1339</v>
      </c>
      <c r="C885" s="3" t="s">
        <v>603</v>
      </c>
      <c r="D885" s="3" t="s">
        <v>1650</v>
      </c>
      <c r="E885" s="3" t="s">
        <v>1340</v>
      </c>
      <c r="F885" s="6" t="s">
        <v>604</v>
      </c>
      <c r="G885" s="4">
        <v>43706</v>
      </c>
      <c r="H885" s="3" t="s">
        <v>20</v>
      </c>
      <c r="I885" s="3" t="s">
        <v>21</v>
      </c>
      <c r="J885" s="3" t="s">
        <v>48</v>
      </c>
      <c r="K885" s="3" t="s">
        <v>604</v>
      </c>
    </row>
    <row r="886" spans="1:11" hidden="1" x14ac:dyDescent="0.25">
      <c r="A886" s="3">
        <v>586337</v>
      </c>
      <c r="B886" s="3" t="s">
        <v>925</v>
      </c>
      <c r="C886" s="3" t="s">
        <v>54</v>
      </c>
      <c r="D886" s="3" t="s">
        <v>1651</v>
      </c>
      <c r="E886" s="3" t="s">
        <v>926</v>
      </c>
      <c r="F886" s="6" t="s">
        <v>108</v>
      </c>
      <c r="G886" s="4">
        <v>43338</v>
      </c>
      <c r="H886" s="3" t="s">
        <v>13</v>
      </c>
      <c r="I886" s="3" t="s">
        <v>21</v>
      </c>
      <c r="J886" s="3" t="s">
        <v>48</v>
      </c>
      <c r="K886" s="3" t="s">
        <v>108</v>
      </c>
    </row>
    <row r="887" spans="1:11" hidden="1" x14ac:dyDescent="0.25">
      <c r="A887" s="3">
        <v>586337</v>
      </c>
      <c r="B887" s="3" t="s">
        <v>925</v>
      </c>
      <c r="C887" s="3" t="s">
        <v>54</v>
      </c>
      <c r="D887" s="3" t="s">
        <v>1651</v>
      </c>
      <c r="E887" s="3" t="s">
        <v>1334</v>
      </c>
      <c r="F887" s="6" t="s">
        <v>108</v>
      </c>
      <c r="G887" s="4">
        <v>43703</v>
      </c>
      <c r="H887" s="3" t="s">
        <v>20</v>
      </c>
      <c r="I887" s="3" t="s">
        <v>21</v>
      </c>
      <c r="J887" s="3" t="s">
        <v>48</v>
      </c>
      <c r="K887" s="3" t="s">
        <v>108</v>
      </c>
    </row>
    <row r="888" spans="1:11" hidden="1" x14ac:dyDescent="0.25">
      <c r="A888" s="3">
        <v>592461</v>
      </c>
      <c r="B888" s="3" t="s">
        <v>1206</v>
      </c>
      <c r="C888" s="3" t="s">
        <v>243</v>
      </c>
      <c r="D888" s="3" t="s">
        <v>1620</v>
      </c>
      <c r="E888" s="3" t="s">
        <v>1203</v>
      </c>
      <c r="F888" s="6" t="s">
        <v>244</v>
      </c>
      <c r="G888" s="4">
        <v>43641</v>
      </c>
      <c r="H888" s="3" t="s">
        <v>20</v>
      </c>
      <c r="I888" s="3" t="s">
        <v>21</v>
      </c>
      <c r="J888" s="3" t="s">
        <v>48</v>
      </c>
      <c r="K888" s="3" t="s">
        <v>244</v>
      </c>
    </row>
    <row r="889" spans="1:11" hidden="1" x14ac:dyDescent="0.25">
      <c r="A889" s="3">
        <v>593859</v>
      </c>
      <c r="B889" s="3" t="s">
        <v>452</v>
      </c>
      <c r="C889" s="3" t="s">
        <v>125</v>
      </c>
      <c r="D889" s="3" t="s">
        <v>1471</v>
      </c>
      <c r="E889" s="3" t="s">
        <v>417</v>
      </c>
      <c r="F889" s="6" t="s">
        <v>191</v>
      </c>
      <c r="G889" s="4">
        <v>43142</v>
      </c>
      <c r="H889" s="3" t="s">
        <v>13</v>
      </c>
      <c r="I889" s="3" t="s">
        <v>21</v>
      </c>
      <c r="J889" s="3" t="s">
        <v>48</v>
      </c>
      <c r="K889" s="3" t="s">
        <v>191</v>
      </c>
    </row>
    <row r="890" spans="1:11" hidden="1" x14ac:dyDescent="0.25">
      <c r="A890" s="3">
        <v>593859</v>
      </c>
      <c r="B890" s="3" t="s">
        <v>452</v>
      </c>
      <c r="C890" s="3" t="s">
        <v>125</v>
      </c>
      <c r="D890" s="3" t="s">
        <v>1471</v>
      </c>
      <c r="E890" s="3" t="s">
        <v>897</v>
      </c>
      <c r="F890" s="6" t="s">
        <v>191</v>
      </c>
      <c r="G890" s="4">
        <v>43507</v>
      </c>
      <c r="H890" s="3" t="s">
        <v>20</v>
      </c>
      <c r="I890" s="3" t="s">
        <v>21</v>
      </c>
      <c r="J890" s="3" t="s">
        <v>48</v>
      </c>
      <c r="K890" s="3" t="s">
        <v>191</v>
      </c>
    </row>
    <row r="891" spans="1:11" hidden="1" x14ac:dyDescent="0.25">
      <c r="A891" s="3">
        <v>596977</v>
      </c>
      <c r="B891" s="3" t="s">
        <v>754</v>
      </c>
      <c r="C891" s="3" t="s">
        <v>69</v>
      </c>
      <c r="D891" s="3" t="s">
        <v>1522</v>
      </c>
      <c r="E891" s="3" t="s">
        <v>749</v>
      </c>
      <c r="F891" s="6" t="s">
        <v>755</v>
      </c>
      <c r="G891" s="4">
        <v>43455</v>
      </c>
      <c r="H891" s="3" t="s">
        <v>20</v>
      </c>
      <c r="I891" s="3" t="s">
        <v>24</v>
      </c>
      <c r="J891" s="3" t="s">
        <v>3515</v>
      </c>
      <c r="K891" s="3" t="s">
        <v>755</v>
      </c>
    </row>
    <row r="892" spans="1:11" hidden="1" x14ac:dyDescent="0.25">
      <c r="A892" s="3">
        <v>597478</v>
      </c>
      <c r="B892" s="3" t="s">
        <v>3516</v>
      </c>
      <c r="C892" s="3" t="s">
        <v>54</v>
      </c>
      <c r="D892" s="3" t="s">
        <v>1498</v>
      </c>
      <c r="E892" s="3" t="s">
        <v>3517</v>
      </c>
      <c r="F892" s="6" t="s">
        <v>115</v>
      </c>
      <c r="G892" s="4">
        <v>43550</v>
      </c>
      <c r="H892" s="3" t="s">
        <v>20</v>
      </c>
      <c r="I892" s="3" t="s">
        <v>21</v>
      </c>
      <c r="J892" s="3" t="s">
        <v>48</v>
      </c>
      <c r="K892" s="3" t="s">
        <v>115</v>
      </c>
    </row>
    <row r="893" spans="1:11" hidden="1" x14ac:dyDescent="0.25">
      <c r="A893" s="3">
        <v>597478</v>
      </c>
      <c r="B893" s="3" t="s">
        <v>3516</v>
      </c>
      <c r="C893" s="3" t="s">
        <v>54</v>
      </c>
      <c r="D893" s="3" t="s">
        <v>1498</v>
      </c>
      <c r="E893" s="3" t="s">
        <v>3518</v>
      </c>
      <c r="F893" s="6" t="s">
        <v>115</v>
      </c>
      <c r="G893" s="4">
        <v>43795</v>
      </c>
      <c r="H893" s="3" t="s">
        <v>20</v>
      </c>
      <c r="I893" s="3" t="s">
        <v>21</v>
      </c>
      <c r="J893" s="3" t="s">
        <v>48</v>
      </c>
      <c r="K893" s="3" t="s">
        <v>115</v>
      </c>
    </row>
    <row r="894" spans="1:11" hidden="1" x14ac:dyDescent="0.25">
      <c r="A894" s="3">
        <v>598657</v>
      </c>
      <c r="B894" s="3" t="s">
        <v>1169</v>
      </c>
      <c r="C894" s="3" t="s">
        <v>63</v>
      </c>
      <c r="D894" s="3" t="s">
        <v>1475</v>
      </c>
      <c r="E894" s="3" t="s">
        <v>1170</v>
      </c>
      <c r="F894" s="6" t="s">
        <v>61</v>
      </c>
      <c r="G894" s="4">
        <v>43265</v>
      </c>
      <c r="H894" s="3" t="s">
        <v>13</v>
      </c>
      <c r="I894" s="3" t="s">
        <v>14</v>
      </c>
      <c r="J894" s="3" t="s">
        <v>1171</v>
      </c>
      <c r="K894" s="3" t="s">
        <v>225</v>
      </c>
    </row>
    <row r="895" spans="1:11" hidden="1" x14ac:dyDescent="0.25">
      <c r="A895" s="3">
        <v>598657</v>
      </c>
      <c r="B895" s="3" t="s">
        <v>1169</v>
      </c>
      <c r="C895" s="3" t="s">
        <v>63</v>
      </c>
      <c r="D895" s="3" t="s">
        <v>1475</v>
      </c>
      <c r="E895" s="3" t="s">
        <v>1176</v>
      </c>
      <c r="F895" s="6" t="s">
        <v>61</v>
      </c>
      <c r="G895" s="4">
        <v>43630</v>
      </c>
      <c r="H895" s="3" t="s">
        <v>20</v>
      </c>
      <c r="I895" s="3" t="s">
        <v>21</v>
      </c>
      <c r="J895" s="3" t="s">
        <v>48</v>
      </c>
      <c r="K895" s="3" t="s">
        <v>61</v>
      </c>
    </row>
    <row r="896" spans="1:11" hidden="1" x14ac:dyDescent="0.25">
      <c r="A896" s="3">
        <v>603047</v>
      </c>
      <c r="B896" s="3" t="s">
        <v>819</v>
      </c>
      <c r="C896" s="3" t="s">
        <v>1697</v>
      </c>
      <c r="D896" s="3" t="s">
        <v>1491</v>
      </c>
      <c r="E896" s="3" t="s">
        <v>764</v>
      </c>
      <c r="F896" s="6" t="s">
        <v>449</v>
      </c>
      <c r="G896" s="4">
        <v>43467</v>
      </c>
      <c r="H896" s="3" t="s">
        <v>20</v>
      </c>
      <c r="I896" s="3" t="s">
        <v>21</v>
      </c>
      <c r="J896" s="3" t="s">
        <v>820</v>
      </c>
      <c r="K896" s="3" t="s">
        <v>449</v>
      </c>
    </row>
    <row r="897" spans="1:11" hidden="1" x14ac:dyDescent="0.25">
      <c r="A897" s="3">
        <v>604246</v>
      </c>
      <c r="B897" s="3" t="s">
        <v>1181</v>
      </c>
      <c r="C897" s="3" t="s">
        <v>1011</v>
      </c>
      <c r="D897" s="3" t="s">
        <v>1652</v>
      </c>
      <c r="E897" s="3" t="s">
        <v>1182</v>
      </c>
      <c r="F897" s="6" t="s">
        <v>1012</v>
      </c>
      <c r="G897" s="4">
        <v>43633</v>
      </c>
      <c r="H897" s="3" t="s">
        <v>20</v>
      </c>
      <c r="I897" s="3" t="s">
        <v>21</v>
      </c>
      <c r="J897" s="3" t="s">
        <v>22</v>
      </c>
      <c r="K897" s="3" t="s">
        <v>1012</v>
      </c>
    </row>
    <row r="898" spans="1:11" hidden="1" x14ac:dyDescent="0.25">
      <c r="A898" s="3">
        <v>604359</v>
      </c>
      <c r="B898" s="3" t="s">
        <v>443</v>
      </c>
      <c r="C898" s="3" t="s">
        <v>105</v>
      </c>
      <c r="D898" s="3" t="s">
        <v>1462</v>
      </c>
      <c r="E898" s="3" t="s">
        <v>444</v>
      </c>
      <c r="F898" s="6" t="s">
        <v>106</v>
      </c>
      <c r="G898" s="4">
        <v>43069</v>
      </c>
      <c r="H898" s="3" t="s">
        <v>13</v>
      </c>
      <c r="I898" s="3" t="s">
        <v>21</v>
      </c>
      <c r="J898" s="3" t="s">
        <v>48</v>
      </c>
      <c r="K898" s="3" t="s">
        <v>106</v>
      </c>
    </row>
    <row r="899" spans="1:11" hidden="1" x14ac:dyDescent="0.25">
      <c r="A899" s="3">
        <v>604359</v>
      </c>
      <c r="B899" s="3" t="s">
        <v>443</v>
      </c>
      <c r="C899" s="3" t="s">
        <v>105</v>
      </c>
      <c r="D899" s="3" t="s">
        <v>1462</v>
      </c>
      <c r="E899" s="3" t="s">
        <v>704</v>
      </c>
      <c r="F899" s="6" t="s">
        <v>106</v>
      </c>
      <c r="G899" s="4">
        <v>43434</v>
      </c>
      <c r="H899" s="3" t="s">
        <v>13</v>
      </c>
      <c r="I899" s="3" t="s">
        <v>21</v>
      </c>
      <c r="J899" s="3" t="s">
        <v>48</v>
      </c>
      <c r="K899" s="3" t="s">
        <v>106</v>
      </c>
    </row>
    <row r="900" spans="1:11" hidden="1" x14ac:dyDescent="0.25">
      <c r="A900" s="3">
        <v>605886</v>
      </c>
      <c r="B900" s="3" t="s">
        <v>439</v>
      </c>
      <c r="C900" s="3" t="s">
        <v>59</v>
      </c>
      <c r="D900" s="3" t="s">
        <v>1488</v>
      </c>
      <c r="E900" s="3" t="s">
        <v>440</v>
      </c>
      <c r="F900" s="6" t="s">
        <v>57</v>
      </c>
      <c r="G900" s="4">
        <v>43375</v>
      </c>
      <c r="H900" s="3" t="s">
        <v>13</v>
      </c>
      <c r="I900" s="3" t="s">
        <v>21</v>
      </c>
      <c r="J900" s="3" t="s">
        <v>441</v>
      </c>
      <c r="K900" s="3" t="s">
        <v>57</v>
      </c>
    </row>
    <row r="901" spans="1:11" hidden="1" x14ac:dyDescent="0.25">
      <c r="A901" s="3">
        <v>605886</v>
      </c>
      <c r="B901" s="3" t="s">
        <v>439</v>
      </c>
      <c r="C901" s="3" t="s">
        <v>59</v>
      </c>
      <c r="D901" s="3" t="s">
        <v>1488</v>
      </c>
      <c r="E901" s="3" t="s">
        <v>1402</v>
      </c>
      <c r="F901" s="6" t="s">
        <v>57</v>
      </c>
      <c r="G901" s="4">
        <v>43740</v>
      </c>
      <c r="H901" s="3" t="s">
        <v>20</v>
      </c>
      <c r="I901" s="3" t="s">
        <v>21</v>
      </c>
      <c r="J901" s="3" t="s">
        <v>48</v>
      </c>
      <c r="K901" s="3" t="s">
        <v>57</v>
      </c>
    </row>
    <row r="902" spans="1:11" hidden="1" x14ac:dyDescent="0.25">
      <c r="A902" s="3">
        <v>607352</v>
      </c>
      <c r="B902" s="3" t="s">
        <v>1406</v>
      </c>
      <c r="C902" s="3" t="s">
        <v>648</v>
      </c>
      <c r="D902" s="3" t="s">
        <v>1653</v>
      </c>
      <c r="E902" s="3" t="s">
        <v>1315</v>
      </c>
      <c r="F902" s="6" t="s">
        <v>649</v>
      </c>
      <c r="G902" s="4">
        <v>43687</v>
      </c>
      <c r="H902" s="3" t="s">
        <v>20</v>
      </c>
      <c r="I902" s="3" t="s">
        <v>21</v>
      </c>
      <c r="J902" s="3" t="s">
        <v>48</v>
      </c>
      <c r="K902" s="3" t="s">
        <v>649</v>
      </c>
    </row>
    <row r="903" spans="1:11" hidden="1" x14ac:dyDescent="0.25">
      <c r="A903" s="3">
        <v>608124</v>
      </c>
      <c r="B903" s="3" t="s">
        <v>1375</v>
      </c>
      <c r="C903" s="3" t="s">
        <v>54</v>
      </c>
      <c r="D903" s="3" t="s">
        <v>1498</v>
      </c>
      <c r="E903" s="3" t="s">
        <v>1376</v>
      </c>
      <c r="F903" s="6" t="s">
        <v>115</v>
      </c>
      <c r="G903" s="4">
        <v>43599</v>
      </c>
      <c r="H903" s="3" t="s">
        <v>20</v>
      </c>
      <c r="I903" s="3" t="s">
        <v>21</v>
      </c>
      <c r="J903" s="3" t="s">
        <v>48</v>
      </c>
      <c r="K903" s="3" t="s">
        <v>115</v>
      </c>
    </row>
    <row r="904" spans="1:11" hidden="1" x14ac:dyDescent="0.25">
      <c r="A904" s="3">
        <v>608124</v>
      </c>
      <c r="B904" s="3" t="s">
        <v>1375</v>
      </c>
      <c r="C904" s="3" t="s">
        <v>54</v>
      </c>
      <c r="D904" s="3" t="s">
        <v>1498</v>
      </c>
      <c r="E904" s="3" t="s">
        <v>1377</v>
      </c>
      <c r="F904" s="6" t="s">
        <v>115</v>
      </c>
      <c r="G904" s="4">
        <v>43357</v>
      </c>
      <c r="H904" s="3" t="s">
        <v>13</v>
      </c>
      <c r="I904" s="3" t="s">
        <v>21</v>
      </c>
      <c r="J904" s="3" t="s">
        <v>48</v>
      </c>
      <c r="K904" s="3" t="s">
        <v>115</v>
      </c>
    </row>
    <row r="905" spans="1:11" hidden="1" x14ac:dyDescent="0.25">
      <c r="A905" s="3">
        <v>610814</v>
      </c>
      <c r="B905" s="3" t="s">
        <v>809</v>
      </c>
      <c r="C905" s="3" t="s">
        <v>3370</v>
      </c>
      <c r="D905" s="3" t="s">
        <v>1507</v>
      </c>
      <c r="E905" s="3" t="s">
        <v>804</v>
      </c>
      <c r="F905" s="6" t="s">
        <v>770</v>
      </c>
      <c r="G905" s="4">
        <v>43471</v>
      </c>
      <c r="H905" s="3" t="s">
        <v>20</v>
      </c>
      <c r="I905" s="3" t="s">
        <v>21</v>
      </c>
      <c r="J905" s="3" t="s">
        <v>810</v>
      </c>
      <c r="K905" s="3" t="s">
        <v>770</v>
      </c>
    </row>
    <row r="906" spans="1:11" hidden="1" x14ac:dyDescent="0.25">
      <c r="A906" s="3">
        <v>610917</v>
      </c>
      <c r="B906" s="3" t="s">
        <v>1122</v>
      </c>
      <c r="C906" s="3" t="s">
        <v>59</v>
      </c>
      <c r="D906" s="3" t="s">
        <v>1497</v>
      </c>
      <c r="E906" s="3" t="s">
        <v>1123</v>
      </c>
      <c r="F906" s="6" t="s">
        <v>540</v>
      </c>
      <c r="G906" s="4">
        <v>43606</v>
      </c>
      <c r="H906" s="3" t="s">
        <v>20</v>
      </c>
      <c r="I906" s="3" t="s">
        <v>21</v>
      </c>
      <c r="J906" s="3" t="s">
        <v>48</v>
      </c>
      <c r="K906" s="3" t="s">
        <v>540</v>
      </c>
    </row>
    <row r="907" spans="1:11" hidden="1" x14ac:dyDescent="0.25">
      <c r="A907" s="3">
        <v>611168</v>
      </c>
      <c r="B907" s="3" t="s">
        <v>1124</v>
      </c>
      <c r="C907" s="3" t="s">
        <v>63</v>
      </c>
      <c r="D907" s="3" t="s">
        <v>1700</v>
      </c>
      <c r="E907" s="3" t="s">
        <v>3517</v>
      </c>
      <c r="F907" s="6" t="s">
        <v>225</v>
      </c>
      <c r="G907" s="4">
        <v>43550</v>
      </c>
      <c r="H907" s="3" t="s">
        <v>20</v>
      </c>
      <c r="I907" s="3" t="s">
        <v>21</v>
      </c>
      <c r="J907" s="3" t="s">
        <v>48</v>
      </c>
      <c r="K907" s="3" t="s">
        <v>225</v>
      </c>
    </row>
    <row r="908" spans="1:11" hidden="1" x14ac:dyDescent="0.25">
      <c r="A908" s="3">
        <v>611168</v>
      </c>
      <c r="B908" s="3" t="s">
        <v>1124</v>
      </c>
      <c r="C908" s="3" t="s">
        <v>63</v>
      </c>
      <c r="D908" s="3" t="s">
        <v>1700</v>
      </c>
      <c r="E908" s="3" t="s">
        <v>3518</v>
      </c>
      <c r="F908" s="6" t="s">
        <v>225</v>
      </c>
      <c r="G908" s="4">
        <v>43795</v>
      </c>
      <c r="H908" s="3" t="s">
        <v>20</v>
      </c>
      <c r="I908" s="3" t="s">
        <v>21</v>
      </c>
      <c r="J908" s="3" t="s">
        <v>48</v>
      </c>
      <c r="K908" s="3" t="s">
        <v>225</v>
      </c>
    </row>
    <row r="909" spans="1:11" hidden="1" x14ac:dyDescent="0.25">
      <c r="A909" s="3">
        <v>612797</v>
      </c>
      <c r="B909" s="3" t="s">
        <v>1446</v>
      </c>
      <c r="C909" s="3" t="s">
        <v>1697</v>
      </c>
      <c r="D909" s="3" t="s">
        <v>1471</v>
      </c>
      <c r="E909" s="3" t="s">
        <v>1423</v>
      </c>
      <c r="F909" s="6" t="s">
        <v>449</v>
      </c>
      <c r="G909" s="4">
        <v>43770</v>
      </c>
      <c r="H909" s="3" t="s">
        <v>20</v>
      </c>
      <c r="I909" s="3" t="s">
        <v>21</v>
      </c>
      <c r="J909" s="3" t="s">
        <v>48</v>
      </c>
      <c r="K909" s="3" t="s">
        <v>449</v>
      </c>
    </row>
    <row r="910" spans="1:11" hidden="1" x14ac:dyDescent="0.25">
      <c r="A910" s="3">
        <v>614545</v>
      </c>
      <c r="B910" s="3" t="s">
        <v>50</v>
      </c>
      <c r="C910" s="3" t="s">
        <v>11</v>
      </c>
      <c r="D910" s="3" t="s">
        <v>1655</v>
      </c>
      <c r="E910" s="3" t="s">
        <v>39</v>
      </c>
      <c r="F910" s="6" t="s">
        <v>47</v>
      </c>
      <c r="G910" s="4">
        <v>43160</v>
      </c>
      <c r="H910" s="3" t="s">
        <v>13</v>
      </c>
      <c r="I910" s="3" t="s">
        <v>21</v>
      </c>
      <c r="J910" s="3" t="s">
        <v>48</v>
      </c>
      <c r="K910" s="3" t="s">
        <v>47</v>
      </c>
    </row>
    <row r="911" spans="1:11" hidden="1" x14ac:dyDescent="0.25">
      <c r="A911" s="3">
        <v>614545</v>
      </c>
      <c r="B911" s="3" t="s">
        <v>50</v>
      </c>
      <c r="C911" s="3" t="s">
        <v>11</v>
      </c>
      <c r="D911" s="3" t="s">
        <v>1655</v>
      </c>
      <c r="E911" s="3" t="s">
        <v>949</v>
      </c>
      <c r="F911" s="6" t="s">
        <v>47</v>
      </c>
      <c r="G911" s="4">
        <v>43525</v>
      </c>
      <c r="H911" s="3" t="s">
        <v>20</v>
      </c>
      <c r="I911" s="3" t="s">
        <v>21</v>
      </c>
      <c r="J911" s="3" t="s">
        <v>48</v>
      </c>
      <c r="K911" s="3" t="s">
        <v>47</v>
      </c>
    </row>
    <row r="912" spans="1:11" hidden="1" x14ac:dyDescent="0.25">
      <c r="A912" s="3">
        <v>617765</v>
      </c>
      <c r="B912" s="3" t="s">
        <v>939</v>
      </c>
      <c r="C912" s="3" t="s">
        <v>187</v>
      </c>
      <c r="D912" s="3" t="s">
        <v>1471</v>
      </c>
      <c r="E912" s="3" t="s">
        <v>940</v>
      </c>
      <c r="F912" s="6" t="s">
        <v>188</v>
      </c>
      <c r="G912" s="4">
        <v>43475</v>
      </c>
      <c r="H912" s="3" t="s">
        <v>20</v>
      </c>
      <c r="I912" s="3" t="s">
        <v>21</v>
      </c>
      <c r="J912" s="3" t="s">
        <v>48</v>
      </c>
      <c r="K912" s="3" t="s">
        <v>188</v>
      </c>
    </row>
    <row r="913" spans="1:11" hidden="1" x14ac:dyDescent="0.25">
      <c r="A913" s="3">
        <v>619491</v>
      </c>
      <c r="B913" s="3" t="s">
        <v>1415</v>
      </c>
      <c r="C913" s="3" t="s">
        <v>1696</v>
      </c>
      <c r="D913" s="3" t="s">
        <v>1603</v>
      </c>
      <c r="E913" s="3" t="s">
        <v>1416</v>
      </c>
      <c r="F913" s="6" t="s">
        <v>270</v>
      </c>
      <c r="G913" s="4">
        <v>43509</v>
      </c>
      <c r="H913" s="3" t="s">
        <v>20</v>
      </c>
      <c r="I913" s="3" t="s">
        <v>21</v>
      </c>
      <c r="J913" s="3" t="s">
        <v>48</v>
      </c>
      <c r="K913" s="3" t="s">
        <v>270</v>
      </c>
    </row>
    <row r="914" spans="1:11" hidden="1" x14ac:dyDescent="0.25">
      <c r="A914" s="3">
        <v>619491</v>
      </c>
      <c r="B914" s="3" t="s">
        <v>1415</v>
      </c>
      <c r="C914" s="3" t="s">
        <v>1696</v>
      </c>
      <c r="D914" s="3" t="s">
        <v>1603</v>
      </c>
      <c r="E914" s="3" t="s">
        <v>1417</v>
      </c>
      <c r="F914" s="6" t="s">
        <v>270</v>
      </c>
      <c r="G914" s="4">
        <v>43754</v>
      </c>
      <c r="H914" s="3" t="s">
        <v>20</v>
      </c>
      <c r="I914" s="3" t="s">
        <v>21</v>
      </c>
      <c r="J914" s="3" t="s">
        <v>48</v>
      </c>
      <c r="K914" s="3" t="s">
        <v>270</v>
      </c>
    </row>
    <row r="915" spans="1:11" hidden="1" x14ac:dyDescent="0.25">
      <c r="A915" s="3">
        <v>623241</v>
      </c>
      <c r="B915" s="3" t="s">
        <v>860</v>
      </c>
      <c r="C915" s="3" t="s">
        <v>165</v>
      </c>
      <c r="D915" s="3" t="s">
        <v>1593</v>
      </c>
      <c r="E915" s="3" t="s">
        <v>856</v>
      </c>
      <c r="F915" s="6" t="s">
        <v>196</v>
      </c>
      <c r="G915" s="4">
        <v>43487</v>
      </c>
      <c r="H915" s="3" t="s">
        <v>20</v>
      </c>
      <c r="I915" s="3" t="s">
        <v>21</v>
      </c>
      <c r="J915" s="3" t="s">
        <v>3519</v>
      </c>
      <c r="K915" s="3" t="s">
        <v>196</v>
      </c>
    </row>
    <row r="916" spans="1:11" hidden="1" x14ac:dyDescent="0.25">
      <c r="A916" s="3">
        <v>624355</v>
      </c>
      <c r="B916" s="3" t="s">
        <v>1208</v>
      </c>
      <c r="C916" s="3" t="s">
        <v>3370</v>
      </c>
      <c r="D916" s="3" t="s">
        <v>1492</v>
      </c>
      <c r="E916" s="3" t="s">
        <v>1209</v>
      </c>
      <c r="F916" s="6" t="s">
        <v>770</v>
      </c>
      <c r="G916" s="4">
        <v>43397</v>
      </c>
      <c r="H916" s="3" t="s">
        <v>13</v>
      </c>
      <c r="I916" s="3" t="s">
        <v>21</v>
      </c>
      <c r="J916" s="3" t="s">
        <v>3520</v>
      </c>
      <c r="K916" s="3" t="s">
        <v>770</v>
      </c>
    </row>
    <row r="917" spans="1:11" hidden="1" x14ac:dyDescent="0.25">
      <c r="A917" s="3">
        <v>624355</v>
      </c>
      <c r="B917" s="3" t="s">
        <v>1208</v>
      </c>
      <c r="C917" s="3" t="s">
        <v>3370</v>
      </c>
      <c r="D917" s="3" t="s">
        <v>1492</v>
      </c>
      <c r="E917" s="3" t="s">
        <v>1205</v>
      </c>
      <c r="F917" s="6" t="s">
        <v>770</v>
      </c>
      <c r="G917" s="4">
        <v>43642</v>
      </c>
      <c r="H917" s="3" t="s">
        <v>20</v>
      </c>
      <c r="I917" s="3" t="s">
        <v>21</v>
      </c>
      <c r="J917" s="3" t="s">
        <v>48</v>
      </c>
      <c r="K917" s="3" t="s">
        <v>770</v>
      </c>
    </row>
    <row r="918" spans="1:11" hidden="1" x14ac:dyDescent="0.25">
      <c r="A918" s="3">
        <v>625629</v>
      </c>
      <c r="B918" s="3" t="s">
        <v>782</v>
      </c>
      <c r="C918" s="3" t="s">
        <v>170</v>
      </c>
      <c r="D918" s="3" t="s">
        <v>1539</v>
      </c>
      <c r="E918" s="3" t="s">
        <v>1272</v>
      </c>
      <c r="F918" s="6" t="s">
        <v>171</v>
      </c>
      <c r="G918" s="4">
        <v>43673</v>
      </c>
      <c r="H918" s="3" t="s">
        <v>20</v>
      </c>
      <c r="I918" s="3" t="s">
        <v>21</v>
      </c>
      <c r="J918" s="3" t="s">
        <v>66</v>
      </c>
      <c r="K918" s="3" t="s">
        <v>66</v>
      </c>
    </row>
    <row r="919" spans="1:11" hidden="1" x14ac:dyDescent="0.25">
      <c r="A919" s="3">
        <v>629622</v>
      </c>
      <c r="B919" s="3" t="s">
        <v>359</v>
      </c>
      <c r="C919" s="3" t="s">
        <v>360</v>
      </c>
      <c r="D919" s="3" t="s">
        <v>1465</v>
      </c>
      <c r="E919" s="3" t="s">
        <v>162</v>
      </c>
      <c r="F919" s="6" t="s">
        <v>361</v>
      </c>
      <c r="G919" s="4">
        <v>43405</v>
      </c>
      <c r="H919" s="3" t="s">
        <v>13</v>
      </c>
      <c r="I919" s="3" t="s">
        <v>24</v>
      </c>
      <c r="J919" s="3" t="s">
        <v>3521</v>
      </c>
      <c r="K919" s="3" t="s">
        <v>361</v>
      </c>
    </row>
    <row r="920" spans="1:11" hidden="1" x14ac:dyDescent="0.25">
      <c r="A920" s="3">
        <v>629622</v>
      </c>
      <c r="B920" s="3" t="s">
        <v>359</v>
      </c>
      <c r="C920" s="3" t="s">
        <v>360</v>
      </c>
      <c r="D920" s="3" t="s">
        <v>1465</v>
      </c>
      <c r="E920" s="3" t="s">
        <v>1423</v>
      </c>
      <c r="F920" s="6" t="s">
        <v>361</v>
      </c>
      <c r="G920" s="4">
        <v>43770</v>
      </c>
      <c r="H920" s="3" t="s">
        <v>20</v>
      </c>
      <c r="I920" s="3" t="s">
        <v>21</v>
      </c>
      <c r="J920" s="3" t="s">
        <v>48</v>
      </c>
      <c r="K920" s="3" t="s">
        <v>361</v>
      </c>
    </row>
    <row r="921" spans="1:11" hidden="1" x14ac:dyDescent="0.25">
      <c r="A921" s="3">
        <v>631741</v>
      </c>
      <c r="B921" s="3" t="s">
        <v>60</v>
      </c>
      <c r="C921" s="3" t="s">
        <v>59</v>
      </c>
      <c r="D921" s="3" t="s">
        <v>1459</v>
      </c>
      <c r="E921" s="3" t="s">
        <v>790</v>
      </c>
      <c r="F921" s="6" t="s">
        <v>791</v>
      </c>
      <c r="G921" s="4">
        <v>43313</v>
      </c>
      <c r="H921" s="3" t="s">
        <v>13</v>
      </c>
      <c r="I921" s="3" t="s">
        <v>65</v>
      </c>
      <c r="J921" s="3" t="s">
        <v>66</v>
      </c>
      <c r="K921" s="3" t="s">
        <v>66</v>
      </c>
    </row>
    <row r="922" spans="1:11" hidden="1" x14ac:dyDescent="0.25">
      <c r="A922" s="3">
        <v>633313</v>
      </c>
      <c r="B922" s="3" t="s">
        <v>688</v>
      </c>
      <c r="C922" s="3" t="s">
        <v>54</v>
      </c>
      <c r="D922" s="3" t="s">
        <v>1656</v>
      </c>
      <c r="E922" s="3" t="s">
        <v>686</v>
      </c>
      <c r="F922" s="6" t="s">
        <v>142</v>
      </c>
      <c r="G922" s="4">
        <v>43420</v>
      </c>
      <c r="H922" s="3" t="s">
        <v>13</v>
      </c>
      <c r="I922" s="3" t="s">
        <v>24</v>
      </c>
      <c r="J922" s="3" t="s">
        <v>689</v>
      </c>
      <c r="K922" s="3" t="s">
        <v>142</v>
      </c>
    </row>
    <row r="923" spans="1:11" hidden="1" x14ac:dyDescent="0.25">
      <c r="A923" s="3">
        <v>633313</v>
      </c>
      <c r="B923" s="3" t="s">
        <v>688</v>
      </c>
      <c r="C923" s="3" t="s">
        <v>54</v>
      </c>
      <c r="D923" s="3" t="s">
        <v>1656</v>
      </c>
      <c r="E923" s="3" t="s">
        <v>3465</v>
      </c>
      <c r="F923" s="6" t="s">
        <v>142</v>
      </c>
      <c r="G923" s="4">
        <v>43785</v>
      </c>
      <c r="H923" s="3" t="s">
        <v>20</v>
      </c>
      <c r="I923" s="3" t="s">
        <v>21</v>
      </c>
      <c r="J923" s="3" t="s">
        <v>48</v>
      </c>
      <c r="K923" s="3" t="s">
        <v>142</v>
      </c>
    </row>
    <row r="924" spans="1:11" hidden="1" x14ac:dyDescent="0.25">
      <c r="A924" s="3">
        <v>633529</v>
      </c>
      <c r="B924" s="3" t="s">
        <v>121</v>
      </c>
      <c r="C924" s="3" t="s">
        <v>69</v>
      </c>
      <c r="D924" s="3" t="s">
        <v>1620</v>
      </c>
      <c r="E924" s="3" t="s">
        <v>122</v>
      </c>
      <c r="F924" s="6" t="s">
        <v>123</v>
      </c>
      <c r="G924" s="4">
        <v>43331</v>
      </c>
      <c r="H924" s="3" t="s">
        <v>13</v>
      </c>
      <c r="I924" s="3" t="s">
        <v>21</v>
      </c>
      <c r="J924" s="3" t="s">
        <v>48</v>
      </c>
      <c r="K924" s="3" t="s">
        <v>123</v>
      </c>
    </row>
    <row r="925" spans="1:11" hidden="1" x14ac:dyDescent="0.25">
      <c r="A925" s="3">
        <v>633529</v>
      </c>
      <c r="B925" s="3" t="s">
        <v>121</v>
      </c>
      <c r="C925" s="3" t="s">
        <v>69</v>
      </c>
      <c r="D925" s="3" t="s">
        <v>1620</v>
      </c>
      <c r="E925" s="3" t="s">
        <v>1324</v>
      </c>
      <c r="F925" s="6" t="s">
        <v>123</v>
      </c>
      <c r="G925" s="4">
        <v>43696</v>
      </c>
      <c r="H925" s="3" t="s">
        <v>20</v>
      </c>
      <c r="I925" s="3" t="s">
        <v>21</v>
      </c>
      <c r="J925" s="3" t="s">
        <v>48</v>
      </c>
      <c r="K925" s="3" t="s">
        <v>123</v>
      </c>
    </row>
    <row r="926" spans="1:11" hidden="1" x14ac:dyDescent="0.25">
      <c r="A926" s="3">
        <v>635431</v>
      </c>
      <c r="B926" s="3" t="s">
        <v>465</v>
      </c>
      <c r="C926" s="3" t="s">
        <v>83</v>
      </c>
      <c r="D926" s="3" t="s">
        <v>1546</v>
      </c>
      <c r="E926" s="3" t="s">
        <v>1001</v>
      </c>
      <c r="F926" s="6" t="s">
        <v>84</v>
      </c>
      <c r="G926" s="4">
        <v>43573</v>
      </c>
      <c r="H926" s="3" t="s">
        <v>20</v>
      </c>
      <c r="I926" s="3" t="s">
        <v>21</v>
      </c>
      <c r="J926" s="3" t="s">
        <v>48</v>
      </c>
      <c r="K926" s="3" t="s">
        <v>84</v>
      </c>
    </row>
    <row r="927" spans="1:11" hidden="1" x14ac:dyDescent="0.25">
      <c r="A927" s="3">
        <v>638371</v>
      </c>
      <c r="B927" s="3" t="s">
        <v>650</v>
      </c>
      <c r="C927" s="3" t="s">
        <v>484</v>
      </c>
      <c r="D927" s="3" t="s">
        <v>1554</v>
      </c>
      <c r="E927" s="3" t="s">
        <v>3443</v>
      </c>
      <c r="F927" s="6" t="s">
        <v>485</v>
      </c>
      <c r="G927" s="4">
        <v>43778</v>
      </c>
      <c r="H927" s="3" t="s">
        <v>20</v>
      </c>
      <c r="I927" s="3" t="s">
        <v>21</v>
      </c>
      <c r="J927" s="3" t="s">
        <v>48</v>
      </c>
      <c r="K927" s="3" t="s">
        <v>485</v>
      </c>
    </row>
    <row r="928" spans="1:11" hidden="1" x14ac:dyDescent="0.25">
      <c r="A928" s="3">
        <v>643406</v>
      </c>
      <c r="B928" s="3" t="s">
        <v>701</v>
      </c>
      <c r="C928" s="3" t="s">
        <v>648</v>
      </c>
      <c r="D928" s="3" t="s">
        <v>1546</v>
      </c>
      <c r="E928" s="3" t="s">
        <v>3498</v>
      </c>
      <c r="F928" s="6" t="s">
        <v>649</v>
      </c>
      <c r="G928" s="4">
        <v>43797</v>
      </c>
      <c r="H928" s="3" t="s">
        <v>20</v>
      </c>
      <c r="I928" s="3" t="s">
        <v>21</v>
      </c>
      <c r="J928" s="3" t="s">
        <v>48</v>
      </c>
      <c r="K928" s="3" t="s">
        <v>649</v>
      </c>
    </row>
    <row r="929" spans="1:11" hidden="1" x14ac:dyDescent="0.25">
      <c r="A929" s="3">
        <v>643572</v>
      </c>
      <c r="B929" s="3" t="s">
        <v>1386</v>
      </c>
      <c r="C929" s="3" t="s">
        <v>801</v>
      </c>
      <c r="D929" s="3" t="s">
        <v>1471</v>
      </c>
      <c r="E929" s="3" t="s">
        <v>1387</v>
      </c>
      <c r="F929" s="6" t="s">
        <v>1058</v>
      </c>
      <c r="G929" s="4">
        <v>43733</v>
      </c>
      <c r="H929" s="3" t="s">
        <v>20</v>
      </c>
      <c r="I929" s="3" t="s">
        <v>21</v>
      </c>
      <c r="J929" s="3" t="s">
        <v>48</v>
      </c>
      <c r="K929" s="3" t="s">
        <v>1058</v>
      </c>
    </row>
    <row r="930" spans="1:11" hidden="1" x14ac:dyDescent="0.25">
      <c r="A930" s="3">
        <v>645350</v>
      </c>
      <c r="B930" s="3" t="s">
        <v>729</v>
      </c>
      <c r="C930" s="3" t="s">
        <v>165</v>
      </c>
      <c r="D930" s="3" t="s">
        <v>1520</v>
      </c>
      <c r="E930" s="3" t="s">
        <v>730</v>
      </c>
      <c r="F930" s="6" t="s">
        <v>179</v>
      </c>
      <c r="G930" s="4">
        <v>43440</v>
      </c>
      <c r="H930" s="3" t="s">
        <v>13</v>
      </c>
      <c r="I930" s="3" t="s">
        <v>14</v>
      </c>
      <c r="J930" s="3" t="s">
        <v>146</v>
      </c>
      <c r="K930" s="3" t="s">
        <v>179</v>
      </c>
    </row>
    <row r="931" spans="1:11" hidden="1" x14ac:dyDescent="0.25">
      <c r="A931" s="3">
        <v>645350</v>
      </c>
      <c r="B931" s="3" t="s">
        <v>729</v>
      </c>
      <c r="C931" s="3" t="s">
        <v>165</v>
      </c>
      <c r="D931" s="3" t="s">
        <v>1520</v>
      </c>
      <c r="E931" s="3" t="s">
        <v>3522</v>
      </c>
      <c r="F931" s="6" t="s">
        <v>179</v>
      </c>
      <c r="G931" s="4">
        <v>43805</v>
      </c>
      <c r="H931" s="3" t="s">
        <v>20</v>
      </c>
      <c r="I931" s="3" t="s">
        <v>21</v>
      </c>
      <c r="J931" s="3" t="s">
        <v>48</v>
      </c>
      <c r="K931" s="3" t="s">
        <v>179</v>
      </c>
    </row>
    <row r="932" spans="1:11" hidden="1" x14ac:dyDescent="0.25">
      <c r="A932" s="3">
        <v>656076</v>
      </c>
      <c r="B932" s="3" t="s">
        <v>1442</v>
      </c>
      <c r="C932" s="3" t="s">
        <v>360</v>
      </c>
      <c r="D932" s="3" t="s">
        <v>1642</v>
      </c>
      <c r="E932" s="3" t="s">
        <v>1443</v>
      </c>
      <c r="F932" s="6" t="s">
        <v>825</v>
      </c>
      <c r="G932" s="4">
        <v>43766</v>
      </c>
      <c r="H932" s="3" t="s">
        <v>20</v>
      </c>
      <c r="I932" s="3" t="s">
        <v>21</v>
      </c>
      <c r="J932" s="3" t="s">
        <v>48</v>
      </c>
      <c r="K932" s="3" t="s">
        <v>825</v>
      </c>
    </row>
    <row r="933" spans="1:11" hidden="1" x14ac:dyDescent="0.25">
      <c r="A933" s="3">
        <v>656318</v>
      </c>
      <c r="B933" s="3" t="s">
        <v>23</v>
      </c>
      <c r="C933" s="3" t="s">
        <v>18</v>
      </c>
      <c r="D933" s="3" t="s">
        <v>1619</v>
      </c>
      <c r="E933" s="3" t="s">
        <v>1177</v>
      </c>
      <c r="F933" s="6" t="s">
        <v>16</v>
      </c>
      <c r="G933" s="4">
        <v>43631</v>
      </c>
      <c r="H933" s="3" t="s">
        <v>20</v>
      </c>
      <c r="I933" s="3" t="s">
        <v>21</v>
      </c>
      <c r="J933" s="3" t="s">
        <v>22</v>
      </c>
      <c r="K933" s="3" t="s">
        <v>16</v>
      </c>
    </row>
    <row r="934" spans="1:11" hidden="1" x14ac:dyDescent="0.25">
      <c r="A934" s="3">
        <v>656508</v>
      </c>
      <c r="B934" s="3" t="s">
        <v>1101</v>
      </c>
      <c r="C934" s="3" t="s">
        <v>54</v>
      </c>
      <c r="D934" s="3" t="s">
        <v>1657</v>
      </c>
      <c r="E934" s="3" t="s">
        <v>1063</v>
      </c>
      <c r="F934" s="6" t="s">
        <v>108</v>
      </c>
      <c r="G934" s="4">
        <v>43558</v>
      </c>
      <c r="H934" s="3" t="s">
        <v>20</v>
      </c>
      <c r="I934" s="3" t="s">
        <v>21</v>
      </c>
      <c r="J934" s="3" t="s">
        <v>48</v>
      </c>
      <c r="K934" s="3" t="s">
        <v>108</v>
      </c>
    </row>
    <row r="935" spans="1:11" hidden="1" x14ac:dyDescent="0.25">
      <c r="A935" s="3">
        <v>659714</v>
      </c>
      <c r="B935" s="3" t="s">
        <v>703</v>
      </c>
      <c r="C935" s="3" t="s">
        <v>54</v>
      </c>
      <c r="D935" s="3" t="s">
        <v>1658</v>
      </c>
      <c r="E935" s="3" t="s">
        <v>704</v>
      </c>
      <c r="F935" s="6" t="s">
        <v>108</v>
      </c>
      <c r="G935" s="4">
        <v>43434</v>
      </c>
      <c r="H935" s="3" t="s">
        <v>13</v>
      </c>
      <c r="I935" s="3" t="s">
        <v>21</v>
      </c>
      <c r="J935" s="3" t="s">
        <v>705</v>
      </c>
      <c r="K935" s="3" t="s">
        <v>108</v>
      </c>
    </row>
    <row r="936" spans="1:11" hidden="1" x14ac:dyDescent="0.25">
      <c r="A936" s="3">
        <v>659714</v>
      </c>
      <c r="B936" s="3" t="s">
        <v>703</v>
      </c>
      <c r="C936" s="3" t="s">
        <v>54</v>
      </c>
      <c r="D936" s="3" t="s">
        <v>1658</v>
      </c>
      <c r="E936" s="3" t="s">
        <v>3376</v>
      </c>
      <c r="F936" s="6" t="s">
        <v>108</v>
      </c>
      <c r="G936" s="4">
        <v>43799</v>
      </c>
      <c r="H936" s="3" t="s">
        <v>20</v>
      </c>
      <c r="I936" s="3" t="s">
        <v>21</v>
      </c>
      <c r="J936" s="3" t="s">
        <v>48</v>
      </c>
      <c r="K936" s="3" t="s">
        <v>108</v>
      </c>
    </row>
    <row r="937" spans="1:11" hidden="1" x14ac:dyDescent="0.25">
      <c r="A937" s="3">
        <v>662078</v>
      </c>
      <c r="B937" s="3" t="s">
        <v>208</v>
      </c>
      <c r="C937" s="3" t="s">
        <v>111</v>
      </c>
      <c r="D937" s="3" t="s">
        <v>1543</v>
      </c>
      <c r="E937" s="3" t="s">
        <v>1220</v>
      </c>
      <c r="F937" s="6" t="s">
        <v>210</v>
      </c>
      <c r="G937" s="4">
        <v>43647</v>
      </c>
      <c r="H937" s="3" t="s">
        <v>20</v>
      </c>
      <c r="I937" s="3" t="s">
        <v>21</v>
      </c>
      <c r="J937" s="3" t="s">
        <v>48</v>
      </c>
      <c r="K937" s="3" t="s">
        <v>210</v>
      </c>
    </row>
    <row r="938" spans="1:11" hidden="1" x14ac:dyDescent="0.25">
      <c r="A938" s="3">
        <v>663795</v>
      </c>
      <c r="B938" s="3" t="s">
        <v>1424</v>
      </c>
      <c r="C938" s="3" t="s">
        <v>54</v>
      </c>
      <c r="D938" s="3" t="s">
        <v>1471</v>
      </c>
      <c r="E938" s="3" t="s">
        <v>949</v>
      </c>
      <c r="F938" s="6" t="s">
        <v>561</v>
      </c>
      <c r="G938" s="4">
        <v>43525</v>
      </c>
      <c r="H938" s="3" t="s">
        <v>20</v>
      </c>
      <c r="I938" s="3" t="s">
        <v>21</v>
      </c>
      <c r="J938" s="3" t="s">
        <v>48</v>
      </c>
      <c r="K938" s="3" t="s">
        <v>561</v>
      </c>
    </row>
    <row r="939" spans="1:11" hidden="1" x14ac:dyDescent="0.25">
      <c r="A939" s="3">
        <v>675328</v>
      </c>
      <c r="B939" s="3" t="s">
        <v>996</v>
      </c>
      <c r="C939" s="3" t="s">
        <v>165</v>
      </c>
      <c r="D939" s="3" t="s">
        <v>1659</v>
      </c>
      <c r="E939" s="3" t="s">
        <v>997</v>
      </c>
      <c r="F939" s="6" t="s">
        <v>196</v>
      </c>
      <c r="G939" s="4">
        <v>43585</v>
      </c>
      <c r="H939" s="3" t="s">
        <v>20</v>
      </c>
      <c r="I939" s="3" t="s">
        <v>21</v>
      </c>
      <c r="J939" s="3" t="s">
        <v>48</v>
      </c>
      <c r="K939" s="3" t="s">
        <v>196</v>
      </c>
    </row>
    <row r="940" spans="1:11" hidden="1" x14ac:dyDescent="0.25">
      <c r="A940" s="3">
        <v>677259</v>
      </c>
      <c r="B940" s="3" t="s">
        <v>914</v>
      </c>
      <c r="C940" s="3" t="s">
        <v>111</v>
      </c>
      <c r="D940" s="3" t="s">
        <v>1468</v>
      </c>
      <c r="E940" s="3" t="s">
        <v>915</v>
      </c>
      <c r="F940" s="6" t="s">
        <v>210</v>
      </c>
      <c r="G940" s="4">
        <v>43512</v>
      </c>
      <c r="H940" s="3" t="s">
        <v>20</v>
      </c>
      <c r="I940" s="3" t="s">
        <v>21</v>
      </c>
      <c r="J940" s="3" t="s">
        <v>48</v>
      </c>
      <c r="K940" s="3" t="s">
        <v>210</v>
      </c>
    </row>
    <row r="941" spans="1:11" hidden="1" x14ac:dyDescent="0.25">
      <c r="A941" s="3">
        <v>677903</v>
      </c>
      <c r="B941" s="3" t="s">
        <v>675</v>
      </c>
      <c r="C941" s="3" t="s">
        <v>165</v>
      </c>
      <c r="D941" s="3" t="s">
        <v>1660</v>
      </c>
      <c r="E941" s="3" t="s">
        <v>647</v>
      </c>
      <c r="F941" s="6" t="s">
        <v>179</v>
      </c>
      <c r="G941" s="4">
        <v>43413</v>
      </c>
      <c r="H941" s="3" t="s">
        <v>13</v>
      </c>
      <c r="I941" s="3" t="s">
        <v>14</v>
      </c>
      <c r="J941" s="3" t="s">
        <v>132</v>
      </c>
      <c r="K941" s="3" t="s">
        <v>675</v>
      </c>
    </row>
    <row r="942" spans="1:11" hidden="1" x14ac:dyDescent="0.25">
      <c r="A942" s="3">
        <v>677903</v>
      </c>
      <c r="B942" s="3" t="s">
        <v>675</v>
      </c>
      <c r="C942" s="3" t="s">
        <v>165</v>
      </c>
      <c r="D942" s="3" t="s">
        <v>1660</v>
      </c>
      <c r="E942" s="3" t="s">
        <v>3443</v>
      </c>
      <c r="F942" s="6" t="s">
        <v>179</v>
      </c>
      <c r="G942" s="4">
        <v>43778</v>
      </c>
      <c r="H942" s="3" t="s">
        <v>20</v>
      </c>
      <c r="I942" s="3" t="s">
        <v>21</v>
      </c>
      <c r="J942" s="3" t="s">
        <v>48</v>
      </c>
      <c r="K942" s="3" t="s">
        <v>179</v>
      </c>
    </row>
    <row r="943" spans="1:11" hidden="1" x14ac:dyDescent="0.25">
      <c r="A943" s="3">
        <v>679241</v>
      </c>
      <c r="B943" s="3" t="s">
        <v>129</v>
      </c>
      <c r="C943" s="3" t="s">
        <v>59</v>
      </c>
      <c r="D943" s="3" t="s">
        <v>1537</v>
      </c>
      <c r="E943" s="3" t="s">
        <v>1225</v>
      </c>
      <c r="F943" s="6" t="s">
        <v>131</v>
      </c>
      <c r="G943" s="4">
        <v>43649</v>
      </c>
      <c r="H943" s="3" t="s">
        <v>20</v>
      </c>
      <c r="I943" s="3" t="s">
        <v>21</v>
      </c>
      <c r="J943" s="3" t="s">
        <v>48</v>
      </c>
      <c r="K943" s="3" t="s">
        <v>131</v>
      </c>
    </row>
    <row r="944" spans="1:11" hidden="1" x14ac:dyDescent="0.25">
      <c r="A944" s="3">
        <v>682860</v>
      </c>
      <c r="B944" s="3" t="s">
        <v>1118</v>
      </c>
      <c r="C944" s="3" t="s">
        <v>165</v>
      </c>
      <c r="D944" s="3" t="s">
        <v>1661</v>
      </c>
      <c r="E944" s="3" t="s">
        <v>1117</v>
      </c>
      <c r="F944" s="6" t="s">
        <v>179</v>
      </c>
      <c r="G944" s="4">
        <v>43608</v>
      </c>
      <c r="H944" s="3" t="s">
        <v>20</v>
      </c>
      <c r="I944" s="3" t="s">
        <v>21</v>
      </c>
      <c r="J944" s="3" t="s">
        <v>66</v>
      </c>
      <c r="K944" s="3" t="s">
        <v>66</v>
      </c>
    </row>
    <row r="945" spans="1:11" hidden="1" x14ac:dyDescent="0.25">
      <c r="A945" s="3">
        <v>682965</v>
      </c>
      <c r="B945" s="3" t="s">
        <v>514</v>
      </c>
      <c r="C945" s="3" t="s">
        <v>1697</v>
      </c>
      <c r="D945" s="3" t="s">
        <v>1475</v>
      </c>
      <c r="E945" s="3" t="s">
        <v>515</v>
      </c>
      <c r="F945" s="6" t="s">
        <v>73</v>
      </c>
      <c r="G945" s="4">
        <v>43139</v>
      </c>
      <c r="H945" s="3" t="s">
        <v>13</v>
      </c>
      <c r="I945" s="3" t="s">
        <v>21</v>
      </c>
      <c r="J945" s="3" t="s">
        <v>48</v>
      </c>
      <c r="K945" s="3" t="s">
        <v>73</v>
      </c>
    </row>
    <row r="946" spans="1:11" hidden="1" x14ac:dyDescent="0.25">
      <c r="A946" s="3">
        <v>682965</v>
      </c>
      <c r="B946" s="3" t="s">
        <v>514</v>
      </c>
      <c r="C946" s="3" t="s">
        <v>1697</v>
      </c>
      <c r="D946" s="3" t="s">
        <v>1475</v>
      </c>
      <c r="E946" s="3" t="s">
        <v>889</v>
      </c>
      <c r="F946" s="6" t="s">
        <v>73</v>
      </c>
      <c r="G946" s="4">
        <v>43504</v>
      </c>
      <c r="H946" s="3" t="s">
        <v>20</v>
      </c>
      <c r="I946" s="3" t="s">
        <v>21</v>
      </c>
      <c r="J946" s="3" t="s">
        <v>48</v>
      </c>
      <c r="K946" s="3" t="s">
        <v>73</v>
      </c>
    </row>
    <row r="947" spans="1:11" hidden="1" x14ac:dyDescent="0.25">
      <c r="A947" s="3">
        <v>689125</v>
      </c>
      <c r="B947" s="3" t="s">
        <v>1249</v>
      </c>
      <c r="C947" s="3" t="s">
        <v>187</v>
      </c>
      <c r="D947" s="3" t="s">
        <v>1633</v>
      </c>
      <c r="E947" s="3" t="s">
        <v>1250</v>
      </c>
      <c r="F947" s="6" t="s">
        <v>188</v>
      </c>
      <c r="G947" s="4">
        <v>43647</v>
      </c>
      <c r="H947" s="3" t="s">
        <v>20</v>
      </c>
      <c r="I947" s="3" t="s">
        <v>21</v>
      </c>
      <c r="J947" s="3" t="s">
        <v>22</v>
      </c>
      <c r="K947" s="3" t="s">
        <v>188</v>
      </c>
    </row>
    <row r="948" spans="1:11" hidden="1" x14ac:dyDescent="0.25">
      <c r="A948" s="3">
        <v>689855</v>
      </c>
      <c r="B948" s="3" t="s">
        <v>76</v>
      </c>
      <c r="C948" s="3" t="s">
        <v>78</v>
      </c>
      <c r="D948" s="3" t="s">
        <v>1471</v>
      </c>
      <c r="E948" s="3" t="s">
        <v>77</v>
      </c>
      <c r="F948" s="6" t="s">
        <v>79</v>
      </c>
      <c r="G948" s="4">
        <v>43189</v>
      </c>
      <c r="H948" s="3" t="s">
        <v>13</v>
      </c>
      <c r="I948" s="3" t="s">
        <v>24</v>
      </c>
      <c r="J948" s="3" t="s">
        <v>80</v>
      </c>
      <c r="K948" s="3" t="s">
        <v>79</v>
      </c>
    </row>
    <row r="949" spans="1:11" hidden="1" x14ac:dyDescent="0.25">
      <c r="A949" s="3">
        <v>689855</v>
      </c>
      <c r="B949" s="3" t="s">
        <v>76</v>
      </c>
      <c r="C949" s="3" t="s">
        <v>78</v>
      </c>
      <c r="D949" s="3" t="s">
        <v>1471</v>
      </c>
      <c r="E949" s="3" t="s">
        <v>1036</v>
      </c>
      <c r="F949" s="6" t="s">
        <v>79</v>
      </c>
      <c r="G949" s="4">
        <v>43554</v>
      </c>
      <c r="H949" s="3" t="s">
        <v>20</v>
      </c>
      <c r="I949" s="3" t="s">
        <v>21</v>
      </c>
      <c r="J949" s="3" t="s">
        <v>48</v>
      </c>
      <c r="K949" s="3" t="s">
        <v>79</v>
      </c>
    </row>
    <row r="950" spans="1:11" hidden="1" x14ac:dyDescent="0.25">
      <c r="A950" s="3">
        <v>690820</v>
      </c>
      <c r="B950" s="3" t="s">
        <v>226</v>
      </c>
      <c r="C950" s="3" t="s">
        <v>227</v>
      </c>
      <c r="D950" s="3" t="s">
        <v>1467</v>
      </c>
      <c r="E950" s="3" t="s">
        <v>1432</v>
      </c>
      <c r="F950" s="6" t="s">
        <v>228</v>
      </c>
      <c r="G950" s="4">
        <v>43760</v>
      </c>
      <c r="H950" s="3" t="s">
        <v>20</v>
      </c>
      <c r="I950" s="3" t="s">
        <v>21</v>
      </c>
      <c r="J950" s="3" t="s">
        <v>48</v>
      </c>
      <c r="K950" s="3" t="s">
        <v>228</v>
      </c>
    </row>
    <row r="951" spans="1:11" hidden="1" x14ac:dyDescent="0.25">
      <c r="A951" s="3">
        <v>691132</v>
      </c>
      <c r="B951" s="3" t="s">
        <v>108</v>
      </c>
      <c r="C951" s="3" t="s">
        <v>54</v>
      </c>
      <c r="D951" s="3" t="s">
        <v>1701</v>
      </c>
      <c r="E951" s="3" t="s">
        <v>3523</v>
      </c>
      <c r="F951" s="6" t="s">
        <v>56</v>
      </c>
      <c r="G951" s="4">
        <v>43509</v>
      </c>
      <c r="H951" s="3" t="s">
        <v>20</v>
      </c>
      <c r="I951" s="3" t="s">
        <v>21</v>
      </c>
      <c r="J951" s="3" t="s">
        <v>22</v>
      </c>
      <c r="K951" s="3" t="s">
        <v>56</v>
      </c>
    </row>
    <row r="952" spans="1:11" hidden="1" x14ac:dyDescent="0.25">
      <c r="A952" s="3">
        <v>691132</v>
      </c>
      <c r="B952" s="3" t="s">
        <v>108</v>
      </c>
      <c r="C952" s="3" t="s">
        <v>54</v>
      </c>
      <c r="D952" s="3" t="s">
        <v>1701</v>
      </c>
      <c r="E952" s="3" t="s">
        <v>3524</v>
      </c>
      <c r="F952" s="6" t="s">
        <v>56</v>
      </c>
      <c r="G952" s="4">
        <v>43662</v>
      </c>
      <c r="H952" s="3" t="s">
        <v>20</v>
      </c>
      <c r="I952" s="3" t="s">
        <v>21</v>
      </c>
      <c r="J952" s="3" t="s">
        <v>22</v>
      </c>
      <c r="K952" s="3" t="s">
        <v>56</v>
      </c>
    </row>
    <row r="953" spans="1:11" hidden="1" x14ac:dyDescent="0.25">
      <c r="A953" s="3">
        <v>691132</v>
      </c>
      <c r="B953" s="3" t="s">
        <v>108</v>
      </c>
      <c r="C953" s="3" t="s">
        <v>54</v>
      </c>
      <c r="D953" s="3" t="s">
        <v>1701</v>
      </c>
      <c r="E953" s="3" t="s">
        <v>3525</v>
      </c>
      <c r="F953" s="6" t="s">
        <v>56</v>
      </c>
      <c r="G953" s="4">
        <v>43753</v>
      </c>
      <c r="H953" s="3" t="s">
        <v>20</v>
      </c>
      <c r="I953" s="3" t="s">
        <v>21</v>
      </c>
      <c r="J953" s="3" t="s">
        <v>22</v>
      </c>
      <c r="K953" s="3" t="s">
        <v>56</v>
      </c>
    </row>
    <row r="954" spans="1:11" hidden="1" x14ac:dyDescent="0.25">
      <c r="A954" s="3">
        <v>692901</v>
      </c>
      <c r="B954" s="3" t="s">
        <v>476</v>
      </c>
      <c r="C954" s="3" t="s">
        <v>54</v>
      </c>
      <c r="D954" s="3" t="s">
        <v>1564</v>
      </c>
      <c r="E954" s="3" t="s">
        <v>134</v>
      </c>
      <c r="F954" s="6" t="s">
        <v>108</v>
      </c>
      <c r="G954" s="4">
        <v>43321</v>
      </c>
      <c r="H954" s="3" t="s">
        <v>13</v>
      </c>
      <c r="I954" s="3" t="s">
        <v>21</v>
      </c>
      <c r="J954" s="3" t="s">
        <v>48</v>
      </c>
      <c r="K954" s="3" t="s">
        <v>108</v>
      </c>
    </row>
    <row r="955" spans="1:11" hidden="1" x14ac:dyDescent="0.25">
      <c r="A955" s="3">
        <v>692901</v>
      </c>
      <c r="B955" s="3" t="s">
        <v>476</v>
      </c>
      <c r="C955" s="3" t="s">
        <v>54</v>
      </c>
      <c r="D955" s="3" t="s">
        <v>1564</v>
      </c>
      <c r="E955" s="3" t="s">
        <v>1303</v>
      </c>
      <c r="F955" s="6" t="s">
        <v>108</v>
      </c>
      <c r="G955" s="4">
        <v>43686</v>
      </c>
      <c r="H955" s="3" t="s">
        <v>20</v>
      </c>
      <c r="I955" s="3" t="s">
        <v>21</v>
      </c>
      <c r="J955" s="3" t="s">
        <v>48</v>
      </c>
      <c r="K955" s="3" t="s">
        <v>108</v>
      </c>
    </row>
    <row r="956" spans="1:11" hidden="1" x14ac:dyDescent="0.25">
      <c r="A956" s="3">
        <v>700953</v>
      </c>
      <c r="B956" s="3" t="s">
        <v>910</v>
      </c>
      <c r="C956" s="3" t="s">
        <v>54</v>
      </c>
      <c r="D956" s="3" t="s">
        <v>1662</v>
      </c>
      <c r="E956" s="3" t="s">
        <v>1431</v>
      </c>
      <c r="F956" s="6" t="s">
        <v>561</v>
      </c>
      <c r="G956" s="4">
        <v>43756</v>
      </c>
      <c r="H956" s="3" t="s">
        <v>20</v>
      </c>
      <c r="I956" s="3" t="s">
        <v>21</v>
      </c>
      <c r="J956" s="3" t="s">
        <v>48</v>
      </c>
      <c r="K956" s="3" t="s">
        <v>561</v>
      </c>
    </row>
    <row r="957" spans="1:11" hidden="1" x14ac:dyDescent="0.25">
      <c r="A957" s="3">
        <v>708493</v>
      </c>
      <c r="B957" s="3" t="s">
        <v>542</v>
      </c>
      <c r="C957" s="3" t="s">
        <v>54</v>
      </c>
      <c r="D957" s="3" t="s">
        <v>1518</v>
      </c>
      <c r="E957" s="3" t="s">
        <v>543</v>
      </c>
      <c r="F957" s="6" t="s">
        <v>231</v>
      </c>
      <c r="G957" s="4">
        <v>43046</v>
      </c>
      <c r="H957" s="3" t="s">
        <v>13</v>
      </c>
      <c r="I957" s="3" t="s">
        <v>21</v>
      </c>
      <c r="J957" s="3" t="s">
        <v>22</v>
      </c>
      <c r="K957" s="3" t="s">
        <v>231</v>
      </c>
    </row>
    <row r="958" spans="1:11" hidden="1" x14ac:dyDescent="0.25">
      <c r="A958" s="3">
        <v>708493</v>
      </c>
      <c r="B958" s="3" t="s">
        <v>542</v>
      </c>
      <c r="C958" s="3" t="s">
        <v>54</v>
      </c>
      <c r="D958" s="3" t="s">
        <v>1518</v>
      </c>
      <c r="E958" s="3" t="s">
        <v>544</v>
      </c>
      <c r="F958" s="6" t="s">
        <v>115</v>
      </c>
      <c r="G958" s="4">
        <v>43229</v>
      </c>
      <c r="H958" s="3" t="s">
        <v>13</v>
      </c>
      <c r="I958" s="3" t="s">
        <v>24</v>
      </c>
      <c r="J958" s="3" t="s">
        <v>545</v>
      </c>
      <c r="K958" s="3" t="s">
        <v>115</v>
      </c>
    </row>
    <row r="959" spans="1:11" hidden="1" x14ac:dyDescent="0.25">
      <c r="A959" s="3">
        <v>708493</v>
      </c>
      <c r="B959" s="3" t="s">
        <v>542</v>
      </c>
      <c r="C959" s="3" t="s">
        <v>54</v>
      </c>
      <c r="D959" s="3" t="s">
        <v>1518</v>
      </c>
      <c r="E959" s="3" t="s">
        <v>616</v>
      </c>
      <c r="F959" s="6" t="s">
        <v>231</v>
      </c>
      <c r="G959" s="4">
        <v>42955</v>
      </c>
      <c r="H959" s="3" t="s">
        <v>13</v>
      </c>
      <c r="I959" s="3" t="s">
        <v>21</v>
      </c>
      <c r="J959" s="3" t="s">
        <v>48</v>
      </c>
      <c r="K959" s="3" t="s">
        <v>231</v>
      </c>
    </row>
    <row r="960" spans="1:11" hidden="1" x14ac:dyDescent="0.25">
      <c r="A960" s="3">
        <v>708493</v>
      </c>
      <c r="B960" s="3" t="s">
        <v>542</v>
      </c>
      <c r="C960" s="3" t="s">
        <v>54</v>
      </c>
      <c r="D960" s="3" t="s">
        <v>1518</v>
      </c>
      <c r="E960" s="3" t="s">
        <v>1094</v>
      </c>
      <c r="F960" s="6" t="s">
        <v>115</v>
      </c>
      <c r="G960" s="4">
        <v>43259</v>
      </c>
      <c r="H960" s="3" t="s">
        <v>13</v>
      </c>
      <c r="I960" s="3" t="s">
        <v>21</v>
      </c>
      <c r="J960" s="3" t="s">
        <v>22</v>
      </c>
      <c r="K960" s="3" t="s">
        <v>115</v>
      </c>
    </row>
    <row r="961" spans="1:11" hidden="1" x14ac:dyDescent="0.25">
      <c r="A961" s="3">
        <v>708493</v>
      </c>
      <c r="B961" s="3" t="s">
        <v>542</v>
      </c>
      <c r="C961" s="3" t="s">
        <v>54</v>
      </c>
      <c r="D961" s="3" t="s">
        <v>1518</v>
      </c>
      <c r="E961" s="3" t="s">
        <v>1147</v>
      </c>
      <c r="F961" s="6" t="s">
        <v>231</v>
      </c>
      <c r="G961" s="4">
        <v>43624</v>
      </c>
      <c r="H961" s="3" t="s">
        <v>20</v>
      </c>
      <c r="I961" s="3" t="s">
        <v>21</v>
      </c>
      <c r="J961" s="3" t="s">
        <v>22</v>
      </c>
      <c r="K961" s="3" t="s">
        <v>115</v>
      </c>
    </row>
    <row r="962" spans="1:11" hidden="1" x14ac:dyDescent="0.25">
      <c r="A962" s="3">
        <v>717735</v>
      </c>
      <c r="B962" s="3" t="s">
        <v>343</v>
      </c>
      <c r="C962" s="3" t="s">
        <v>165</v>
      </c>
      <c r="D962" s="3" t="s">
        <v>1663</v>
      </c>
      <c r="E962" s="3" t="s">
        <v>344</v>
      </c>
      <c r="F962" s="6" t="s">
        <v>179</v>
      </c>
      <c r="G962" s="4">
        <v>43390</v>
      </c>
      <c r="H962" s="3" t="s">
        <v>13</v>
      </c>
      <c r="I962" s="3" t="s">
        <v>24</v>
      </c>
      <c r="J962" s="3" t="s">
        <v>345</v>
      </c>
      <c r="K962" s="3" t="s">
        <v>179</v>
      </c>
    </row>
    <row r="963" spans="1:11" hidden="1" x14ac:dyDescent="0.25">
      <c r="A963" s="3">
        <v>717735</v>
      </c>
      <c r="B963" s="3" t="s">
        <v>343</v>
      </c>
      <c r="C963" s="3" t="s">
        <v>165</v>
      </c>
      <c r="D963" s="3" t="s">
        <v>1663</v>
      </c>
      <c r="E963" s="3" t="s">
        <v>609</v>
      </c>
      <c r="F963" s="6" t="s">
        <v>179</v>
      </c>
      <c r="G963" s="4">
        <v>43025</v>
      </c>
      <c r="H963" s="3" t="s">
        <v>13</v>
      </c>
      <c r="I963" s="3" t="s">
        <v>14</v>
      </c>
      <c r="J963" s="3" t="s">
        <v>146</v>
      </c>
      <c r="K963" s="3" t="s">
        <v>179</v>
      </c>
    </row>
    <row r="964" spans="1:11" hidden="1" x14ac:dyDescent="0.25">
      <c r="A964" s="3">
        <v>717735</v>
      </c>
      <c r="B964" s="3" t="s">
        <v>343</v>
      </c>
      <c r="C964" s="3" t="s">
        <v>165</v>
      </c>
      <c r="D964" s="3" t="s">
        <v>1664</v>
      </c>
      <c r="E964" s="3" t="s">
        <v>1421</v>
      </c>
      <c r="F964" s="6" t="s">
        <v>179</v>
      </c>
      <c r="G964" s="4">
        <v>43755</v>
      </c>
      <c r="H964" s="3" t="s">
        <v>20</v>
      </c>
      <c r="I964" s="3" t="s">
        <v>21</v>
      </c>
      <c r="J964" s="3" t="s">
        <v>48</v>
      </c>
      <c r="K964" s="3" t="s">
        <v>179</v>
      </c>
    </row>
    <row r="965" spans="1:11" hidden="1" x14ac:dyDescent="0.25">
      <c r="A965" s="3">
        <v>717735</v>
      </c>
      <c r="B965" s="3" t="s">
        <v>343</v>
      </c>
      <c r="C965" s="3" t="s">
        <v>165</v>
      </c>
      <c r="D965" s="3" t="s">
        <v>1664</v>
      </c>
      <c r="E965" s="3" t="s">
        <v>1421</v>
      </c>
      <c r="F965" s="6" t="s">
        <v>179</v>
      </c>
      <c r="G965" s="4">
        <v>43755</v>
      </c>
      <c r="H965" s="3" t="s">
        <v>20</v>
      </c>
      <c r="I965" s="3" t="s">
        <v>21</v>
      </c>
      <c r="J965" s="3" t="s">
        <v>48</v>
      </c>
      <c r="K965" s="3" t="s">
        <v>179</v>
      </c>
    </row>
    <row r="966" spans="1:11" hidden="1" x14ac:dyDescent="0.25">
      <c r="A966" s="3">
        <v>718018</v>
      </c>
      <c r="B966" s="3" t="s">
        <v>956</v>
      </c>
      <c r="C966" s="3" t="s">
        <v>261</v>
      </c>
      <c r="D966" s="3" t="s">
        <v>1488</v>
      </c>
      <c r="E966" s="3" t="s">
        <v>796</v>
      </c>
      <c r="F966" s="6" t="s">
        <v>262</v>
      </c>
      <c r="G966" s="4">
        <v>43470</v>
      </c>
      <c r="H966" s="3" t="s">
        <v>20</v>
      </c>
      <c r="I966" s="3" t="s">
        <v>14</v>
      </c>
      <c r="J966" s="3" t="s">
        <v>3526</v>
      </c>
      <c r="K966" s="3" t="s">
        <v>332</v>
      </c>
    </row>
    <row r="967" spans="1:11" hidden="1" x14ac:dyDescent="0.25">
      <c r="A967" s="3">
        <v>719653</v>
      </c>
      <c r="B967" s="3" t="s">
        <v>455</v>
      </c>
      <c r="C967" s="3" t="s">
        <v>165</v>
      </c>
      <c r="D967" s="3" t="s">
        <v>1471</v>
      </c>
      <c r="E967" s="3" t="s">
        <v>433</v>
      </c>
      <c r="F967" s="6" t="s">
        <v>190</v>
      </c>
      <c r="G967" s="4">
        <v>43187</v>
      </c>
      <c r="H967" s="3" t="s">
        <v>13</v>
      </c>
      <c r="I967" s="3" t="s">
        <v>21</v>
      </c>
      <c r="J967" s="3" t="s">
        <v>48</v>
      </c>
      <c r="K967" s="3" t="s">
        <v>190</v>
      </c>
    </row>
    <row r="968" spans="1:11" hidden="1" x14ac:dyDescent="0.25">
      <c r="A968" s="3">
        <v>719653</v>
      </c>
      <c r="B968" s="3" t="s">
        <v>455</v>
      </c>
      <c r="C968" s="3" t="s">
        <v>165</v>
      </c>
      <c r="D968" s="3" t="s">
        <v>1471</v>
      </c>
      <c r="E968" s="3" t="s">
        <v>1034</v>
      </c>
      <c r="F968" s="6" t="s">
        <v>190</v>
      </c>
      <c r="G968" s="4">
        <v>43552</v>
      </c>
      <c r="H968" s="3" t="s">
        <v>20</v>
      </c>
      <c r="I968" s="3" t="s">
        <v>21</v>
      </c>
      <c r="J968" s="3" t="s">
        <v>48</v>
      </c>
      <c r="K968" s="3" t="s">
        <v>190</v>
      </c>
    </row>
    <row r="969" spans="1:11" hidden="1" x14ac:dyDescent="0.25">
      <c r="A969" s="3">
        <v>720471</v>
      </c>
      <c r="B969" s="3" t="s">
        <v>555</v>
      </c>
      <c r="C969" s="3" t="s">
        <v>63</v>
      </c>
      <c r="D969" s="3" t="s">
        <v>1599</v>
      </c>
      <c r="E969" s="3" t="s">
        <v>556</v>
      </c>
      <c r="F969" s="6" t="s">
        <v>88</v>
      </c>
      <c r="G969" s="4">
        <v>43291</v>
      </c>
      <c r="H969" s="3" t="s">
        <v>13</v>
      </c>
      <c r="I969" s="3" t="s">
        <v>21</v>
      </c>
      <c r="J969" s="3" t="s">
        <v>3527</v>
      </c>
      <c r="K969" s="3" t="s">
        <v>88</v>
      </c>
    </row>
    <row r="970" spans="1:11" hidden="1" x14ac:dyDescent="0.25">
      <c r="A970" s="3">
        <v>720471</v>
      </c>
      <c r="B970" s="3" t="s">
        <v>555</v>
      </c>
      <c r="C970" s="3" t="s">
        <v>63</v>
      </c>
      <c r="D970" s="3" t="s">
        <v>1599</v>
      </c>
      <c r="E970" s="3" t="s">
        <v>1233</v>
      </c>
      <c r="F970" s="6" t="s">
        <v>88</v>
      </c>
      <c r="G970" s="4">
        <v>43656</v>
      </c>
      <c r="H970" s="3" t="s">
        <v>20</v>
      </c>
      <c r="I970" s="3" t="s">
        <v>21</v>
      </c>
      <c r="J970" s="3" t="s">
        <v>48</v>
      </c>
      <c r="K970" s="3" t="s">
        <v>88</v>
      </c>
    </row>
    <row r="971" spans="1:11" hidden="1" x14ac:dyDescent="0.25">
      <c r="A971" s="3">
        <v>739192</v>
      </c>
      <c r="B971" s="3" t="s">
        <v>1286</v>
      </c>
      <c r="C971" s="3" t="s">
        <v>63</v>
      </c>
      <c r="D971" s="3" t="s">
        <v>1488</v>
      </c>
      <c r="E971" s="3" t="s">
        <v>1287</v>
      </c>
      <c r="F971" s="6" t="s">
        <v>61</v>
      </c>
      <c r="G971" s="4">
        <v>43426</v>
      </c>
      <c r="H971" s="3" t="s">
        <v>13</v>
      </c>
      <c r="I971" s="3" t="s">
        <v>21</v>
      </c>
      <c r="J971" s="3" t="s">
        <v>22</v>
      </c>
      <c r="K971" s="3" t="s">
        <v>61</v>
      </c>
    </row>
    <row r="972" spans="1:11" hidden="1" x14ac:dyDescent="0.25">
      <c r="A972" s="3">
        <v>739192</v>
      </c>
      <c r="B972" s="3" t="s">
        <v>1286</v>
      </c>
      <c r="C972" s="3" t="s">
        <v>63</v>
      </c>
      <c r="D972" s="3" t="s">
        <v>1488</v>
      </c>
      <c r="E972" s="3" t="s">
        <v>3465</v>
      </c>
      <c r="F972" s="6" t="s">
        <v>61</v>
      </c>
      <c r="G972" s="4">
        <v>43785</v>
      </c>
      <c r="H972" s="3" t="s">
        <v>20</v>
      </c>
      <c r="I972" s="3" t="s">
        <v>21</v>
      </c>
      <c r="J972" s="3" t="s">
        <v>48</v>
      </c>
      <c r="K972" s="3" t="s">
        <v>61</v>
      </c>
    </row>
    <row r="973" spans="1:11" hidden="1" x14ac:dyDescent="0.25">
      <c r="A973" s="3">
        <v>740320</v>
      </c>
      <c r="B973" s="3" t="s">
        <v>931</v>
      </c>
      <c r="C973" s="3" t="s">
        <v>165</v>
      </c>
      <c r="D973" s="3" t="s">
        <v>1463</v>
      </c>
      <c r="E973" s="3" t="s">
        <v>932</v>
      </c>
      <c r="F973" s="6" t="s">
        <v>735</v>
      </c>
      <c r="G973" s="4">
        <v>43520</v>
      </c>
      <c r="H973" s="3" t="s">
        <v>20</v>
      </c>
      <c r="I973" s="3" t="s">
        <v>21</v>
      </c>
      <c r="J973" s="3" t="s">
        <v>48</v>
      </c>
      <c r="K973" s="3" t="s">
        <v>735</v>
      </c>
    </row>
    <row r="974" spans="1:11" hidden="1" x14ac:dyDescent="0.25">
      <c r="A974" s="3">
        <v>745601</v>
      </c>
      <c r="B974" s="3" t="s">
        <v>821</v>
      </c>
      <c r="C974" s="3" t="s">
        <v>59</v>
      </c>
      <c r="D974" s="3" t="s">
        <v>1537</v>
      </c>
      <c r="E974" s="3" t="s">
        <v>814</v>
      </c>
      <c r="F974" s="6" t="s">
        <v>131</v>
      </c>
      <c r="G974" s="4">
        <v>43473</v>
      </c>
      <c r="H974" s="3" t="s">
        <v>20</v>
      </c>
      <c r="I974" s="3" t="s">
        <v>21</v>
      </c>
      <c r="J974" s="3" t="s">
        <v>48</v>
      </c>
      <c r="K974" s="3" t="s">
        <v>131</v>
      </c>
    </row>
    <row r="975" spans="1:11" hidden="1" x14ac:dyDescent="0.25">
      <c r="A975" s="3">
        <v>746402</v>
      </c>
      <c r="B975" s="3" t="s">
        <v>499</v>
      </c>
      <c r="C975" s="3" t="s">
        <v>54</v>
      </c>
      <c r="D975" s="3" t="s">
        <v>1472</v>
      </c>
      <c r="E975" s="3" t="s">
        <v>1113</v>
      </c>
      <c r="F975" s="6" t="s">
        <v>102</v>
      </c>
      <c r="G975" s="4">
        <v>43604</v>
      </c>
      <c r="H975" s="3" t="s">
        <v>20</v>
      </c>
      <c r="I975" s="3" t="s">
        <v>21</v>
      </c>
      <c r="J975" s="3" t="s">
        <v>48</v>
      </c>
      <c r="K975" s="3" t="s">
        <v>102</v>
      </c>
    </row>
    <row r="976" spans="1:11" hidden="1" x14ac:dyDescent="0.25">
      <c r="A976" s="3">
        <v>746684</v>
      </c>
      <c r="B976" s="3" t="s">
        <v>142</v>
      </c>
      <c r="C976" s="3" t="s">
        <v>54</v>
      </c>
      <c r="D976" s="3" t="s">
        <v>1665</v>
      </c>
      <c r="E976" s="3" t="s">
        <v>943</v>
      </c>
      <c r="F976" s="6" t="s">
        <v>56</v>
      </c>
      <c r="G976" s="4">
        <v>43245</v>
      </c>
      <c r="H976" s="3" t="s">
        <v>13</v>
      </c>
      <c r="I976" s="3" t="s">
        <v>21</v>
      </c>
      <c r="J976" s="3" t="s">
        <v>22</v>
      </c>
      <c r="K976" s="3" t="s">
        <v>56</v>
      </c>
    </row>
    <row r="977" spans="1:11" hidden="1" x14ac:dyDescent="0.25">
      <c r="A977" s="3">
        <v>749455</v>
      </c>
      <c r="B977" s="3" t="s">
        <v>734</v>
      </c>
      <c r="C977" s="3" t="s">
        <v>165</v>
      </c>
      <c r="D977" s="3" t="s">
        <v>1465</v>
      </c>
      <c r="E977" s="3" t="s">
        <v>725</v>
      </c>
      <c r="F977" s="6" t="s">
        <v>735</v>
      </c>
      <c r="G977" s="4">
        <v>43439</v>
      </c>
      <c r="H977" s="3" t="s">
        <v>13</v>
      </c>
      <c r="I977" s="3" t="s">
        <v>24</v>
      </c>
      <c r="J977" s="3" t="s">
        <v>3528</v>
      </c>
      <c r="K977" s="3" t="s">
        <v>735</v>
      </c>
    </row>
    <row r="978" spans="1:11" hidden="1" x14ac:dyDescent="0.25">
      <c r="A978" s="3">
        <v>749455</v>
      </c>
      <c r="B978" s="3" t="s">
        <v>734</v>
      </c>
      <c r="C978" s="3" t="s">
        <v>165</v>
      </c>
      <c r="D978" s="3" t="s">
        <v>1465</v>
      </c>
      <c r="E978" s="3" t="s">
        <v>3403</v>
      </c>
      <c r="F978" s="6" t="s">
        <v>735</v>
      </c>
      <c r="G978" s="4">
        <v>43804</v>
      </c>
      <c r="H978" s="3" t="s">
        <v>20</v>
      </c>
      <c r="I978" s="3" t="s">
        <v>21</v>
      </c>
      <c r="J978" s="3" t="s">
        <v>48</v>
      </c>
      <c r="K978" s="3" t="s">
        <v>735</v>
      </c>
    </row>
    <row r="979" spans="1:11" hidden="1" x14ac:dyDescent="0.25">
      <c r="A979" s="3">
        <v>751374</v>
      </c>
      <c r="B979" s="3" t="s">
        <v>552</v>
      </c>
      <c r="C979" s="3" t="s">
        <v>165</v>
      </c>
      <c r="D979" s="3" t="s">
        <v>1666</v>
      </c>
      <c r="E979" s="3" t="s">
        <v>396</v>
      </c>
      <c r="F979" s="6" t="s">
        <v>179</v>
      </c>
      <c r="G979" s="4">
        <v>43372</v>
      </c>
      <c r="H979" s="3" t="s">
        <v>13</v>
      </c>
      <c r="I979" s="3" t="s">
        <v>14</v>
      </c>
      <c r="J979" s="3" t="s">
        <v>132</v>
      </c>
      <c r="K979" s="3" t="s">
        <v>552</v>
      </c>
    </row>
    <row r="980" spans="1:11" hidden="1" x14ac:dyDescent="0.25">
      <c r="A980" s="3">
        <v>751374</v>
      </c>
      <c r="B980" s="3" t="s">
        <v>552</v>
      </c>
      <c r="C980" s="3" t="s">
        <v>165</v>
      </c>
      <c r="D980" s="3" t="s">
        <v>1666</v>
      </c>
      <c r="E980" s="3" t="s">
        <v>1397</v>
      </c>
      <c r="F980" s="6" t="s">
        <v>179</v>
      </c>
      <c r="G980" s="4">
        <v>43737</v>
      </c>
      <c r="H980" s="3" t="s">
        <v>20</v>
      </c>
      <c r="I980" s="3" t="s">
        <v>21</v>
      </c>
      <c r="J980" s="3" t="s">
        <v>66</v>
      </c>
      <c r="K980" s="3" t="s">
        <v>66</v>
      </c>
    </row>
    <row r="981" spans="1:11" hidden="1" x14ac:dyDescent="0.25">
      <c r="A981" s="3">
        <v>751479</v>
      </c>
      <c r="B981" s="3" t="s">
        <v>752</v>
      </c>
      <c r="C981" s="3" t="s">
        <v>368</v>
      </c>
      <c r="D981" s="3" t="s">
        <v>1667</v>
      </c>
      <c r="E981" s="3" t="s">
        <v>995</v>
      </c>
      <c r="F981" s="6" t="s">
        <v>369</v>
      </c>
      <c r="G981" s="4">
        <v>44060</v>
      </c>
      <c r="H981" s="3" t="s">
        <v>20</v>
      </c>
      <c r="I981" s="3" t="s">
        <v>21</v>
      </c>
      <c r="J981" s="3" t="s">
        <v>22</v>
      </c>
      <c r="K981" s="3" t="s">
        <v>369</v>
      </c>
    </row>
    <row r="982" spans="1:11" hidden="1" x14ac:dyDescent="0.25">
      <c r="A982" s="3">
        <v>751479</v>
      </c>
      <c r="B982" s="3" t="s">
        <v>752</v>
      </c>
      <c r="C982" s="3" t="s">
        <v>368</v>
      </c>
      <c r="D982" s="3" t="s">
        <v>1667</v>
      </c>
      <c r="E982" s="3" t="s">
        <v>1019</v>
      </c>
      <c r="F982" s="6" t="s">
        <v>369</v>
      </c>
      <c r="G982" s="4">
        <v>43329</v>
      </c>
      <c r="H982" s="3" t="s">
        <v>13</v>
      </c>
      <c r="I982" s="3" t="s">
        <v>21</v>
      </c>
      <c r="J982" s="3" t="s">
        <v>22</v>
      </c>
      <c r="K982" s="3" t="s">
        <v>369</v>
      </c>
    </row>
    <row r="983" spans="1:11" hidden="1" x14ac:dyDescent="0.25">
      <c r="A983" s="3">
        <v>752939</v>
      </c>
      <c r="B983" s="3" t="s">
        <v>706</v>
      </c>
      <c r="C983" s="3" t="s">
        <v>54</v>
      </c>
      <c r="D983" s="3" t="s">
        <v>1564</v>
      </c>
      <c r="E983" s="3" t="s">
        <v>704</v>
      </c>
      <c r="F983" s="6" t="s">
        <v>108</v>
      </c>
      <c r="G983" s="4">
        <v>43434</v>
      </c>
      <c r="H983" s="3" t="s">
        <v>13</v>
      </c>
      <c r="I983" s="3" t="s">
        <v>21</v>
      </c>
      <c r="J983" s="3" t="s">
        <v>707</v>
      </c>
      <c r="K983" s="3" t="s">
        <v>108</v>
      </c>
    </row>
    <row r="984" spans="1:11" hidden="1" x14ac:dyDescent="0.25">
      <c r="A984" s="3">
        <v>752939</v>
      </c>
      <c r="B984" s="3" t="s">
        <v>706</v>
      </c>
      <c r="C984" s="3" t="s">
        <v>54</v>
      </c>
      <c r="D984" s="3" t="s">
        <v>1564</v>
      </c>
      <c r="E984" s="3" t="s">
        <v>3376</v>
      </c>
      <c r="F984" s="6" t="s">
        <v>108</v>
      </c>
      <c r="G984" s="4">
        <v>43799</v>
      </c>
      <c r="H984" s="3" t="s">
        <v>20</v>
      </c>
      <c r="I984" s="3" t="s">
        <v>21</v>
      </c>
      <c r="J984" s="3" t="s">
        <v>48</v>
      </c>
      <c r="K984" s="3" t="s">
        <v>108</v>
      </c>
    </row>
    <row r="985" spans="1:11" hidden="1" x14ac:dyDescent="0.25">
      <c r="A985" s="3">
        <v>753246</v>
      </c>
      <c r="B985" s="3" t="s">
        <v>1351</v>
      </c>
      <c r="C985" s="3" t="s">
        <v>69</v>
      </c>
      <c r="D985" s="3" t="s">
        <v>1668</v>
      </c>
      <c r="E985" s="3" t="s">
        <v>1352</v>
      </c>
      <c r="F985" s="6" t="s">
        <v>123</v>
      </c>
      <c r="G985" s="4">
        <v>43712</v>
      </c>
      <c r="H985" s="3" t="s">
        <v>20</v>
      </c>
      <c r="I985" s="3" t="s">
        <v>21</v>
      </c>
      <c r="J985" s="3" t="s">
        <v>48</v>
      </c>
      <c r="K985" s="3" t="s">
        <v>123</v>
      </c>
    </row>
    <row r="986" spans="1:11" hidden="1" x14ac:dyDescent="0.25">
      <c r="A986" s="3">
        <v>753246</v>
      </c>
      <c r="B986" s="3" t="s">
        <v>1351</v>
      </c>
      <c r="C986" s="3" t="s">
        <v>69</v>
      </c>
      <c r="D986" s="3" t="s">
        <v>1668</v>
      </c>
      <c r="E986" s="3" t="s">
        <v>173</v>
      </c>
      <c r="F986" s="6" t="s">
        <v>123</v>
      </c>
      <c r="G986" s="4">
        <v>43347</v>
      </c>
      <c r="H986" s="3" t="s">
        <v>13</v>
      </c>
      <c r="I986" s="3" t="s">
        <v>14</v>
      </c>
      <c r="J986" s="3" t="s">
        <v>3529</v>
      </c>
      <c r="K986" s="3" t="s">
        <v>123</v>
      </c>
    </row>
    <row r="987" spans="1:11" hidden="1" x14ac:dyDescent="0.25">
      <c r="A987" s="3">
        <v>767091</v>
      </c>
      <c r="B987" s="3" t="s">
        <v>690</v>
      </c>
      <c r="C987" s="3" t="s">
        <v>63</v>
      </c>
      <c r="D987" s="3" t="s">
        <v>1488</v>
      </c>
      <c r="E987" s="3" t="s">
        <v>686</v>
      </c>
      <c r="F987" s="6" t="s">
        <v>61</v>
      </c>
      <c r="G987" s="4">
        <v>43420</v>
      </c>
      <c r="H987" s="3" t="s">
        <v>13</v>
      </c>
      <c r="I987" s="3" t="s">
        <v>14</v>
      </c>
      <c r="J987" s="3" t="s">
        <v>3530</v>
      </c>
      <c r="K987" s="3" t="s">
        <v>225</v>
      </c>
    </row>
    <row r="988" spans="1:11" hidden="1" x14ac:dyDescent="0.25">
      <c r="A988" s="3">
        <v>767091</v>
      </c>
      <c r="B988" s="3" t="s">
        <v>690</v>
      </c>
      <c r="C988" s="3" t="s">
        <v>63</v>
      </c>
      <c r="D988" s="3" t="s">
        <v>1488</v>
      </c>
      <c r="E988" s="3" t="s">
        <v>3465</v>
      </c>
      <c r="F988" s="6" t="s">
        <v>61</v>
      </c>
      <c r="G988" s="4">
        <v>43785</v>
      </c>
      <c r="H988" s="3" t="s">
        <v>20</v>
      </c>
      <c r="I988" s="3" t="s">
        <v>21</v>
      </c>
      <c r="J988" s="3" t="s">
        <v>48</v>
      </c>
      <c r="K988" s="3" t="s">
        <v>61</v>
      </c>
    </row>
    <row r="989" spans="1:11" hidden="1" x14ac:dyDescent="0.25">
      <c r="A989" s="3">
        <v>773967</v>
      </c>
      <c r="B989" s="3" t="s">
        <v>865</v>
      </c>
      <c r="C989" s="3" t="s">
        <v>761</v>
      </c>
      <c r="D989" s="3" t="s">
        <v>1669</v>
      </c>
      <c r="E989" s="3" t="s">
        <v>864</v>
      </c>
      <c r="F989" s="6" t="s">
        <v>762</v>
      </c>
      <c r="G989" s="4">
        <v>43491</v>
      </c>
      <c r="H989" s="3" t="s">
        <v>20</v>
      </c>
      <c r="I989" s="3" t="s">
        <v>21</v>
      </c>
      <c r="J989" s="3" t="s">
        <v>866</v>
      </c>
      <c r="K989" s="3" t="s">
        <v>762</v>
      </c>
    </row>
    <row r="990" spans="1:11" hidden="1" x14ac:dyDescent="0.25">
      <c r="A990" s="3">
        <v>775846</v>
      </c>
      <c r="B990" s="3" t="s">
        <v>475</v>
      </c>
      <c r="C990" s="3" t="s">
        <v>59</v>
      </c>
      <c r="D990" s="3" t="s">
        <v>1537</v>
      </c>
      <c r="E990" s="3" t="s">
        <v>1210</v>
      </c>
      <c r="F990" s="6" t="s">
        <v>131</v>
      </c>
      <c r="G990" s="4">
        <v>43643</v>
      </c>
      <c r="H990" s="3" t="s">
        <v>20</v>
      </c>
      <c r="I990" s="3" t="s">
        <v>21</v>
      </c>
      <c r="J990" s="3" t="s">
        <v>48</v>
      </c>
      <c r="K990" s="3" t="s">
        <v>131</v>
      </c>
    </row>
    <row r="991" spans="1:11" hidden="1" x14ac:dyDescent="0.25">
      <c r="A991" s="3">
        <v>777626</v>
      </c>
      <c r="B991" s="3" t="s">
        <v>1037</v>
      </c>
      <c r="C991" s="3" t="s">
        <v>368</v>
      </c>
      <c r="D991" s="3" t="s">
        <v>1670</v>
      </c>
      <c r="E991" s="3" t="s">
        <v>1018</v>
      </c>
      <c r="F991" s="6" t="s">
        <v>752</v>
      </c>
      <c r="G991" s="4">
        <v>43546</v>
      </c>
      <c r="H991" s="3" t="s">
        <v>20</v>
      </c>
      <c r="I991" s="3" t="s">
        <v>21</v>
      </c>
      <c r="J991" s="3" t="s">
        <v>22</v>
      </c>
      <c r="K991" s="3" t="s">
        <v>752</v>
      </c>
    </row>
    <row r="992" spans="1:11" hidden="1" x14ac:dyDescent="0.25">
      <c r="A992" s="3">
        <v>779214</v>
      </c>
      <c r="B992" s="3" t="s">
        <v>736</v>
      </c>
      <c r="C992" s="3" t="s">
        <v>69</v>
      </c>
      <c r="D992" s="3" t="s">
        <v>1585</v>
      </c>
      <c r="E992" s="3" t="s">
        <v>704</v>
      </c>
      <c r="F992" s="6" t="s">
        <v>163</v>
      </c>
      <c r="G992" s="4">
        <v>43434</v>
      </c>
      <c r="H992" s="3" t="s">
        <v>13</v>
      </c>
      <c r="I992" s="3" t="s">
        <v>21</v>
      </c>
      <c r="J992" s="3" t="s">
        <v>48</v>
      </c>
      <c r="K992" s="3" t="s">
        <v>163</v>
      </c>
    </row>
    <row r="993" spans="1:11" hidden="1" x14ac:dyDescent="0.25">
      <c r="A993" s="3">
        <v>779214</v>
      </c>
      <c r="B993" s="3" t="s">
        <v>736</v>
      </c>
      <c r="C993" s="3" t="s">
        <v>69</v>
      </c>
      <c r="D993" s="3" t="s">
        <v>1585</v>
      </c>
      <c r="E993" s="3" t="s">
        <v>3376</v>
      </c>
      <c r="F993" s="6" t="s">
        <v>163</v>
      </c>
      <c r="G993" s="4">
        <v>43799</v>
      </c>
      <c r="H993" s="3" t="s">
        <v>20</v>
      </c>
      <c r="I993" s="3" t="s">
        <v>21</v>
      </c>
      <c r="J993" s="3" t="s">
        <v>48</v>
      </c>
      <c r="K993" s="3" t="s">
        <v>163</v>
      </c>
    </row>
    <row r="994" spans="1:11" hidden="1" x14ac:dyDescent="0.25">
      <c r="A994" s="3">
        <v>779374</v>
      </c>
      <c r="B994" s="3" t="s">
        <v>1049</v>
      </c>
      <c r="C994" s="3" t="s">
        <v>761</v>
      </c>
      <c r="D994" s="3" t="s">
        <v>1467</v>
      </c>
      <c r="E994" s="3" t="s">
        <v>1050</v>
      </c>
      <c r="F994" s="6" t="s">
        <v>762</v>
      </c>
      <c r="G994" s="4">
        <v>43566</v>
      </c>
      <c r="H994" s="3" t="s">
        <v>20</v>
      </c>
      <c r="I994" s="3" t="s">
        <v>21</v>
      </c>
      <c r="J994" s="3" t="s">
        <v>3531</v>
      </c>
      <c r="K994" s="3" t="s">
        <v>762</v>
      </c>
    </row>
    <row r="995" spans="1:11" hidden="1" x14ac:dyDescent="0.25">
      <c r="A995" s="3">
        <v>784261</v>
      </c>
      <c r="B995" s="3" t="s">
        <v>593</v>
      </c>
      <c r="C995" s="3" t="s">
        <v>63</v>
      </c>
      <c r="D995" s="3" t="s">
        <v>1531</v>
      </c>
      <c r="E995" s="3" t="s">
        <v>594</v>
      </c>
      <c r="F995" s="6" t="s">
        <v>88</v>
      </c>
      <c r="G995" s="4">
        <v>42906</v>
      </c>
      <c r="H995" s="3" t="s">
        <v>13</v>
      </c>
      <c r="I995" s="3" t="s">
        <v>14</v>
      </c>
      <c r="J995" s="3" t="s">
        <v>595</v>
      </c>
      <c r="K995" s="3" t="s">
        <v>225</v>
      </c>
    </row>
    <row r="996" spans="1:11" hidden="1" x14ac:dyDescent="0.25">
      <c r="A996" s="3">
        <v>784261</v>
      </c>
      <c r="B996" s="3" t="s">
        <v>593</v>
      </c>
      <c r="C996" s="3" t="s">
        <v>63</v>
      </c>
      <c r="D996" s="3" t="s">
        <v>1531</v>
      </c>
      <c r="E996" s="3" t="s">
        <v>1193</v>
      </c>
      <c r="F996" s="6" t="s">
        <v>88</v>
      </c>
      <c r="G996" s="4">
        <v>43636</v>
      </c>
      <c r="H996" s="3" t="s">
        <v>20</v>
      </c>
      <c r="I996" s="3" t="s">
        <v>21</v>
      </c>
      <c r="J996" s="3" t="s">
        <v>48</v>
      </c>
      <c r="K996" s="3" t="s">
        <v>88</v>
      </c>
    </row>
    <row r="997" spans="1:11" hidden="1" x14ac:dyDescent="0.25">
      <c r="A997" s="3">
        <v>789557</v>
      </c>
      <c r="B997" s="3" t="s">
        <v>491</v>
      </c>
      <c r="C997" s="3" t="s">
        <v>54</v>
      </c>
      <c r="D997" s="3" t="s">
        <v>1564</v>
      </c>
      <c r="E997" s="3" t="s">
        <v>422</v>
      </c>
      <c r="F997" s="6" t="s">
        <v>108</v>
      </c>
      <c r="G997" s="4">
        <v>43341</v>
      </c>
      <c r="H997" s="3" t="s">
        <v>13</v>
      </c>
      <c r="I997" s="3" t="s">
        <v>21</v>
      </c>
      <c r="J997" s="3" t="s">
        <v>48</v>
      </c>
      <c r="K997" s="3" t="s">
        <v>108</v>
      </c>
    </row>
    <row r="998" spans="1:11" hidden="1" x14ac:dyDescent="0.25">
      <c r="A998" s="3">
        <v>789557</v>
      </c>
      <c r="B998" s="3" t="s">
        <v>491</v>
      </c>
      <c r="C998" s="3" t="s">
        <v>54</v>
      </c>
      <c r="D998" s="3" t="s">
        <v>1564</v>
      </c>
      <c r="E998" s="3" t="s">
        <v>1340</v>
      </c>
      <c r="F998" s="6" t="s">
        <v>108</v>
      </c>
      <c r="G998" s="4">
        <v>43706</v>
      </c>
      <c r="H998" s="3" t="s">
        <v>20</v>
      </c>
      <c r="I998" s="3" t="s">
        <v>21</v>
      </c>
      <c r="J998" s="3" t="s">
        <v>48</v>
      </c>
      <c r="K998" s="3" t="s">
        <v>108</v>
      </c>
    </row>
    <row r="999" spans="1:11" hidden="1" x14ac:dyDescent="0.25">
      <c r="A999" s="3">
        <v>793418</v>
      </c>
      <c r="B999" s="3" t="s">
        <v>454</v>
      </c>
      <c r="C999" s="3" t="s">
        <v>54</v>
      </c>
      <c r="D999" s="3" t="s">
        <v>1472</v>
      </c>
      <c r="E999" s="3" t="s">
        <v>1383</v>
      </c>
      <c r="F999" s="6" t="s">
        <v>102</v>
      </c>
      <c r="G999" s="4">
        <v>43729</v>
      </c>
      <c r="H999" s="3" t="s">
        <v>20</v>
      </c>
      <c r="I999" s="3" t="s">
        <v>21</v>
      </c>
      <c r="J999" s="3" t="s">
        <v>48</v>
      </c>
      <c r="K999" s="3" t="s">
        <v>102</v>
      </c>
    </row>
    <row r="1000" spans="1:11" hidden="1" x14ac:dyDescent="0.25">
      <c r="A1000" s="3">
        <v>798502</v>
      </c>
      <c r="B1000" s="3" t="s">
        <v>487</v>
      </c>
      <c r="C1000" s="3" t="s">
        <v>54</v>
      </c>
      <c r="D1000" s="3" t="s">
        <v>1671</v>
      </c>
      <c r="E1000" s="3" t="s">
        <v>488</v>
      </c>
      <c r="F1000" s="6" t="s">
        <v>142</v>
      </c>
      <c r="G1000" s="4">
        <v>43383</v>
      </c>
      <c r="H1000" s="3" t="s">
        <v>13</v>
      </c>
      <c r="I1000" s="3" t="s">
        <v>21</v>
      </c>
      <c r="J1000" s="3" t="s">
        <v>48</v>
      </c>
      <c r="K1000" s="3" t="s">
        <v>142</v>
      </c>
    </row>
    <row r="1001" spans="1:11" hidden="1" x14ac:dyDescent="0.25">
      <c r="A1001" s="3">
        <v>798502</v>
      </c>
      <c r="B1001" s="3" t="s">
        <v>487</v>
      </c>
      <c r="C1001" s="3" t="s">
        <v>54</v>
      </c>
      <c r="D1001" s="3" t="s">
        <v>1671</v>
      </c>
      <c r="E1001" s="3" t="s">
        <v>636</v>
      </c>
      <c r="F1001" s="6" t="s">
        <v>142</v>
      </c>
      <c r="G1001" s="4">
        <v>43018</v>
      </c>
      <c r="H1001" s="3" t="s">
        <v>13</v>
      </c>
      <c r="I1001" s="3" t="s">
        <v>21</v>
      </c>
      <c r="J1001" s="3" t="s">
        <v>48</v>
      </c>
      <c r="K1001" s="3" t="s">
        <v>142</v>
      </c>
    </row>
    <row r="1002" spans="1:11" hidden="1" x14ac:dyDescent="0.25">
      <c r="A1002" s="3">
        <v>798502</v>
      </c>
      <c r="B1002" s="3" t="s">
        <v>487</v>
      </c>
      <c r="C1002" s="3" t="s">
        <v>54</v>
      </c>
      <c r="D1002" s="3" t="s">
        <v>1671</v>
      </c>
      <c r="E1002" s="3" t="s">
        <v>1420</v>
      </c>
      <c r="F1002" s="6" t="s">
        <v>142</v>
      </c>
      <c r="G1002" s="4">
        <v>43748</v>
      </c>
      <c r="H1002" s="3" t="s">
        <v>20</v>
      </c>
      <c r="I1002" s="3" t="s">
        <v>21</v>
      </c>
      <c r="J1002" s="3" t="s">
        <v>48</v>
      </c>
      <c r="K1002" s="3" t="s">
        <v>142</v>
      </c>
    </row>
    <row r="1003" spans="1:11" hidden="1" x14ac:dyDescent="0.25">
      <c r="A1003" s="3">
        <v>799547</v>
      </c>
      <c r="B1003" s="3" t="s">
        <v>435</v>
      </c>
      <c r="C1003" s="3" t="s">
        <v>165</v>
      </c>
      <c r="D1003" s="3" t="s">
        <v>1471</v>
      </c>
      <c r="E1003" s="3" t="s">
        <v>1421</v>
      </c>
      <c r="F1003" s="6" t="s">
        <v>179</v>
      </c>
      <c r="G1003" s="4">
        <v>43755</v>
      </c>
      <c r="H1003" s="3" t="s">
        <v>20</v>
      </c>
      <c r="I1003" s="3" t="s">
        <v>21</v>
      </c>
      <c r="J1003" s="3" t="s">
        <v>48</v>
      </c>
      <c r="K1003" s="3" t="s">
        <v>179</v>
      </c>
    </row>
    <row r="1004" spans="1:11" hidden="1" x14ac:dyDescent="0.25">
      <c r="A1004" s="3">
        <v>805610</v>
      </c>
      <c r="B1004" s="3" t="s">
        <v>679</v>
      </c>
      <c r="C1004" s="3" t="s">
        <v>54</v>
      </c>
      <c r="D1004" s="3" t="s">
        <v>1672</v>
      </c>
      <c r="E1004" s="3" t="s">
        <v>680</v>
      </c>
      <c r="F1004" s="6" t="s">
        <v>108</v>
      </c>
      <c r="G1004" s="4">
        <v>43435</v>
      </c>
      <c r="H1004" s="3" t="s">
        <v>13</v>
      </c>
      <c r="I1004" s="3" t="s">
        <v>21</v>
      </c>
      <c r="J1004" s="3" t="s">
        <v>48</v>
      </c>
      <c r="K1004" s="3" t="s">
        <v>108</v>
      </c>
    </row>
    <row r="1005" spans="1:11" hidden="1" x14ac:dyDescent="0.25">
      <c r="A1005" s="3">
        <v>805610</v>
      </c>
      <c r="B1005" s="3" t="s">
        <v>679</v>
      </c>
      <c r="C1005" s="3" t="s">
        <v>54</v>
      </c>
      <c r="D1005" s="3" t="s">
        <v>1516</v>
      </c>
      <c r="E1005" s="3" t="s">
        <v>3371</v>
      </c>
      <c r="F1005" s="6" t="s">
        <v>108</v>
      </c>
      <c r="G1005" s="4">
        <v>43800</v>
      </c>
      <c r="H1005" s="3" t="s">
        <v>20</v>
      </c>
      <c r="I1005" s="3" t="s">
        <v>21</v>
      </c>
      <c r="J1005" s="3" t="s">
        <v>48</v>
      </c>
      <c r="K1005" s="3" t="s">
        <v>108</v>
      </c>
    </row>
    <row r="1006" spans="1:11" hidden="1" x14ac:dyDescent="0.25">
      <c r="A1006" s="3">
        <v>817428</v>
      </c>
      <c r="B1006" s="3" t="s">
        <v>1044</v>
      </c>
      <c r="C1006" s="3" t="s">
        <v>11</v>
      </c>
      <c r="D1006" s="3" t="s">
        <v>1673</v>
      </c>
      <c r="E1006" s="3" t="s">
        <v>1045</v>
      </c>
      <c r="F1006" s="6" t="s">
        <v>12</v>
      </c>
      <c r="G1006" s="4">
        <v>43565</v>
      </c>
      <c r="H1006" s="3" t="s">
        <v>20</v>
      </c>
      <c r="I1006" s="3" t="s">
        <v>21</v>
      </c>
      <c r="J1006" s="3" t="s">
        <v>3532</v>
      </c>
      <c r="K1006" s="3" t="s">
        <v>12</v>
      </c>
    </row>
    <row r="1007" spans="1:11" hidden="1" x14ac:dyDescent="0.25">
      <c r="A1007" s="3">
        <v>818056</v>
      </c>
      <c r="B1007" s="3" t="s">
        <v>1070</v>
      </c>
      <c r="C1007" s="3" t="s">
        <v>69</v>
      </c>
      <c r="D1007" s="3" t="s">
        <v>1471</v>
      </c>
      <c r="E1007" s="3" t="s">
        <v>1005</v>
      </c>
      <c r="F1007" s="6" t="s">
        <v>449</v>
      </c>
      <c r="G1007" s="4">
        <v>43574</v>
      </c>
      <c r="H1007" s="3" t="s">
        <v>20</v>
      </c>
      <c r="I1007" s="3" t="s">
        <v>21</v>
      </c>
      <c r="J1007" s="3" t="s">
        <v>48</v>
      </c>
      <c r="K1007" s="3" t="s">
        <v>449</v>
      </c>
    </row>
    <row r="1008" spans="1:11" hidden="1" x14ac:dyDescent="0.25">
      <c r="A1008" s="3">
        <v>819695</v>
      </c>
      <c r="B1008" s="3" t="s">
        <v>1226</v>
      </c>
      <c r="C1008" s="3" t="s">
        <v>94</v>
      </c>
      <c r="D1008" s="3" t="s">
        <v>1460</v>
      </c>
      <c r="E1008" s="3" t="s">
        <v>1225</v>
      </c>
      <c r="F1008" s="6" t="s">
        <v>157</v>
      </c>
      <c r="G1008" s="4">
        <v>43649</v>
      </c>
      <c r="H1008" s="3" t="s">
        <v>20</v>
      </c>
      <c r="I1008" s="3" t="s">
        <v>21</v>
      </c>
      <c r="J1008" s="3" t="s">
        <v>48</v>
      </c>
      <c r="K1008" s="3" t="s">
        <v>157</v>
      </c>
    </row>
    <row r="1009" spans="1:11" hidden="1" x14ac:dyDescent="0.25">
      <c r="A1009" s="3">
        <v>821106</v>
      </c>
      <c r="B1009" s="3" t="s">
        <v>541</v>
      </c>
      <c r="C1009" s="3" t="s">
        <v>3375</v>
      </c>
      <c r="D1009" s="3" t="s">
        <v>1649</v>
      </c>
      <c r="E1009" s="3" t="s">
        <v>535</v>
      </c>
      <c r="F1009" s="6" t="s">
        <v>404</v>
      </c>
      <c r="G1009" s="4">
        <v>43250</v>
      </c>
      <c r="H1009" s="3" t="s">
        <v>13</v>
      </c>
      <c r="I1009" s="3" t="s">
        <v>21</v>
      </c>
      <c r="J1009" s="3" t="s">
        <v>48</v>
      </c>
      <c r="K1009" s="3" t="s">
        <v>404</v>
      </c>
    </row>
    <row r="1010" spans="1:11" hidden="1" x14ac:dyDescent="0.25">
      <c r="A1010" s="3">
        <v>821106</v>
      </c>
      <c r="B1010" s="3" t="s">
        <v>541</v>
      </c>
      <c r="C1010" s="3" t="s">
        <v>3375</v>
      </c>
      <c r="D1010" s="3" t="s">
        <v>1649</v>
      </c>
      <c r="E1010" s="3" t="s">
        <v>637</v>
      </c>
      <c r="F1010" s="6" t="s">
        <v>404</v>
      </c>
      <c r="G1010" s="4">
        <v>43008</v>
      </c>
      <c r="H1010" s="3" t="s">
        <v>13</v>
      </c>
      <c r="I1010" s="3" t="s">
        <v>21</v>
      </c>
      <c r="J1010" s="3" t="s">
        <v>48</v>
      </c>
      <c r="K1010" s="3" t="s">
        <v>404</v>
      </c>
    </row>
    <row r="1011" spans="1:11" hidden="1" x14ac:dyDescent="0.25">
      <c r="A1011" s="3">
        <v>821106</v>
      </c>
      <c r="B1011" s="3" t="s">
        <v>541</v>
      </c>
      <c r="C1011" s="3" t="s">
        <v>3375</v>
      </c>
      <c r="D1011" s="3" t="s">
        <v>1649</v>
      </c>
      <c r="E1011" s="3" t="s">
        <v>1131</v>
      </c>
      <c r="F1011" s="6" t="s">
        <v>404</v>
      </c>
      <c r="G1011" s="4">
        <v>43615</v>
      </c>
      <c r="H1011" s="3" t="s">
        <v>20</v>
      </c>
      <c r="I1011" s="3" t="s">
        <v>21</v>
      </c>
      <c r="J1011" s="3" t="s">
        <v>48</v>
      </c>
      <c r="K1011" s="3" t="s">
        <v>404</v>
      </c>
    </row>
    <row r="1012" spans="1:11" hidden="1" x14ac:dyDescent="0.25">
      <c r="A1012" s="3">
        <v>822724</v>
      </c>
      <c r="B1012" s="3" t="s">
        <v>585</v>
      </c>
      <c r="C1012" s="3" t="s">
        <v>165</v>
      </c>
      <c r="D1012" s="3" t="s">
        <v>1490</v>
      </c>
      <c r="E1012" s="3" t="s">
        <v>584</v>
      </c>
      <c r="F1012" s="6" t="s">
        <v>179</v>
      </c>
      <c r="G1012" s="4">
        <v>43155</v>
      </c>
      <c r="H1012" s="3" t="s">
        <v>13</v>
      </c>
      <c r="I1012" s="3" t="s">
        <v>14</v>
      </c>
      <c r="J1012" s="3" t="s">
        <v>132</v>
      </c>
      <c r="K1012" s="3" t="s">
        <v>585</v>
      </c>
    </row>
    <row r="1013" spans="1:11" hidden="1" x14ac:dyDescent="0.25">
      <c r="A1013" s="3">
        <v>822724</v>
      </c>
      <c r="B1013" s="3" t="s">
        <v>585</v>
      </c>
      <c r="C1013" s="3" t="s">
        <v>165</v>
      </c>
      <c r="D1013" s="3" t="s">
        <v>1490</v>
      </c>
      <c r="E1013" s="3" t="s">
        <v>101</v>
      </c>
      <c r="F1013" s="6" t="s">
        <v>179</v>
      </c>
      <c r="G1013" s="4">
        <v>43400</v>
      </c>
      <c r="H1013" s="3" t="s">
        <v>13</v>
      </c>
      <c r="I1013" s="3" t="s">
        <v>14</v>
      </c>
      <c r="J1013" s="3" t="s">
        <v>132</v>
      </c>
      <c r="K1013" s="3" t="s">
        <v>585</v>
      </c>
    </row>
    <row r="1014" spans="1:11" hidden="1" x14ac:dyDescent="0.25">
      <c r="A1014" s="3">
        <v>822724</v>
      </c>
      <c r="B1014" s="3" t="s">
        <v>585</v>
      </c>
      <c r="C1014" s="3" t="s">
        <v>165</v>
      </c>
      <c r="D1014" s="3" t="s">
        <v>1490</v>
      </c>
      <c r="E1014" s="3" t="s">
        <v>1440</v>
      </c>
      <c r="F1014" s="6" t="s">
        <v>179</v>
      </c>
      <c r="G1014" s="4">
        <v>43765</v>
      </c>
      <c r="H1014" s="3" t="s">
        <v>20</v>
      </c>
      <c r="I1014" s="3" t="s">
        <v>21</v>
      </c>
      <c r="J1014" s="3" t="s">
        <v>48</v>
      </c>
      <c r="K1014" s="3" t="s">
        <v>179</v>
      </c>
    </row>
    <row r="1015" spans="1:11" hidden="1" x14ac:dyDescent="0.25">
      <c r="A1015" s="3">
        <v>823806</v>
      </c>
      <c r="B1015" s="3" t="s">
        <v>361</v>
      </c>
      <c r="C1015" s="3" t="s">
        <v>360</v>
      </c>
      <c r="D1015" s="3" t="s">
        <v>1674</v>
      </c>
      <c r="E1015" s="3" t="s">
        <v>1248</v>
      </c>
      <c r="F1015" s="6" t="s">
        <v>1222</v>
      </c>
      <c r="G1015" s="4">
        <v>43663</v>
      </c>
      <c r="H1015" s="3" t="s">
        <v>20</v>
      </c>
      <c r="I1015" s="3" t="s">
        <v>21</v>
      </c>
      <c r="J1015" s="3" t="s">
        <v>48</v>
      </c>
      <c r="K1015" s="3" t="s">
        <v>1222</v>
      </c>
    </row>
    <row r="1016" spans="1:11" hidden="1" x14ac:dyDescent="0.25">
      <c r="A1016" s="3">
        <v>823815</v>
      </c>
      <c r="B1016" s="3" t="s">
        <v>930</v>
      </c>
      <c r="C1016" s="3" t="s">
        <v>368</v>
      </c>
      <c r="D1016" s="3" t="s">
        <v>1464</v>
      </c>
      <c r="E1016" s="3" t="s">
        <v>929</v>
      </c>
      <c r="F1016" s="6" t="s">
        <v>752</v>
      </c>
      <c r="G1016" s="4">
        <v>43519</v>
      </c>
      <c r="H1016" s="3" t="s">
        <v>20</v>
      </c>
      <c r="I1016" s="3" t="s">
        <v>21</v>
      </c>
      <c r="J1016" s="3" t="s">
        <v>22</v>
      </c>
      <c r="K1016" s="3" t="s">
        <v>752</v>
      </c>
    </row>
    <row r="1017" spans="1:11" hidden="1" x14ac:dyDescent="0.25">
      <c r="A1017" s="3">
        <v>826379</v>
      </c>
      <c r="B1017" s="3" t="s">
        <v>1254</v>
      </c>
      <c r="C1017" s="3" t="s">
        <v>165</v>
      </c>
      <c r="D1017" s="3" t="s">
        <v>1675</v>
      </c>
      <c r="E1017" s="3" t="s">
        <v>1247</v>
      </c>
      <c r="F1017" s="6" t="s">
        <v>179</v>
      </c>
      <c r="G1017" s="4">
        <v>43662</v>
      </c>
      <c r="H1017" s="3" t="s">
        <v>20</v>
      </c>
      <c r="I1017" s="3" t="s">
        <v>21</v>
      </c>
      <c r="J1017" s="3" t="s">
        <v>48</v>
      </c>
      <c r="K1017" s="3" t="s">
        <v>179</v>
      </c>
    </row>
    <row r="1018" spans="1:11" hidden="1" x14ac:dyDescent="0.25">
      <c r="A1018" s="3">
        <v>831270</v>
      </c>
      <c r="B1018" s="3" t="s">
        <v>568</v>
      </c>
      <c r="C1018" s="3" t="s">
        <v>54</v>
      </c>
      <c r="D1018" s="3" t="s">
        <v>1676</v>
      </c>
      <c r="E1018" s="3" t="s">
        <v>1438</v>
      </c>
      <c r="F1018" s="6" t="s">
        <v>56</v>
      </c>
      <c r="G1018" s="4">
        <v>43743</v>
      </c>
      <c r="H1018" s="3" t="s">
        <v>20</v>
      </c>
      <c r="I1018" s="3" t="s">
        <v>21</v>
      </c>
      <c r="J1018" s="3" t="s">
        <v>22</v>
      </c>
      <c r="K1018" s="3" t="s">
        <v>56</v>
      </c>
    </row>
    <row r="1019" spans="1:11" hidden="1" x14ac:dyDescent="0.25">
      <c r="A1019" s="3">
        <v>835450</v>
      </c>
      <c r="B1019" s="3" t="s">
        <v>941</v>
      </c>
      <c r="C1019" s="3" t="s">
        <v>261</v>
      </c>
      <c r="D1019" s="3" t="s">
        <v>1488</v>
      </c>
      <c r="E1019" s="3" t="s">
        <v>942</v>
      </c>
      <c r="F1019" s="6" t="s">
        <v>262</v>
      </c>
      <c r="G1019" s="4">
        <v>43524</v>
      </c>
      <c r="H1019" s="3" t="s">
        <v>20</v>
      </c>
      <c r="I1019" s="3" t="s">
        <v>14</v>
      </c>
      <c r="J1019" s="3" t="s">
        <v>3533</v>
      </c>
      <c r="K1019" s="3" t="s">
        <v>332</v>
      </c>
    </row>
    <row r="1020" spans="1:11" hidden="1" x14ac:dyDescent="0.25">
      <c r="A1020" s="3">
        <v>849723</v>
      </c>
      <c r="B1020" s="3" t="s">
        <v>891</v>
      </c>
      <c r="C1020" s="3" t="s">
        <v>187</v>
      </c>
      <c r="D1020" s="3" t="s">
        <v>1468</v>
      </c>
      <c r="E1020" s="3" t="s">
        <v>892</v>
      </c>
      <c r="F1020" s="6" t="s">
        <v>893</v>
      </c>
      <c r="G1020" s="4">
        <v>43496</v>
      </c>
      <c r="H1020" s="3" t="s">
        <v>20</v>
      </c>
      <c r="I1020" s="3" t="s">
        <v>21</v>
      </c>
      <c r="J1020" s="3" t="s">
        <v>48</v>
      </c>
      <c r="K1020" s="3" t="s">
        <v>893</v>
      </c>
    </row>
    <row r="1021" spans="1:11" hidden="1" x14ac:dyDescent="0.25">
      <c r="A1021" s="3">
        <v>849723</v>
      </c>
      <c r="B1021" s="3" t="s">
        <v>891</v>
      </c>
      <c r="C1021" s="3" t="s">
        <v>187</v>
      </c>
      <c r="D1021" s="3" t="s">
        <v>1468</v>
      </c>
      <c r="E1021" s="3" t="s">
        <v>892</v>
      </c>
      <c r="F1021" s="6" t="s">
        <v>893</v>
      </c>
      <c r="G1021" s="4">
        <v>43496</v>
      </c>
      <c r="H1021" s="3" t="s">
        <v>20</v>
      </c>
      <c r="I1021" s="3" t="s">
        <v>21</v>
      </c>
      <c r="J1021" s="3" t="s">
        <v>48</v>
      </c>
      <c r="K1021" s="3" t="s">
        <v>893</v>
      </c>
    </row>
    <row r="1022" spans="1:11" hidden="1" x14ac:dyDescent="0.25">
      <c r="A1022" s="3">
        <v>855883</v>
      </c>
      <c r="B1022" s="3" t="s">
        <v>1077</v>
      </c>
      <c r="C1022" s="3" t="s">
        <v>261</v>
      </c>
      <c r="D1022" s="3" t="s">
        <v>1488</v>
      </c>
      <c r="E1022" s="3" t="s">
        <v>1238</v>
      </c>
      <c r="F1022" s="6" t="s">
        <v>262</v>
      </c>
      <c r="G1022" s="4">
        <v>43648</v>
      </c>
      <c r="H1022" s="3" t="s">
        <v>20</v>
      </c>
      <c r="I1022" s="3" t="s">
        <v>21</v>
      </c>
      <c r="J1022" s="3" t="s">
        <v>66</v>
      </c>
      <c r="K1022" s="3" t="s">
        <v>66</v>
      </c>
    </row>
    <row r="1023" spans="1:11" hidden="1" x14ac:dyDescent="0.25">
      <c r="A1023" s="3">
        <v>859487</v>
      </c>
      <c r="B1023" s="3" t="s">
        <v>1207</v>
      </c>
      <c r="C1023" s="3" t="s">
        <v>165</v>
      </c>
      <c r="D1023" s="3" t="s">
        <v>1469</v>
      </c>
      <c r="E1023" s="3" t="s">
        <v>1203</v>
      </c>
      <c r="F1023" s="6" t="s">
        <v>735</v>
      </c>
      <c r="G1023" s="4">
        <v>43641</v>
      </c>
      <c r="H1023" s="3" t="s">
        <v>20</v>
      </c>
      <c r="I1023" s="3" t="s">
        <v>21</v>
      </c>
      <c r="J1023" s="3" t="s">
        <v>48</v>
      </c>
      <c r="K1023" s="3" t="s">
        <v>735</v>
      </c>
    </row>
    <row r="1024" spans="1:11" hidden="1" x14ac:dyDescent="0.25">
      <c r="A1024" s="3">
        <v>862129</v>
      </c>
      <c r="B1024" s="3" t="s">
        <v>1320</v>
      </c>
      <c r="C1024" s="3" t="s">
        <v>1697</v>
      </c>
      <c r="D1024" s="3" t="s">
        <v>1460</v>
      </c>
      <c r="E1024" s="3" t="s">
        <v>1321</v>
      </c>
      <c r="F1024" s="6" t="s">
        <v>862</v>
      </c>
      <c r="G1024" s="4">
        <v>43452</v>
      </c>
      <c r="H1024" s="3" t="s">
        <v>20</v>
      </c>
      <c r="I1024" s="3" t="s">
        <v>14</v>
      </c>
      <c r="J1024" s="3" t="s">
        <v>3534</v>
      </c>
      <c r="K1024" s="3" t="s">
        <v>73</v>
      </c>
    </row>
    <row r="1025" spans="1:11" hidden="1" x14ac:dyDescent="0.25">
      <c r="A1025" s="3">
        <v>862129</v>
      </c>
      <c r="B1025" s="3" t="s">
        <v>1320</v>
      </c>
      <c r="C1025" s="3" t="s">
        <v>1697</v>
      </c>
      <c r="D1025" s="3" t="s">
        <v>1460</v>
      </c>
      <c r="E1025" s="3" t="s">
        <v>1322</v>
      </c>
      <c r="F1025" s="6" t="s">
        <v>862</v>
      </c>
      <c r="G1025" s="4">
        <v>43697</v>
      </c>
      <c r="H1025" s="3" t="s">
        <v>20</v>
      </c>
      <c r="I1025" s="3" t="s">
        <v>21</v>
      </c>
      <c r="J1025" s="3" t="s">
        <v>48</v>
      </c>
      <c r="K1025" s="3" t="s">
        <v>862</v>
      </c>
    </row>
    <row r="1026" spans="1:11" hidden="1" x14ac:dyDescent="0.25">
      <c r="A1026" s="3">
        <v>862298</v>
      </c>
      <c r="B1026" s="3" t="s">
        <v>196</v>
      </c>
      <c r="C1026" s="3" t="s">
        <v>165</v>
      </c>
      <c r="D1026" s="3" t="s">
        <v>1677</v>
      </c>
      <c r="E1026" s="3" t="s">
        <v>1343</v>
      </c>
      <c r="F1026" s="6" t="s">
        <v>174</v>
      </c>
      <c r="G1026" s="4">
        <v>43430</v>
      </c>
      <c r="H1026" s="3" t="s">
        <v>13</v>
      </c>
      <c r="I1026" s="3" t="s">
        <v>14</v>
      </c>
      <c r="J1026" s="3" t="s">
        <v>3535</v>
      </c>
      <c r="K1026" s="3" t="s">
        <v>174</v>
      </c>
    </row>
    <row r="1027" spans="1:11" hidden="1" x14ac:dyDescent="0.25">
      <c r="A1027" s="3">
        <v>862298</v>
      </c>
      <c r="B1027" s="3" t="s">
        <v>196</v>
      </c>
      <c r="C1027" s="3" t="s">
        <v>165</v>
      </c>
      <c r="D1027" s="3" t="s">
        <v>1677</v>
      </c>
      <c r="E1027" s="3" t="s">
        <v>1344</v>
      </c>
      <c r="F1027" s="6" t="s">
        <v>174</v>
      </c>
      <c r="G1027" s="4">
        <v>43583</v>
      </c>
      <c r="H1027" s="3" t="s">
        <v>20</v>
      </c>
      <c r="I1027" s="3" t="s">
        <v>21</v>
      </c>
      <c r="J1027" s="3" t="s">
        <v>66</v>
      </c>
      <c r="K1027" s="3" t="s">
        <v>66</v>
      </c>
    </row>
    <row r="1028" spans="1:11" hidden="1" x14ac:dyDescent="0.25">
      <c r="A1028" s="3">
        <v>862298</v>
      </c>
      <c r="B1028" s="3" t="s">
        <v>196</v>
      </c>
      <c r="C1028" s="3" t="s">
        <v>165</v>
      </c>
      <c r="D1028" s="3" t="s">
        <v>1677</v>
      </c>
      <c r="E1028" s="3" t="s">
        <v>1345</v>
      </c>
      <c r="F1028" s="6" t="s">
        <v>174</v>
      </c>
      <c r="G1028" s="4">
        <v>43674</v>
      </c>
      <c r="H1028" s="3" t="s">
        <v>20</v>
      </c>
      <c r="I1028" s="3" t="s">
        <v>21</v>
      </c>
      <c r="J1028" s="3" t="s">
        <v>48</v>
      </c>
      <c r="K1028" s="3" t="s">
        <v>174</v>
      </c>
    </row>
    <row r="1029" spans="1:11" hidden="1" x14ac:dyDescent="0.25">
      <c r="A1029" s="3">
        <v>863697</v>
      </c>
      <c r="B1029" s="3" t="s">
        <v>3536</v>
      </c>
      <c r="C1029" s="3" t="s">
        <v>111</v>
      </c>
      <c r="D1029" s="3" t="s">
        <v>1543</v>
      </c>
      <c r="E1029" s="3" t="s">
        <v>3537</v>
      </c>
      <c r="F1029" s="6" t="s">
        <v>210</v>
      </c>
      <c r="G1029" s="4">
        <v>43543</v>
      </c>
      <c r="H1029" s="3" t="s">
        <v>20</v>
      </c>
      <c r="I1029" s="3" t="s">
        <v>21</v>
      </c>
      <c r="J1029" s="3" t="s">
        <v>48</v>
      </c>
      <c r="K1029" s="3" t="s">
        <v>210</v>
      </c>
    </row>
    <row r="1030" spans="1:11" hidden="1" x14ac:dyDescent="0.25">
      <c r="A1030" s="3">
        <v>863697</v>
      </c>
      <c r="B1030" s="3" t="s">
        <v>3536</v>
      </c>
      <c r="C1030" s="3" t="s">
        <v>111</v>
      </c>
      <c r="D1030" s="3" t="s">
        <v>1543</v>
      </c>
      <c r="E1030" s="3" t="s">
        <v>3438</v>
      </c>
      <c r="F1030" s="6" t="s">
        <v>210</v>
      </c>
      <c r="G1030" s="4">
        <v>43788</v>
      </c>
      <c r="H1030" s="3" t="s">
        <v>20</v>
      </c>
      <c r="I1030" s="3" t="s">
        <v>21</v>
      </c>
      <c r="J1030" s="3" t="s">
        <v>48</v>
      </c>
      <c r="K1030" s="3" t="s">
        <v>210</v>
      </c>
    </row>
    <row r="1031" spans="1:11" hidden="1" x14ac:dyDescent="0.25">
      <c r="A1031" s="3">
        <v>876157</v>
      </c>
      <c r="B1031" s="3" t="s">
        <v>3538</v>
      </c>
      <c r="C1031" s="3" t="s">
        <v>119</v>
      </c>
      <c r="D1031" s="3" t="s">
        <v>1626</v>
      </c>
      <c r="E1031" s="3" t="s">
        <v>3537</v>
      </c>
      <c r="F1031" s="6" t="s">
        <v>3539</v>
      </c>
      <c r="G1031" s="4">
        <v>43543</v>
      </c>
      <c r="H1031" s="3" t="s">
        <v>20</v>
      </c>
      <c r="I1031" s="3" t="s">
        <v>21</v>
      </c>
      <c r="J1031" s="3" t="s">
        <v>48</v>
      </c>
      <c r="K1031" s="3" t="s">
        <v>3539</v>
      </c>
    </row>
    <row r="1032" spans="1:11" hidden="1" x14ac:dyDescent="0.25">
      <c r="A1032" s="3">
        <v>876157</v>
      </c>
      <c r="B1032" s="3" t="s">
        <v>3538</v>
      </c>
      <c r="C1032" s="3" t="s">
        <v>119</v>
      </c>
      <c r="D1032" s="3" t="s">
        <v>1626</v>
      </c>
      <c r="E1032" s="3" t="s">
        <v>3438</v>
      </c>
      <c r="F1032" s="6" t="s">
        <v>3539</v>
      </c>
      <c r="G1032" s="4">
        <v>43788</v>
      </c>
      <c r="H1032" s="3" t="s">
        <v>20</v>
      </c>
      <c r="I1032" s="3" t="s">
        <v>21</v>
      </c>
      <c r="J1032" s="3" t="s">
        <v>48</v>
      </c>
      <c r="K1032" s="3" t="s">
        <v>3539</v>
      </c>
    </row>
    <row r="1033" spans="1:11" hidden="1" x14ac:dyDescent="0.25">
      <c r="A1033" s="3">
        <v>420678</v>
      </c>
      <c r="B1033" s="3" t="s">
        <v>794</v>
      </c>
      <c r="C1033" s="3" t="s">
        <v>165</v>
      </c>
      <c r="D1033" s="3" t="s">
        <v>1462</v>
      </c>
      <c r="E1033" s="3" t="s">
        <v>792</v>
      </c>
      <c r="F1033" s="6" t="s">
        <v>735</v>
      </c>
      <c r="G1033" s="4">
        <v>43469</v>
      </c>
      <c r="H1033" s="3" t="s">
        <v>20</v>
      </c>
      <c r="I1033" s="3" t="s">
        <v>21</v>
      </c>
      <c r="J1033" s="3" t="s">
        <v>48</v>
      </c>
      <c r="K1033" s="3" t="s">
        <v>735</v>
      </c>
    </row>
    <row r="1034" spans="1:11" hidden="1" x14ac:dyDescent="0.25">
      <c r="A1034" s="3">
        <v>423135</v>
      </c>
      <c r="B1034" s="3" t="s">
        <v>430</v>
      </c>
      <c r="C1034" s="3" t="s">
        <v>1697</v>
      </c>
      <c r="D1034" s="3" t="s">
        <v>1461</v>
      </c>
      <c r="E1034" s="3" t="s">
        <v>1220</v>
      </c>
      <c r="F1034" s="6" t="s">
        <v>84</v>
      </c>
      <c r="G1034" s="4">
        <v>43647</v>
      </c>
      <c r="H1034" s="3" t="s">
        <v>20</v>
      </c>
      <c r="I1034" s="3" t="s">
        <v>21</v>
      </c>
      <c r="J1034" s="3" t="s">
        <v>48</v>
      </c>
      <c r="K1034" s="3" t="s">
        <v>84</v>
      </c>
    </row>
    <row r="1035" spans="1:11" hidden="1" x14ac:dyDescent="0.25">
      <c r="A1035" s="3">
        <v>64128</v>
      </c>
      <c r="B1035" s="3" t="s">
        <v>427</v>
      </c>
      <c r="C1035" s="3" t="s">
        <v>187</v>
      </c>
      <c r="D1035" s="3" t="s">
        <v>1491</v>
      </c>
      <c r="E1035" s="3" t="s">
        <v>428</v>
      </c>
      <c r="F1035" s="6" t="s">
        <v>185</v>
      </c>
      <c r="G1035" s="4">
        <v>43300</v>
      </c>
      <c r="H1035" s="3" t="s">
        <v>13</v>
      </c>
      <c r="I1035" s="3" t="s">
        <v>21</v>
      </c>
      <c r="J1035" s="3" t="s">
        <v>429</v>
      </c>
      <c r="K1035" s="3" t="s">
        <v>185</v>
      </c>
    </row>
    <row r="1036" spans="1:11" hidden="1" x14ac:dyDescent="0.25">
      <c r="A1036" s="3">
        <v>64128</v>
      </c>
      <c r="B1036" s="3" t="s">
        <v>427</v>
      </c>
      <c r="C1036" s="3" t="s">
        <v>187</v>
      </c>
      <c r="D1036" s="3" t="s">
        <v>1491</v>
      </c>
      <c r="E1036" s="3" t="s">
        <v>1253</v>
      </c>
      <c r="F1036" s="6" t="s">
        <v>185</v>
      </c>
      <c r="G1036" s="4">
        <v>43665</v>
      </c>
      <c r="H1036" s="3" t="s">
        <v>20</v>
      </c>
      <c r="I1036" s="3" t="s">
        <v>21</v>
      </c>
      <c r="J1036" s="3" t="s">
        <v>48</v>
      </c>
      <c r="K1036" s="3" t="s">
        <v>185</v>
      </c>
    </row>
    <row r="1037" spans="1:11" hidden="1" x14ac:dyDescent="0.25">
      <c r="A1037" s="3">
        <v>778214</v>
      </c>
      <c r="B1037" s="3" t="s">
        <v>477</v>
      </c>
      <c r="C1037" s="3" t="s">
        <v>105</v>
      </c>
      <c r="D1037" s="3" t="s">
        <v>1563</v>
      </c>
      <c r="E1037" s="3" t="s">
        <v>466</v>
      </c>
      <c r="F1037" s="6" t="s">
        <v>106</v>
      </c>
      <c r="G1037" s="4">
        <v>43208</v>
      </c>
      <c r="H1037" s="3" t="s">
        <v>13</v>
      </c>
      <c r="I1037" s="3" t="s">
        <v>21</v>
      </c>
      <c r="J1037" s="3" t="s">
        <v>48</v>
      </c>
      <c r="K1037" s="3" t="s">
        <v>106</v>
      </c>
    </row>
    <row r="1038" spans="1:11" hidden="1" x14ac:dyDescent="0.25">
      <c r="A1038" s="3">
        <v>778214</v>
      </c>
      <c r="B1038" s="3" t="s">
        <v>477</v>
      </c>
      <c r="C1038" s="3" t="s">
        <v>105</v>
      </c>
      <c r="D1038" s="3" t="s">
        <v>1563</v>
      </c>
      <c r="E1038" s="3" t="s">
        <v>1001</v>
      </c>
      <c r="F1038" s="6" t="s">
        <v>106</v>
      </c>
      <c r="G1038" s="4">
        <v>43573</v>
      </c>
      <c r="H1038" s="3" t="s">
        <v>20</v>
      </c>
      <c r="I1038" s="3" t="s">
        <v>21</v>
      </c>
      <c r="J1038" s="3" t="s">
        <v>48</v>
      </c>
      <c r="K1038" s="3" t="s">
        <v>106</v>
      </c>
    </row>
    <row r="1039" spans="1:11" hidden="1" x14ac:dyDescent="0.25">
      <c r="A1039" s="3">
        <v>577300</v>
      </c>
      <c r="B1039" s="33" t="s">
        <v>3547</v>
      </c>
      <c r="C1039" s="30" t="s">
        <v>3549</v>
      </c>
      <c r="D1039" s="3" t="s">
        <v>1491</v>
      </c>
      <c r="E1039" s="30" t="s">
        <v>1261</v>
      </c>
      <c r="F1039" s="34" t="s">
        <v>196</v>
      </c>
      <c r="G1039" s="4">
        <v>43668</v>
      </c>
      <c r="H1039" s="30" t="s">
        <v>20</v>
      </c>
      <c r="I1039" s="30" t="s">
        <v>21</v>
      </c>
      <c r="J1039" s="3" t="s">
        <v>48</v>
      </c>
      <c r="K1039" s="33" t="s">
        <v>196</v>
      </c>
    </row>
    <row r="1040" spans="1:11" hidden="1" x14ac:dyDescent="0.25">
      <c r="A1040" s="3">
        <v>26814</v>
      </c>
      <c r="B1040" s="33" t="s">
        <v>3548</v>
      </c>
      <c r="C1040" s="30" t="s">
        <v>3550</v>
      </c>
      <c r="D1040" s="30" t="s">
        <v>1500</v>
      </c>
      <c r="E1040" s="30" t="s">
        <v>3551</v>
      </c>
      <c r="F1040" s="34" t="s">
        <v>56</v>
      </c>
      <c r="G1040" s="4">
        <v>43798</v>
      </c>
      <c r="H1040" s="30" t="s">
        <v>20</v>
      </c>
      <c r="I1040" s="30" t="s">
        <v>21</v>
      </c>
      <c r="J1040" s="3" t="s">
        <v>48</v>
      </c>
      <c r="K1040" s="33" t="s">
        <v>56</v>
      </c>
    </row>
    <row r="1041" spans="1:11" hidden="1" x14ac:dyDescent="0.25">
      <c r="A1041" s="3">
        <v>53332</v>
      </c>
      <c r="B1041" s="33" t="s">
        <v>3552</v>
      </c>
      <c r="C1041" s="30" t="s">
        <v>63</v>
      </c>
      <c r="D1041" s="30" t="s">
        <v>1610</v>
      </c>
      <c r="E1041" s="30" t="s">
        <v>3553</v>
      </c>
      <c r="F1041" s="34" t="s">
        <v>923</v>
      </c>
      <c r="G1041" s="4">
        <v>43466</v>
      </c>
      <c r="H1041" s="30" t="s">
        <v>20</v>
      </c>
      <c r="I1041" s="30" t="s">
        <v>21</v>
      </c>
      <c r="J1041" s="3" t="s">
        <v>48</v>
      </c>
      <c r="K1041" s="33"/>
    </row>
    <row r="1042" spans="1:11" hidden="1" x14ac:dyDescent="0.25">
      <c r="A1042" s="3">
        <v>56211</v>
      </c>
      <c r="B1042" s="33" t="s">
        <v>3554</v>
      </c>
      <c r="C1042" s="30" t="s">
        <v>69</v>
      </c>
      <c r="D1042" s="30" t="s">
        <v>1477</v>
      </c>
      <c r="E1042" s="30" t="s">
        <v>3555</v>
      </c>
      <c r="F1042" s="34" t="s">
        <v>277</v>
      </c>
      <c r="G1042" s="4">
        <v>43768</v>
      </c>
      <c r="H1042" s="30" t="s">
        <v>20</v>
      </c>
      <c r="I1042" s="30" t="s">
        <v>21</v>
      </c>
      <c r="J1042" s="3" t="s">
        <v>48</v>
      </c>
      <c r="K1042" s="3"/>
    </row>
    <row r="1043" spans="1:11" hidden="1" x14ac:dyDescent="0.25">
      <c r="A1043" s="3">
        <v>56573</v>
      </c>
      <c r="B1043" s="33" t="s">
        <v>3556</v>
      </c>
      <c r="C1043" s="30" t="s">
        <v>63</v>
      </c>
      <c r="D1043" s="30" t="s">
        <v>1550</v>
      </c>
      <c r="E1043" s="30" t="s">
        <v>1423</v>
      </c>
      <c r="F1043" s="34" t="s">
        <v>923</v>
      </c>
      <c r="G1043" s="4">
        <v>43770</v>
      </c>
      <c r="H1043" s="30" t="s">
        <v>20</v>
      </c>
      <c r="I1043" s="3"/>
      <c r="J1043" s="3"/>
      <c r="K1043" s="3"/>
    </row>
    <row r="1044" spans="1:11" hidden="1" x14ac:dyDescent="0.25">
      <c r="A1044" s="3">
        <v>82341</v>
      </c>
      <c r="B1044" s="33" t="s">
        <v>47</v>
      </c>
      <c r="C1044" s="30" t="s">
        <v>11</v>
      </c>
      <c r="D1044" s="30" t="s">
        <v>1536</v>
      </c>
      <c r="E1044" s="30" t="s">
        <v>3558</v>
      </c>
      <c r="F1044" s="34" t="s">
        <v>64</v>
      </c>
      <c r="G1044" s="4">
        <v>43872</v>
      </c>
      <c r="H1044" s="30" t="s">
        <v>20</v>
      </c>
      <c r="I1044" s="3"/>
      <c r="J1044" s="3"/>
      <c r="K1044" s="3"/>
    </row>
    <row r="1045" spans="1:11" hidden="1" x14ac:dyDescent="0.25">
      <c r="A1045" s="3">
        <v>242236</v>
      </c>
      <c r="B1045" s="33" t="s">
        <v>3559</v>
      </c>
      <c r="C1045" s="30" t="s">
        <v>324</v>
      </c>
      <c r="D1045" s="30" t="s">
        <v>1545</v>
      </c>
      <c r="E1045" s="3"/>
      <c r="F1045" s="34" t="s">
        <v>486</v>
      </c>
      <c r="G1045" s="4">
        <v>43863</v>
      </c>
      <c r="H1045" s="33" t="s">
        <v>20</v>
      </c>
      <c r="I1045" s="3"/>
      <c r="J1045" s="3"/>
      <c r="K1045" s="3"/>
    </row>
    <row r="1046" spans="1:11" hidden="1" x14ac:dyDescent="0.25">
      <c r="A1046" s="3">
        <v>324811</v>
      </c>
      <c r="B1046" s="33" t="s">
        <v>3560</v>
      </c>
      <c r="C1046" s="30" t="s">
        <v>165</v>
      </c>
      <c r="D1046" s="30" t="s">
        <v>1490</v>
      </c>
      <c r="E1046" s="3"/>
      <c r="F1046" s="34" t="s">
        <v>179</v>
      </c>
      <c r="G1046" s="4">
        <v>43600</v>
      </c>
      <c r="H1046" s="33" t="s">
        <v>20</v>
      </c>
      <c r="I1046" s="3"/>
      <c r="J1046" s="3"/>
      <c r="K1046" s="3"/>
    </row>
    <row r="1047" spans="1:11" hidden="1" x14ac:dyDescent="0.25">
      <c r="A1047" s="3">
        <v>489127</v>
      </c>
      <c r="B1047" s="33" t="s">
        <v>15</v>
      </c>
      <c r="C1047" s="30" t="s">
        <v>18</v>
      </c>
      <c r="D1047" s="30" t="s">
        <v>1602</v>
      </c>
      <c r="E1047" s="3"/>
      <c r="F1047" s="34" t="s">
        <v>16</v>
      </c>
      <c r="G1047" s="4">
        <v>43773</v>
      </c>
      <c r="H1047" s="33" t="s">
        <v>20</v>
      </c>
      <c r="I1047" s="3"/>
      <c r="J1047" s="3"/>
      <c r="K1047" s="3"/>
    </row>
    <row r="1048" spans="1:11" hidden="1" x14ac:dyDescent="0.25">
      <c r="A1048" s="3">
        <v>707316</v>
      </c>
      <c r="B1048" s="33" t="s">
        <v>3561</v>
      </c>
      <c r="C1048" s="30" t="s">
        <v>187</v>
      </c>
      <c r="D1048" s="30" t="s">
        <v>1474</v>
      </c>
      <c r="E1048" s="3"/>
      <c r="F1048" s="34" t="s">
        <v>991</v>
      </c>
      <c r="G1048" s="4">
        <v>43799</v>
      </c>
      <c r="H1048" s="33" t="s">
        <v>20</v>
      </c>
      <c r="I1048" s="3"/>
      <c r="J1048" s="3"/>
      <c r="K1048" s="3"/>
    </row>
    <row r="1049" spans="1:11" hidden="1" x14ac:dyDescent="0.25">
      <c r="A1049" s="3">
        <v>711933</v>
      </c>
      <c r="B1049" s="33" t="s">
        <v>3562</v>
      </c>
      <c r="C1049" s="30" t="s">
        <v>18</v>
      </c>
      <c r="D1049" s="1" t="s">
        <v>2978</v>
      </c>
      <c r="E1049" s="3"/>
      <c r="F1049" s="34" t="s">
        <v>19</v>
      </c>
      <c r="G1049" s="4">
        <v>43942</v>
      </c>
      <c r="H1049" s="33" t="s">
        <v>20</v>
      </c>
      <c r="I1049" s="3"/>
      <c r="J1049" s="3"/>
      <c r="K1049" s="3"/>
    </row>
    <row r="1050" spans="1:11" hidden="1" x14ac:dyDescent="0.25">
      <c r="A1050" s="3">
        <v>825824</v>
      </c>
      <c r="B1050" s="33" t="s">
        <v>3564</v>
      </c>
      <c r="C1050" s="30" t="s">
        <v>165</v>
      </c>
      <c r="D1050" s="1" t="s">
        <v>1462</v>
      </c>
      <c r="E1050" s="3"/>
      <c r="F1050" s="34" t="s">
        <v>196</v>
      </c>
      <c r="G1050" s="4">
        <v>43686</v>
      </c>
      <c r="H1050" s="33" t="s">
        <v>20</v>
      </c>
      <c r="I1050" s="3"/>
      <c r="J1050" s="3"/>
      <c r="K1050" s="3"/>
    </row>
    <row r="1051" spans="1:11" hidden="1" x14ac:dyDescent="0.25">
      <c r="A1051" s="3">
        <v>879111</v>
      </c>
      <c r="B1051" s="33" t="s">
        <v>3565</v>
      </c>
      <c r="C1051" s="30" t="s">
        <v>94</v>
      </c>
      <c r="D1051" s="1" t="s">
        <v>1479</v>
      </c>
      <c r="E1051" s="3"/>
      <c r="F1051" s="34" t="s">
        <v>157</v>
      </c>
      <c r="G1051" s="4">
        <v>43587</v>
      </c>
      <c r="H1051" s="33" t="s">
        <v>20</v>
      </c>
      <c r="I1051" s="3"/>
      <c r="J1051" s="3"/>
      <c r="K1051" s="3"/>
    </row>
    <row r="1052" spans="1:11" hidden="1" x14ac:dyDescent="0.25">
      <c r="A1052" s="3"/>
      <c r="B1052" s="3"/>
      <c r="C1052" s="3"/>
      <c r="D1052" s="3"/>
      <c r="E1052" s="3"/>
      <c r="F1052" s="6"/>
      <c r="G1052" s="4"/>
      <c r="H1052" s="3"/>
      <c r="I1052" s="3"/>
      <c r="J1052" s="3"/>
      <c r="K1052" s="3"/>
    </row>
    <row r="1053" spans="1:11" hidden="1" x14ac:dyDescent="0.25">
      <c r="A1053" s="3"/>
      <c r="B1053" s="3"/>
      <c r="C1053" s="3"/>
      <c r="D1053" s="3"/>
      <c r="E1053" s="3"/>
      <c r="F1053" s="6"/>
      <c r="G1053" s="4"/>
      <c r="H1053" s="3"/>
      <c r="I1053" s="3"/>
      <c r="J1053" s="3"/>
      <c r="K1053" s="3"/>
    </row>
    <row r="1054" spans="1:11" hidden="1" x14ac:dyDescent="0.25">
      <c r="A1054" s="3"/>
      <c r="B1054" s="3"/>
      <c r="C1054" s="3"/>
      <c r="D1054" s="3"/>
      <c r="E1054" s="3"/>
      <c r="F1054" s="6"/>
      <c r="G1054" s="4"/>
      <c r="H1054" s="3"/>
      <c r="I1054" s="3"/>
      <c r="J1054" s="3"/>
      <c r="K1054" s="3"/>
    </row>
    <row r="1055" spans="1:11" hidden="1" x14ac:dyDescent="0.25">
      <c r="A1055" s="3"/>
      <c r="B1055" s="3"/>
      <c r="C1055" s="3"/>
      <c r="D1055" s="3"/>
      <c r="E1055" s="3"/>
      <c r="F1055" s="6"/>
      <c r="G1055" s="4"/>
      <c r="H1055" s="3"/>
      <c r="I1055" s="3"/>
      <c r="J1055" s="3"/>
      <c r="K1055" s="3"/>
    </row>
    <row r="1056" spans="1:11" hidden="1" x14ac:dyDescent="0.25">
      <c r="A1056" s="3"/>
      <c r="B1056" s="3"/>
      <c r="C1056" s="3"/>
      <c r="D1056" s="3"/>
      <c r="E1056" s="3"/>
      <c r="F1056" s="6"/>
      <c r="G1056" s="4"/>
      <c r="H1056" s="3"/>
      <c r="I1056" s="3"/>
      <c r="J1056" s="3"/>
      <c r="K1056" s="3"/>
    </row>
    <row r="1057" spans="1:11" hidden="1" x14ac:dyDescent="0.25">
      <c r="A1057" s="3"/>
      <c r="B1057" s="3"/>
      <c r="C1057" s="3"/>
      <c r="D1057" s="3"/>
      <c r="E1057" s="3"/>
      <c r="F1057" s="6"/>
      <c r="G1057" s="4"/>
      <c r="H1057" s="3"/>
      <c r="I1057" s="3"/>
      <c r="J1057" s="3"/>
      <c r="K1057" s="3"/>
    </row>
    <row r="1058" spans="1:11" hidden="1" x14ac:dyDescent="0.25">
      <c r="A1058" s="3"/>
      <c r="B1058" s="3"/>
      <c r="C1058" s="3"/>
      <c r="D1058" s="3"/>
      <c r="E1058" s="3"/>
      <c r="F1058" s="6"/>
      <c r="G1058" s="4"/>
      <c r="H1058" s="3"/>
      <c r="I1058" s="3"/>
      <c r="J1058" s="3"/>
      <c r="K1058" s="3"/>
    </row>
    <row r="1059" spans="1:11" hidden="1" x14ac:dyDescent="0.25">
      <c r="A1059" s="3"/>
      <c r="B1059" s="3"/>
      <c r="C1059" s="3"/>
      <c r="D1059" s="3"/>
      <c r="E1059" s="3"/>
      <c r="F1059" s="6"/>
      <c r="G1059" s="4"/>
      <c r="H1059" s="3"/>
      <c r="I1059" s="3"/>
      <c r="J1059" s="3"/>
      <c r="K1059" s="3"/>
    </row>
    <row r="1060" spans="1:11" hidden="1" x14ac:dyDescent="0.25">
      <c r="A1060" s="3"/>
      <c r="B1060" s="3"/>
      <c r="C1060" s="3"/>
      <c r="D1060" s="3"/>
      <c r="E1060" s="3"/>
      <c r="F1060" s="6"/>
      <c r="G1060" s="4"/>
      <c r="H1060" s="3"/>
      <c r="I1060" s="3"/>
      <c r="J1060" s="3"/>
      <c r="K1060" s="3"/>
    </row>
    <row r="1061" spans="1:11" hidden="1" x14ac:dyDescent="0.25">
      <c r="A1061" s="3"/>
      <c r="B1061" s="3"/>
      <c r="C1061" s="3"/>
      <c r="D1061" s="3"/>
      <c r="E1061" s="3"/>
      <c r="F1061" s="6"/>
      <c r="G1061" s="4"/>
      <c r="H1061" s="3"/>
      <c r="I1061" s="3"/>
      <c r="J1061" s="3"/>
      <c r="K1061" s="3"/>
    </row>
    <row r="1062" spans="1:11" hidden="1" x14ac:dyDescent="0.25">
      <c r="A1062" s="3"/>
      <c r="B1062" s="3"/>
      <c r="C1062" s="3"/>
      <c r="D1062" s="3"/>
      <c r="E1062" s="3"/>
      <c r="F1062" s="6"/>
      <c r="G1062" s="4"/>
      <c r="H1062" s="3"/>
      <c r="I1062" s="3"/>
      <c r="J1062" s="3"/>
      <c r="K1062" s="3"/>
    </row>
    <row r="1063" spans="1:11" hidden="1" x14ac:dyDescent="0.25">
      <c r="A1063" s="3"/>
      <c r="B1063" s="3"/>
      <c r="C1063" s="3"/>
      <c r="D1063" s="3"/>
      <c r="E1063" s="3"/>
      <c r="F1063" s="6"/>
      <c r="G1063" s="4"/>
      <c r="H1063" s="3"/>
      <c r="I1063" s="3"/>
      <c r="J1063" s="3"/>
      <c r="K1063" s="3"/>
    </row>
    <row r="1064" spans="1:11" hidden="1" x14ac:dyDescent="0.25">
      <c r="A1064" s="3"/>
      <c r="B1064" s="3"/>
      <c r="C1064" s="3"/>
      <c r="D1064" s="3"/>
      <c r="E1064" s="3"/>
      <c r="F1064" s="6"/>
      <c r="G1064" s="4"/>
      <c r="H1064" s="3"/>
      <c r="I1064" s="3"/>
      <c r="J1064" s="3"/>
      <c r="K1064" s="3"/>
    </row>
    <row r="1065" spans="1:11" hidden="1" x14ac:dyDescent="0.25">
      <c r="A1065" s="3"/>
      <c r="B1065" s="3"/>
      <c r="C1065" s="3"/>
      <c r="D1065" s="3"/>
      <c r="E1065" s="3"/>
      <c r="F1065" s="6"/>
      <c r="G1065" s="4"/>
      <c r="H1065" s="3"/>
      <c r="I1065" s="3"/>
      <c r="J1065" s="3"/>
      <c r="K1065" s="3"/>
    </row>
    <row r="1066" spans="1:11" hidden="1" x14ac:dyDescent="0.25">
      <c r="A1066" s="3"/>
      <c r="B1066" s="3"/>
      <c r="C1066" s="3"/>
      <c r="D1066" s="3"/>
      <c r="E1066" s="3"/>
      <c r="F1066" s="6"/>
      <c r="G1066" s="4"/>
      <c r="H1066" s="3"/>
      <c r="I1066" s="3"/>
      <c r="J1066" s="3"/>
      <c r="K1066" s="3"/>
    </row>
    <row r="1067" spans="1:11" hidden="1" x14ac:dyDescent="0.25">
      <c r="A1067" s="3"/>
      <c r="B1067" s="3"/>
      <c r="C1067" s="3"/>
      <c r="D1067" s="3"/>
      <c r="E1067" s="3"/>
      <c r="F1067" s="6"/>
      <c r="G1067" s="4"/>
      <c r="H1067" s="3"/>
      <c r="I1067" s="3"/>
      <c r="J1067" s="3"/>
      <c r="K1067" s="3"/>
    </row>
    <row r="1068" spans="1:11" hidden="1" x14ac:dyDescent="0.25">
      <c r="A1068" s="3"/>
      <c r="B1068" s="3"/>
      <c r="C1068" s="3"/>
      <c r="D1068" s="3"/>
      <c r="E1068" s="3"/>
      <c r="F1068" s="6"/>
      <c r="G1068" s="4"/>
      <c r="H1068" s="3"/>
      <c r="I1068" s="3"/>
      <c r="J1068" s="3"/>
      <c r="K1068" s="3"/>
    </row>
    <row r="1069" spans="1:11" hidden="1" x14ac:dyDescent="0.25">
      <c r="A1069" s="3"/>
      <c r="B1069" s="3"/>
      <c r="C1069" s="3"/>
      <c r="D1069" s="3"/>
      <c r="E1069" s="3"/>
      <c r="F1069" s="6"/>
      <c r="G1069" s="4"/>
      <c r="H1069" s="3"/>
      <c r="I1069" s="3"/>
      <c r="J1069" s="3"/>
      <c r="K1069" s="3"/>
    </row>
    <row r="1070" spans="1:11" hidden="1" x14ac:dyDescent="0.25">
      <c r="A1070" s="3"/>
      <c r="B1070" s="3"/>
      <c r="C1070" s="3"/>
      <c r="D1070" s="3"/>
      <c r="E1070" s="3"/>
      <c r="F1070" s="6"/>
      <c r="G1070" s="4"/>
      <c r="H1070" s="3"/>
      <c r="I1070" s="3"/>
      <c r="J1070" s="3"/>
      <c r="K1070" s="3"/>
    </row>
    <row r="1071" spans="1:11" hidden="1" x14ac:dyDescent="0.25">
      <c r="A1071" s="3"/>
      <c r="B1071" s="3"/>
      <c r="C1071" s="3"/>
      <c r="D1071" s="3"/>
      <c r="E1071" s="3"/>
      <c r="F1071" s="6"/>
      <c r="G1071" s="4"/>
      <c r="H1071" s="3"/>
      <c r="I1071" s="3"/>
      <c r="J1071" s="3"/>
      <c r="K1071" s="3"/>
    </row>
    <row r="1072" spans="1:11" hidden="1" x14ac:dyDescent="0.25">
      <c r="A1072" s="3"/>
      <c r="B1072" s="3"/>
      <c r="C1072" s="3"/>
      <c r="D1072" s="3"/>
      <c r="E1072" s="3"/>
      <c r="F1072" s="6"/>
      <c r="G1072" s="4"/>
      <c r="H1072" s="3"/>
      <c r="I1072" s="3"/>
      <c r="J1072" s="3"/>
      <c r="K1072" s="3"/>
    </row>
  </sheetData>
  <autoFilter ref="A1:K1072">
    <filterColumn colId="1">
      <filters>
        <filter val="Nancy Gros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684"/>
  <sheetViews>
    <sheetView workbookViewId="0">
      <selection activeCell="Q157" sqref="Q157"/>
    </sheetView>
  </sheetViews>
  <sheetFormatPr defaultRowHeight="15" x14ac:dyDescent="0.25"/>
  <cols>
    <col min="1" max="1" width="7" style="3" bestFit="1" customWidth="1"/>
    <col min="2" max="2" width="10.140625" style="3" bestFit="1" customWidth="1"/>
    <col min="3" max="3" width="21" style="3" customWidth="1"/>
    <col min="4" max="4" width="34" style="3" customWidth="1"/>
    <col min="5" max="5" width="9.7109375" style="3" bestFit="1" customWidth="1"/>
    <col min="6" max="6" width="24.140625" style="3" hidden="1" customWidth="1"/>
    <col min="7" max="7" width="18.85546875" style="3" bestFit="1" customWidth="1"/>
    <col min="8" max="8" width="34.140625" style="3" hidden="1" customWidth="1"/>
    <col min="9" max="9" width="30.7109375" style="3" hidden="1" customWidth="1"/>
    <col min="10" max="10" width="19.140625" style="3" hidden="1" customWidth="1"/>
    <col min="11" max="11" width="16.5703125" style="3" hidden="1" customWidth="1"/>
    <col min="12" max="12" width="16.7109375" style="3" hidden="1" customWidth="1"/>
    <col min="13" max="13" width="16.28515625" style="3" bestFit="1" customWidth="1"/>
    <col min="14" max="14" width="19.5703125" style="3" bestFit="1" customWidth="1"/>
    <col min="15" max="15" width="25" style="3" hidden="1" customWidth="1"/>
    <col min="16" max="16" width="16.7109375" style="3" bestFit="1" customWidth="1"/>
    <col min="17" max="18" width="28.140625" style="3" bestFit="1" customWidth="1"/>
    <col min="19" max="19" width="9.42578125" style="3" bestFit="1" customWidth="1"/>
    <col min="20" max="16384" width="9.140625" style="23"/>
  </cols>
  <sheetData>
    <row r="1" spans="1:19" s="24" customFormat="1" x14ac:dyDescent="0.25">
      <c r="A1" s="27" t="s">
        <v>1448</v>
      </c>
      <c r="B1" s="27" t="s">
        <v>1449</v>
      </c>
      <c r="C1" s="27" t="s">
        <v>1450</v>
      </c>
      <c r="D1" s="27" t="s">
        <v>3364</v>
      </c>
      <c r="E1" s="27" t="s">
        <v>3363</v>
      </c>
      <c r="F1" s="27" t="s">
        <v>3362</v>
      </c>
      <c r="G1" s="27" t="s">
        <v>3361</v>
      </c>
      <c r="H1" s="27" t="s">
        <v>3360</v>
      </c>
      <c r="I1" s="27" t="s">
        <v>3359</v>
      </c>
      <c r="J1" s="27" t="s">
        <v>3358</v>
      </c>
      <c r="K1" s="27" t="s">
        <v>3357</v>
      </c>
      <c r="L1" s="27" t="s">
        <v>3356</v>
      </c>
      <c r="M1" s="27" t="s">
        <v>3355</v>
      </c>
      <c r="N1" s="27" t="s">
        <v>3354</v>
      </c>
      <c r="O1" s="27" t="s">
        <v>3353</v>
      </c>
      <c r="P1" s="27" t="s">
        <v>3352</v>
      </c>
      <c r="Q1" s="27" t="s">
        <v>3351</v>
      </c>
      <c r="R1" s="27" t="s">
        <v>1691</v>
      </c>
      <c r="S1" s="27" t="s">
        <v>1453</v>
      </c>
    </row>
    <row r="2" spans="1:19" hidden="1" x14ac:dyDescent="0.25">
      <c r="A2" s="3">
        <v>4</v>
      </c>
      <c r="B2" s="3" t="s">
        <v>1679</v>
      </c>
      <c r="C2" s="3" t="s">
        <v>3277</v>
      </c>
      <c r="D2" s="3" t="s">
        <v>1459</v>
      </c>
      <c r="E2" s="3" t="s">
        <v>1758</v>
      </c>
      <c r="F2" s="3" t="s">
        <v>1717</v>
      </c>
      <c r="G2" s="3" t="s">
        <v>3326</v>
      </c>
      <c r="H2" s="3" t="s">
        <v>1826</v>
      </c>
      <c r="I2" s="3" t="s">
        <v>2233</v>
      </c>
      <c r="J2" s="4">
        <v>31866</v>
      </c>
      <c r="K2" s="4">
        <v>31866</v>
      </c>
      <c r="L2" s="4">
        <v>41456</v>
      </c>
      <c r="M2" s="4">
        <v>43151</v>
      </c>
      <c r="N2" s="3" t="s">
        <v>1706</v>
      </c>
      <c r="O2" s="3" t="s">
        <v>1967</v>
      </c>
      <c r="P2" s="4">
        <v>43846</v>
      </c>
      <c r="Q2" s="3" t="s">
        <v>3232</v>
      </c>
      <c r="R2" s="3" t="s">
        <v>3232</v>
      </c>
    </row>
    <row r="3" spans="1:19" hidden="1" x14ac:dyDescent="0.25">
      <c r="A3" s="3">
        <v>1107</v>
      </c>
      <c r="B3" s="3" t="s">
        <v>1713</v>
      </c>
      <c r="C3" s="3" t="s">
        <v>1938</v>
      </c>
      <c r="D3" s="3" t="s">
        <v>1460</v>
      </c>
      <c r="E3" s="3" t="s">
        <v>1711</v>
      </c>
      <c r="F3" s="3" t="s">
        <v>1717</v>
      </c>
      <c r="G3" s="3" t="s">
        <v>1937</v>
      </c>
      <c r="H3" s="3" t="s">
        <v>1736</v>
      </c>
      <c r="I3" s="3" t="s">
        <v>1735</v>
      </c>
      <c r="J3" s="4">
        <v>39986</v>
      </c>
      <c r="K3" s="4">
        <v>39986</v>
      </c>
      <c r="L3" s="4">
        <v>42255</v>
      </c>
      <c r="M3" s="4">
        <v>43290</v>
      </c>
      <c r="N3" s="3" t="s">
        <v>1706</v>
      </c>
      <c r="O3" s="3" t="s">
        <v>1714</v>
      </c>
      <c r="P3" s="4">
        <v>43638</v>
      </c>
      <c r="Q3" s="3" t="s">
        <v>1737</v>
      </c>
      <c r="R3" s="3" t="s">
        <v>1737</v>
      </c>
    </row>
    <row r="4" spans="1:19" hidden="1" x14ac:dyDescent="0.25">
      <c r="A4" s="3">
        <v>1236</v>
      </c>
      <c r="B4" s="3" t="s">
        <v>1713</v>
      </c>
      <c r="C4" s="3" t="s">
        <v>1802</v>
      </c>
      <c r="D4" s="3" t="s">
        <v>1461</v>
      </c>
      <c r="E4" s="3" t="s">
        <v>1711</v>
      </c>
      <c r="F4" s="3" t="s">
        <v>1717</v>
      </c>
      <c r="G4" s="3" t="s">
        <v>1801</v>
      </c>
      <c r="H4" s="3" t="s">
        <v>1776</v>
      </c>
      <c r="I4" s="3" t="s">
        <v>1780</v>
      </c>
      <c r="J4" s="4">
        <v>37172</v>
      </c>
      <c r="K4" s="4">
        <v>37172</v>
      </c>
      <c r="L4" s="4">
        <v>40848</v>
      </c>
      <c r="M4" s="4">
        <v>43413</v>
      </c>
      <c r="N4" s="3" t="s">
        <v>1706</v>
      </c>
      <c r="O4" s="3" t="s">
        <v>1714</v>
      </c>
      <c r="P4" s="4">
        <v>43746</v>
      </c>
      <c r="Q4" s="3" t="s">
        <v>1798</v>
      </c>
      <c r="R4" s="3" t="s">
        <v>1798</v>
      </c>
    </row>
    <row r="5" spans="1:19" hidden="1" x14ac:dyDescent="0.25">
      <c r="A5" s="3">
        <v>1289</v>
      </c>
      <c r="B5" s="3" t="s">
        <v>1678</v>
      </c>
      <c r="C5" s="3" t="s">
        <v>2576</v>
      </c>
      <c r="D5" s="3" t="s">
        <v>1462</v>
      </c>
      <c r="E5" s="3" t="s">
        <v>1711</v>
      </c>
      <c r="F5" s="3" t="s">
        <v>1717</v>
      </c>
      <c r="G5" s="3" t="s">
        <v>2575</v>
      </c>
      <c r="H5" s="3" t="s">
        <v>1743</v>
      </c>
      <c r="I5" s="3" t="s">
        <v>2568</v>
      </c>
      <c r="J5" s="4">
        <v>39084</v>
      </c>
      <c r="K5" s="4">
        <v>40061</v>
      </c>
      <c r="L5" s="4">
        <v>43298</v>
      </c>
      <c r="M5" s="4">
        <v>43298</v>
      </c>
      <c r="N5" s="3" t="s">
        <v>1729</v>
      </c>
      <c r="O5" s="3" t="s">
        <v>1714</v>
      </c>
      <c r="P5" s="4">
        <v>43663</v>
      </c>
      <c r="Q5" s="3" t="s">
        <v>2563</v>
      </c>
      <c r="R5" s="3" t="s">
        <v>2563</v>
      </c>
    </row>
    <row r="6" spans="1:19" hidden="1" x14ac:dyDescent="0.25">
      <c r="A6" s="3">
        <v>1352</v>
      </c>
      <c r="B6" s="3" t="s">
        <v>1678</v>
      </c>
      <c r="C6" s="3" t="s">
        <v>2542</v>
      </c>
      <c r="D6" s="3" t="s">
        <v>1463</v>
      </c>
      <c r="E6" s="3" t="s">
        <v>1711</v>
      </c>
      <c r="F6" s="3" t="s">
        <v>1717</v>
      </c>
      <c r="G6" s="3" t="s">
        <v>2541</v>
      </c>
      <c r="H6" s="3" t="s">
        <v>1743</v>
      </c>
      <c r="I6" s="3" t="s">
        <v>2214</v>
      </c>
      <c r="J6" s="4">
        <v>38103</v>
      </c>
      <c r="K6" s="4">
        <v>38103</v>
      </c>
      <c r="L6" s="4">
        <v>38473</v>
      </c>
      <c r="M6" s="4">
        <v>43244</v>
      </c>
      <c r="N6" s="3" t="s">
        <v>1706</v>
      </c>
      <c r="O6" s="3" t="s">
        <v>1714</v>
      </c>
      <c r="P6" s="4">
        <v>43581</v>
      </c>
      <c r="Q6" s="3" t="s">
        <v>2213</v>
      </c>
      <c r="R6" s="3" t="s">
        <v>2530</v>
      </c>
    </row>
    <row r="7" spans="1:19" hidden="1" x14ac:dyDescent="0.25">
      <c r="A7" s="3">
        <v>1419</v>
      </c>
      <c r="B7" s="3" t="s">
        <v>2834</v>
      </c>
      <c r="C7" s="3" t="s">
        <v>3113</v>
      </c>
      <c r="D7" s="3" t="s">
        <v>1464</v>
      </c>
      <c r="E7" s="3" t="s">
        <v>1711</v>
      </c>
      <c r="F7" s="3" t="s">
        <v>1717</v>
      </c>
      <c r="G7" s="3" t="s">
        <v>3112</v>
      </c>
      <c r="H7" s="3" t="s">
        <v>2942</v>
      </c>
      <c r="I7" s="3" t="s">
        <v>2941</v>
      </c>
      <c r="J7" s="4">
        <v>37228</v>
      </c>
      <c r="K7" s="4">
        <v>37228</v>
      </c>
      <c r="L7" s="4">
        <v>43282</v>
      </c>
      <c r="M7" s="4">
        <v>43419</v>
      </c>
      <c r="N7" s="3" t="s">
        <v>1706</v>
      </c>
      <c r="O7" s="3" t="s">
        <v>1705</v>
      </c>
      <c r="P7" s="4">
        <v>43648</v>
      </c>
      <c r="Q7" s="3" t="s">
        <v>2213</v>
      </c>
      <c r="R7" s="3" t="s">
        <v>2943</v>
      </c>
    </row>
    <row r="8" spans="1:19" hidden="1" x14ac:dyDescent="0.25">
      <c r="A8" s="3">
        <v>1576</v>
      </c>
      <c r="B8" s="3" t="s">
        <v>1713</v>
      </c>
      <c r="C8" s="3" t="s">
        <v>1977</v>
      </c>
      <c r="D8" s="3" t="s">
        <v>1465</v>
      </c>
      <c r="E8" s="3" t="s">
        <v>1711</v>
      </c>
      <c r="F8" s="3" t="s">
        <v>1717</v>
      </c>
      <c r="G8" s="3" t="s">
        <v>1976</v>
      </c>
      <c r="H8" s="3" t="s">
        <v>1743</v>
      </c>
      <c r="I8" s="3" t="s">
        <v>1974</v>
      </c>
      <c r="J8" s="4">
        <v>37095</v>
      </c>
      <c r="K8" s="4">
        <v>37095</v>
      </c>
      <c r="L8" s="4">
        <v>42072</v>
      </c>
      <c r="M8" s="4">
        <v>42216</v>
      </c>
      <c r="N8" s="3" t="s">
        <v>1762</v>
      </c>
      <c r="O8" s="3" t="s">
        <v>1714</v>
      </c>
      <c r="P8" s="4">
        <v>42573</v>
      </c>
      <c r="Q8" s="3" t="s">
        <v>1975</v>
      </c>
      <c r="R8" s="3" t="s">
        <v>1975</v>
      </c>
      <c r="S8" s="3" t="s">
        <v>13</v>
      </c>
    </row>
    <row r="9" spans="1:19" hidden="1" x14ac:dyDescent="0.25">
      <c r="A9" s="3">
        <v>1610</v>
      </c>
      <c r="B9" s="3" t="s">
        <v>2834</v>
      </c>
      <c r="C9" s="3" t="s">
        <v>2970</v>
      </c>
      <c r="D9" s="3" t="s">
        <v>1466</v>
      </c>
      <c r="E9" s="3" t="s">
        <v>1711</v>
      </c>
      <c r="F9" s="3" t="s">
        <v>1717</v>
      </c>
      <c r="G9" s="3" t="s">
        <v>2969</v>
      </c>
      <c r="H9" s="3" t="s">
        <v>2867</v>
      </c>
      <c r="I9" s="3" t="s">
        <v>2002</v>
      </c>
      <c r="J9" s="4">
        <v>39066</v>
      </c>
      <c r="K9" s="4">
        <v>39066</v>
      </c>
      <c r="L9" s="4">
        <v>42332</v>
      </c>
      <c r="M9" s="4">
        <v>43308</v>
      </c>
      <c r="N9" s="3" t="s">
        <v>1706</v>
      </c>
      <c r="O9" s="3" t="s">
        <v>1714</v>
      </c>
      <c r="P9" s="4">
        <v>43428</v>
      </c>
      <c r="Q9" s="3" t="s">
        <v>2944</v>
      </c>
      <c r="R9" s="3" t="s">
        <v>2944</v>
      </c>
      <c r="S9" s="3" t="s">
        <v>13</v>
      </c>
    </row>
    <row r="10" spans="1:19" hidden="1" x14ac:dyDescent="0.25">
      <c r="A10" s="3">
        <v>2029</v>
      </c>
      <c r="B10" s="3" t="s">
        <v>2070</v>
      </c>
      <c r="C10" s="3" t="s">
        <v>2090</v>
      </c>
      <c r="D10" s="3" t="s">
        <v>1467</v>
      </c>
      <c r="E10" s="3" t="s">
        <v>1711</v>
      </c>
      <c r="F10" s="3" t="s">
        <v>1717</v>
      </c>
      <c r="G10" s="3" t="s">
        <v>2089</v>
      </c>
      <c r="H10" s="3" t="s">
        <v>2075</v>
      </c>
      <c r="I10" s="3" t="s">
        <v>1890</v>
      </c>
      <c r="J10" s="4">
        <v>35697</v>
      </c>
      <c r="K10" s="4">
        <v>40149</v>
      </c>
      <c r="L10" s="4">
        <v>40149</v>
      </c>
      <c r="M10" s="4">
        <v>42947</v>
      </c>
      <c r="O10" s="3" t="s">
        <v>1714</v>
      </c>
      <c r="P10" s="4">
        <v>43071</v>
      </c>
      <c r="Q10" s="3" t="s">
        <v>2074</v>
      </c>
      <c r="R10" s="3" t="s">
        <v>2074</v>
      </c>
      <c r="S10" s="3" t="s">
        <v>13</v>
      </c>
    </row>
    <row r="11" spans="1:19" hidden="1" x14ac:dyDescent="0.25">
      <c r="A11" s="3">
        <v>2498</v>
      </c>
      <c r="B11" s="3" t="s">
        <v>1713</v>
      </c>
      <c r="C11" s="3" t="s">
        <v>2013</v>
      </c>
      <c r="D11" s="3" t="s">
        <v>1468</v>
      </c>
      <c r="E11" s="3" t="s">
        <v>1711</v>
      </c>
      <c r="F11" s="3" t="s">
        <v>1717</v>
      </c>
      <c r="G11" s="3" t="s">
        <v>2012</v>
      </c>
      <c r="H11" s="3" t="s">
        <v>1776</v>
      </c>
      <c r="I11" s="3" t="s">
        <v>2011</v>
      </c>
      <c r="J11" s="4">
        <v>42500</v>
      </c>
      <c r="K11" s="4">
        <v>42500</v>
      </c>
      <c r="L11" s="4">
        <v>42500</v>
      </c>
      <c r="M11" s="4">
        <v>43356</v>
      </c>
      <c r="O11" s="3" t="s">
        <v>1714</v>
      </c>
      <c r="P11" s="4">
        <v>43595</v>
      </c>
      <c r="Q11" s="3" t="s">
        <v>2010</v>
      </c>
      <c r="R11" s="3" t="s">
        <v>1823</v>
      </c>
    </row>
    <row r="12" spans="1:19" hidden="1" x14ac:dyDescent="0.25">
      <c r="A12" s="3">
        <v>2581</v>
      </c>
      <c r="B12" s="3" t="s">
        <v>1713</v>
      </c>
      <c r="C12" s="3" t="s">
        <v>1990</v>
      </c>
      <c r="D12" s="3" t="s">
        <v>1469</v>
      </c>
      <c r="E12" s="3" t="s">
        <v>1711</v>
      </c>
      <c r="F12" s="3" t="s">
        <v>1717</v>
      </c>
      <c r="G12" s="3" t="s">
        <v>1989</v>
      </c>
      <c r="H12" s="3" t="s">
        <v>1743</v>
      </c>
      <c r="I12" s="3" t="s">
        <v>1974</v>
      </c>
      <c r="J12" s="4">
        <v>37942</v>
      </c>
      <c r="K12" s="4">
        <v>37942</v>
      </c>
      <c r="L12" s="4">
        <v>40756</v>
      </c>
      <c r="M12" s="4">
        <v>42863</v>
      </c>
      <c r="N12" s="3" t="s">
        <v>1706</v>
      </c>
      <c r="O12" s="3" t="s">
        <v>1714</v>
      </c>
      <c r="P12" s="4">
        <v>43056</v>
      </c>
      <c r="Q12" s="3" t="s">
        <v>1975</v>
      </c>
      <c r="R12" s="3" t="s">
        <v>1975</v>
      </c>
      <c r="S12" s="3" t="s">
        <v>13</v>
      </c>
    </row>
    <row r="13" spans="1:19" hidden="1" x14ac:dyDescent="0.25">
      <c r="A13" s="3">
        <v>3079</v>
      </c>
      <c r="B13" s="3" t="s">
        <v>1678</v>
      </c>
      <c r="C13" s="3" t="s">
        <v>2504</v>
      </c>
      <c r="D13" s="3" t="s">
        <v>1470</v>
      </c>
      <c r="E13" s="3" t="s">
        <v>1711</v>
      </c>
      <c r="F13" s="3" t="s">
        <v>1717</v>
      </c>
      <c r="G13" s="3" t="s">
        <v>2503</v>
      </c>
      <c r="H13" s="3" t="s">
        <v>1743</v>
      </c>
      <c r="I13" s="3" t="s">
        <v>1974</v>
      </c>
      <c r="J13" s="4">
        <v>37455</v>
      </c>
      <c r="K13" s="4">
        <v>37623</v>
      </c>
      <c r="L13" s="4">
        <v>42229</v>
      </c>
      <c r="M13" s="4">
        <v>43388</v>
      </c>
      <c r="N13" s="3" t="s">
        <v>1706</v>
      </c>
      <c r="O13" s="3" t="s">
        <v>1714</v>
      </c>
      <c r="P13" s="4">
        <v>43690</v>
      </c>
      <c r="Q13" s="3" t="s">
        <v>2488</v>
      </c>
      <c r="R13" s="3" t="s">
        <v>2488</v>
      </c>
    </row>
    <row r="14" spans="1:19" hidden="1" x14ac:dyDescent="0.25">
      <c r="A14" s="3">
        <v>3200</v>
      </c>
      <c r="B14" s="3" t="s">
        <v>1713</v>
      </c>
      <c r="C14" s="3" t="s">
        <v>1923</v>
      </c>
      <c r="D14" s="3" t="s">
        <v>1471</v>
      </c>
      <c r="E14" s="3" t="s">
        <v>1711</v>
      </c>
      <c r="F14" s="3" t="s">
        <v>1717</v>
      </c>
      <c r="G14" s="3" t="s">
        <v>1922</v>
      </c>
      <c r="H14" s="3" t="s">
        <v>1743</v>
      </c>
      <c r="I14" s="3" t="s">
        <v>1909</v>
      </c>
      <c r="J14" s="4">
        <v>36466</v>
      </c>
      <c r="K14" s="4">
        <v>36466</v>
      </c>
      <c r="L14" s="4">
        <v>37073</v>
      </c>
      <c r="M14" s="4">
        <v>43403</v>
      </c>
      <c r="N14" s="3" t="s">
        <v>1706</v>
      </c>
      <c r="O14" s="3" t="s">
        <v>1714</v>
      </c>
      <c r="P14" s="4">
        <v>43771</v>
      </c>
      <c r="Q14" s="3" t="s">
        <v>1908</v>
      </c>
      <c r="R14" s="3" t="s">
        <v>1908</v>
      </c>
    </row>
    <row r="15" spans="1:19" hidden="1" x14ac:dyDescent="0.25">
      <c r="A15" s="3">
        <v>3242</v>
      </c>
      <c r="B15" s="3" t="s">
        <v>2834</v>
      </c>
      <c r="C15" s="3" t="s">
        <v>3048</v>
      </c>
      <c r="D15" s="3" t="s">
        <v>1472</v>
      </c>
      <c r="E15" s="3" t="s">
        <v>1711</v>
      </c>
      <c r="F15" s="3" t="s">
        <v>1717</v>
      </c>
      <c r="G15" s="3" t="s">
        <v>3047</v>
      </c>
      <c r="H15" s="3" t="s">
        <v>2867</v>
      </c>
      <c r="I15" s="3" t="s">
        <v>2901</v>
      </c>
      <c r="J15" s="4">
        <v>36724</v>
      </c>
      <c r="K15" s="4">
        <v>36724</v>
      </c>
      <c r="L15" s="4">
        <v>37104</v>
      </c>
      <c r="M15" s="4">
        <v>43453</v>
      </c>
      <c r="N15" s="3" t="s">
        <v>1944</v>
      </c>
      <c r="O15" s="3" t="s">
        <v>1943</v>
      </c>
      <c r="P15" s="4">
        <v>43635</v>
      </c>
      <c r="Q15" s="3" t="s">
        <v>2903</v>
      </c>
      <c r="R15" s="3" t="s">
        <v>2903</v>
      </c>
      <c r="S15" s="30" t="s">
        <v>20</v>
      </c>
    </row>
    <row r="16" spans="1:19" hidden="1" x14ac:dyDescent="0.25">
      <c r="A16" s="3">
        <v>3428</v>
      </c>
      <c r="B16" s="3" t="s">
        <v>2834</v>
      </c>
      <c r="C16" s="3" t="s">
        <v>3046</v>
      </c>
      <c r="D16" s="3" t="s">
        <v>1473</v>
      </c>
      <c r="E16" s="3" t="s">
        <v>1711</v>
      </c>
      <c r="F16" s="3" t="s">
        <v>1717</v>
      </c>
      <c r="G16" s="3" t="s">
        <v>3045</v>
      </c>
      <c r="H16" s="3" t="s">
        <v>2867</v>
      </c>
      <c r="I16" s="3" t="s">
        <v>2901</v>
      </c>
      <c r="J16" s="4">
        <v>29521</v>
      </c>
      <c r="K16" s="4">
        <v>29521</v>
      </c>
      <c r="L16" s="4">
        <v>29521</v>
      </c>
      <c r="M16" s="4">
        <v>43046</v>
      </c>
      <c r="N16" s="3" t="s">
        <v>1706</v>
      </c>
      <c r="O16" s="3" t="s">
        <v>1714</v>
      </c>
      <c r="P16" s="4">
        <v>43400</v>
      </c>
      <c r="Q16" s="3" t="s">
        <v>2903</v>
      </c>
      <c r="R16" s="3" t="s">
        <v>2903</v>
      </c>
      <c r="S16" s="3" t="s">
        <v>13</v>
      </c>
    </row>
    <row r="17" spans="1:19" hidden="1" x14ac:dyDescent="0.25">
      <c r="A17" s="3">
        <v>3728</v>
      </c>
      <c r="B17" s="3" t="s">
        <v>1678</v>
      </c>
      <c r="C17" s="3" t="s">
        <v>2400</v>
      </c>
      <c r="D17" s="3" t="s">
        <v>1474</v>
      </c>
      <c r="E17" s="3" t="s">
        <v>1711</v>
      </c>
      <c r="F17" s="3" t="s">
        <v>1717</v>
      </c>
      <c r="G17" s="3" t="s">
        <v>2399</v>
      </c>
      <c r="H17" s="3" t="s">
        <v>2390</v>
      </c>
      <c r="I17" s="3" t="s">
        <v>1889</v>
      </c>
      <c r="J17" s="4">
        <v>37074</v>
      </c>
      <c r="K17" s="4">
        <v>37074</v>
      </c>
      <c r="L17" s="4">
        <v>39981</v>
      </c>
      <c r="M17" s="4">
        <v>43297</v>
      </c>
      <c r="N17" s="3" t="s">
        <v>1706</v>
      </c>
      <c r="O17" s="3" t="s">
        <v>1714</v>
      </c>
      <c r="P17" s="4">
        <v>43633</v>
      </c>
      <c r="Q17" s="3" t="s">
        <v>2389</v>
      </c>
      <c r="R17" s="3" t="s">
        <v>2388</v>
      </c>
    </row>
    <row r="18" spans="1:19" hidden="1" x14ac:dyDescent="0.25">
      <c r="A18" s="3">
        <v>4105</v>
      </c>
      <c r="B18" s="3" t="s">
        <v>1713</v>
      </c>
      <c r="C18" s="3" t="s">
        <v>1983</v>
      </c>
      <c r="D18" s="3" t="s">
        <v>1469</v>
      </c>
      <c r="E18" s="3" t="s">
        <v>1711</v>
      </c>
      <c r="F18" s="3" t="s">
        <v>1717</v>
      </c>
      <c r="G18" s="3" t="s">
        <v>1982</v>
      </c>
      <c r="H18" s="3" t="s">
        <v>1743</v>
      </c>
      <c r="I18" s="3" t="s">
        <v>1974</v>
      </c>
      <c r="J18" s="4">
        <v>36423</v>
      </c>
      <c r="K18" s="4">
        <v>36423</v>
      </c>
      <c r="L18" s="4">
        <v>41689</v>
      </c>
      <c r="M18" s="4">
        <v>43024</v>
      </c>
      <c r="N18" s="3" t="s">
        <v>1706</v>
      </c>
      <c r="O18" s="3" t="s">
        <v>1714</v>
      </c>
      <c r="P18" s="4">
        <v>43257</v>
      </c>
      <c r="Q18" s="3" t="s">
        <v>1975</v>
      </c>
      <c r="R18" s="3" t="s">
        <v>1975</v>
      </c>
      <c r="S18" s="3" t="s">
        <v>13</v>
      </c>
    </row>
    <row r="19" spans="1:19" hidden="1" x14ac:dyDescent="0.25">
      <c r="A19" s="3">
        <v>4116</v>
      </c>
      <c r="B19" s="3" t="s">
        <v>1678</v>
      </c>
      <c r="C19" s="3" t="s">
        <v>2298</v>
      </c>
      <c r="D19" s="3" t="s">
        <v>1475</v>
      </c>
      <c r="E19" s="3" t="s">
        <v>1711</v>
      </c>
      <c r="F19" s="3" t="s">
        <v>1717</v>
      </c>
      <c r="G19" s="3" t="s">
        <v>2297</v>
      </c>
      <c r="H19" s="3" t="s">
        <v>1826</v>
      </c>
      <c r="I19" s="3" t="s">
        <v>1858</v>
      </c>
      <c r="J19" s="4">
        <v>38212</v>
      </c>
      <c r="K19" s="4">
        <v>40711</v>
      </c>
      <c r="L19" s="4">
        <v>43348</v>
      </c>
      <c r="R19" s="3" t="s">
        <v>2227</v>
      </c>
    </row>
    <row r="20" spans="1:19" hidden="1" x14ac:dyDescent="0.25">
      <c r="A20" s="3">
        <v>4221</v>
      </c>
      <c r="B20" s="3" t="s">
        <v>1713</v>
      </c>
      <c r="C20" s="3" t="s">
        <v>2009</v>
      </c>
      <c r="D20" s="3" t="s">
        <v>1460</v>
      </c>
      <c r="E20" s="3" t="s">
        <v>1711</v>
      </c>
      <c r="F20" s="3" t="s">
        <v>1717</v>
      </c>
      <c r="G20" s="3" t="s">
        <v>2008</v>
      </c>
      <c r="H20" s="3" t="s">
        <v>1708</v>
      </c>
      <c r="I20" s="3" t="s">
        <v>1739</v>
      </c>
      <c r="J20" s="4">
        <v>41799</v>
      </c>
      <c r="K20" s="4">
        <v>41799</v>
      </c>
      <c r="L20" s="4">
        <v>41799</v>
      </c>
      <c r="M20" s="4">
        <v>43434</v>
      </c>
      <c r="O20" s="3" t="s">
        <v>1714</v>
      </c>
      <c r="P20" s="4">
        <v>43625</v>
      </c>
      <c r="Q20" s="3" t="s">
        <v>1740</v>
      </c>
      <c r="R20" s="3" t="s">
        <v>1740</v>
      </c>
    </row>
    <row r="21" spans="1:19" hidden="1" x14ac:dyDescent="0.25">
      <c r="A21" s="3">
        <v>4794</v>
      </c>
      <c r="B21" s="3" t="s">
        <v>2834</v>
      </c>
      <c r="C21" s="3" t="s">
        <v>2968</v>
      </c>
      <c r="D21" s="3" t="s">
        <v>1476</v>
      </c>
      <c r="E21" s="3" t="s">
        <v>1711</v>
      </c>
      <c r="F21" s="3" t="s">
        <v>1717</v>
      </c>
      <c r="G21" s="3" t="s">
        <v>2967</v>
      </c>
      <c r="H21" s="3" t="s">
        <v>2867</v>
      </c>
      <c r="I21" s="3" t="s">
        <v>2002</v>
      </c>
      <c r="J21" s="4">
        <v>37116</v>
      </c>
      <c r="K21" s="4">
        <v>37116</v>
      </c>
      <c r="L21" s="4">
        <v>42614</v>
      </c>
      <c r="M21" s="4">
        <v>42713</v>
      </c>
      <c r="N21" s="3" t="s">
        <v>1762</v>
      </c>
      <c r="O21" s="3" t="s">
        <v>1714</v>
      </c>
      <c r="P21" s="4">
        <v>42979</v>
      </c>
      <c r="Q21" s="3" t="s">
        <v>2944</v>
      </c>
      <c r="R21" s="3" t="s">
        <v>2944</v>
      </c>
      <c r="S21" s="3" t="s">
        <v>13</v>
      </c>
    </row>
    <row r="22" spans="1:19" hidden="1" x14ac:dyDescent="0.25">
      <c r="A22" s="3">
        <v>4858</v>
      </c>
      <c r="B22" s="3" t="s">
        <v>1713</v>
      </c>
      <c r="C22" s="3" t="s">
        <v>1902</v>
      </c>
      <c r="D22" s="3" t="s">
        <v>1462</v>
      </c>
      <c r="E22" s="3" t="s">
        <v>1711</v>
      </c>
      <c r="F22" s="3" t="s">
        <v>1717</v>
      </c>
      <c r="G22" s="3" t="s">
        <v>1901</v>
      </c>
      <c r="H22" s="3" t="s">
        <v>1743</v>
      </c>
      <c r="I22" s="3" t="s">
        <v>1769</v>
      </c>
      <c r="J22" s="4">
        <v>39017</v>
      </c>
      <c r="K22" s="4">
        <v>39017</v>
      </c>
      <c r="L22" s="4">
        <v>41545</v>
      </c>
      <c r="M22" s="4">
        <v>43397</v>
      </c>
      <c r="N22" s="3" t="s">
        <v>1706</v>
      </c>
      <c r="O22" s="3" t="s">
        <v>1714</v>
      </c>
      <c r="P22" s="4">
        <v>43765</v>
      </c>
      <c r="Q22" s="3" t="s">
        <v>1770</v>
      </c>
      <c r="R22" s="3" t="s">
        <v>1770</v>
      </c>
    </row>
    <row r="23" spans="1:19" hidden="1" x14ac:dyDescent="0.25">
      <c r="A23" s="3">
        <v>5710</v>
      </c>
      <c r="B23" s="3" t="s">
        <v>1678</v>
      </c>
      <c r="C23" s="3" t="s">
        <v>2604</v>
      </c>
      <c r="D23" s="3" t="s">
        <v>1477</v>
      </c>
      <c r="E23" s="3" t="s">
        <v>1711</v>
      </c>
      <c r="F23" s="3" t="s">
        <v>1717</v>
      </c>
      <c r="G23" s="3" t="s">
        <v>2603</v>
      </c>
      <c r="H23" s="3" t="s">
        <v>1743</v>
      </c>
      <c r="I23" s="3" t="s">
        <v>1769</v>
      </c>
      <c r="J23" s="4">
        <v>32580</v>
      </c>
      <c r="K23" s="4">
        <v>32580</v>
      </c>
      <c r="L23" s="4">
        <v>32580</v>
      </c>
      <c r="M23" s="4">
        <v>43174</v>
      </c>
      <c r="O23" s="3" t="s">
        <v>1714</v>
      </c>
      <c r="P23" s="4">
        <v>43537</v>
      </c>
      <c r="Q23" s="3" t="s">
        <v>2564</v>
      </c>
      <c r="R23" s="3" t="s">
        <v>2564</v>
      </c>
    </row>
    <row r="24" spans="1:19" hidden="1" x14ac:dyDescent="0.25">
      <c r="A24" s="3">
        <v>9004</v>
      </c>
      <c r="B24" s="3" t="s">
        <v>1713</v>
      </c>
      <c r="C24" s="3" t="s">
        <v>1731</v>
      </c>
      <c r="D24" s="3" t="s">
        <v>1478</v>
      </c>
      <c r="E24" s="3" t="s">
        <v>1711</v>
      </c>
      <c r="F24" s="3" t="s">
        <v>1717</v>
      </c>
      <c r="G24" s="3" t="s">
        <v>1730</v>
      </c>
      <c r="H24" s="3" t="s">
        <v>1725</v>
      </c>
      <c r="I24" s="3" t="s">
        <v>1725</v>
      </c>
      <c r="J24" s="4">
        <v>30834</v>
      </c>
      <c r="K24" s="4">
        <v>30834</v>
      </c>
      <c r="L24" s="4">
        <v>40408</v>
      </c>
      <c r="M24" s="4">
        <v>43423</v>
      </c>
      <c r="N24" s="3" t="s">
        <v>1706</v>
      </c>
      <c r="O24" s="3" t="s">
        <v>1714</v>
      </c>
      <c r="P24" s="4">
        <v>43617</v>
      </c>
      <c r="Q24" s="3" t="s">
        <v>1723</v>
      </c>
      <c r="R24" s="3" t="s">
        <v>1723</v>
      </c>
    </row>
    <row r="25" spans="1:19" hidden="1" x14ac:dyDescent="0.25">
      <c r="A25" s="3">
        <v>9089</v>
      </c>
      <c r="B25" s="3" t="s">
        <v>1713</v>
      </c>
      <c r="C25" s="3" t="s">
        <v>1773</v>
      </c>
      <c r="D25" s="3" t="s">
        <v>1471</v>
      </c>
      <c r="E25" s="3" t="s">
        <v>1711</v>
      </c>
      <c r="F25" s="3" t="s">
        <v>1717</v>
      </c>
      <c r="G25" s="3" t="s">
        <v>1772</v>
      </c>
      <c r="H25" s="3" t="s">
        <v>1743</v>
      </c>
      <c r="I25" s="3" t="s">
        <v>1771</v>
      </c>
      <c r="J25" s="4">
        <v>38292</v>
      </c>
      <c r="K25" s="4">
        <v>38292</v>
      </c>
      <c r="L25" s="4">
        <v>42376</v>
      </c>
      <c r="M25" s="4">
        <v>42962</v>
      </c>
      <c r="N25" s="3" t="s">
        <v>1706</v>
      </c>
      <c r="O25" s="3" t="s">
        <v>1714</v>
      </c>
      <c r="P25" s="4">
        <v>43405</v>
      </c>
      <c r="Q25" s="3" t="s">
        <v>1752</v>
      </c>
      <c r="R25" s="3" t="s">
        <v>1752</v>
      </c>
      <c r="S25" s="3" t="s">
        <v>13</v>
      </c>
    </row>
    <row r="26" spans="1:19" hidden="1" x14ac:dyDescent="0.25">
      <c r="A26" s="3">
        <v>9856</v>
      </c>
      <c r="B26" s="3" t="s">
        <v>1713</v>
      </c>
      <c r="C26" s="3" t="s">
        <v>1934</v>
      </c>
      <c r="D26" s="3" t="s">
        <v>1479</v>
      </c>
      <c r="E26" s="3" t="s">
        <v>1711</v>
      </c>
      <c r="F26" s="3" t="s">
        <v>1717</v>
      </c>
      <c r="G26" s="3" t="s">
        <v>1933</v>
      </c>
      <c r="H26" s="3" t="s">
        <v>1736</v>
      </c>
      <c r="I26" s="3" t="s">
        <v>1926</v>
      </c>
      <c r="J26" s="4">
        <v>38943</v>
      </c>
      <c r="K26" s="4">
        <v>38943</v>
      </c>
      <c r="L26" s="4">
        <v>42947</v>
      </c>
      <c r="M26" s="4">
        <v>43349</v>
      </c>
      <c r="N26" s="3" t="s">
        <v>1706</v>
      </c>
      <c r="O26" s="3" t="s">
        <v>1714</v>
      </c>
      <c r="P26" s="4">
        <v>43677</v>
      </c>
      <c r="Q26" s="3" t="s">
        <v>1737</v>
      </c>
      <c r="R26" s="3" t="s">
        <v>1737</v>
      </c>
    </row>
    <row r="27" spans="1:19" hidden="1" x14ac:dyDescent="0.25">
      <c r="A27" s="3">
        <v>10038</v>
      </c>
      <c r="B27" s="3" t="s">
        <v>1713</v>
      </c>
      <c r="C27" s="3" t="s">
        <v>1727</v>
      </c>
      <c r="D27" s="3" t="s">
        <v>1464</v>
      </c>
      <c r="E27" s="3" t="s">
        <v>1711</v>
      </c>
      <c r="F27" s="3" t="s">
        <v>1717</v>
      </c>
      <c r="G27" s="3" t="s">
        <v>1726</v>
      </c>
      <c r="H27" s="3" t="s">
        <v>1725</v>
      </c>
      <c r="I27" s="3" t="s">
        <v>1725</v>
      </c>
      <c r="J27" s="4">
        <v>38426</v>
      </c>
      <c r="K27" s="4">
        <v>38426</v>
      </c>
      <c r="L27" s="4">
        <v>39202</v>
      </c>
      <c r="M27" s="4">
        <v>43454</v>
      </c>
      <c r="N27" s="3" t="s">
        <v>1706</v>
      </c>
      <c r="O27" s="3" t="s">
        <v>1714</v>
      </c>
      <c r="P27" s="4">
        <v>43539</v>
      </c>
      <c r="Q27" s="3" t="s">
        <v>1723</v>
      </c>
      <c r="R27" s="3" t="s">
        <v>1723</v>
      </c>
      <c r="S27" s="3" t="s">
        <v>20</v>
      </c>
    </row>
    <row r="28" spans="1:19" hidden="1" x14ac:dyDescent="0.25">
      <c r="A28" s="3">
        <v>10501</v>
      </c>
      <c r="B28" s="3" t="s">
        <v>1713</v>
      </c>
      <c r="C28" s="3" t="s">
        <v>1795</v>
      </c>
      <c r="D28" s="3" t="s">
        <v>1480</v>
      </c>
      <c r="E28" s="3" t="s">
        <v>1711</v>
      </c>
      <c r="F28" s="3" t="s">
        <v>1717</v>
      </c>
      <c r="G28" s="3" t="s">
        <v>1794</v>
      </c>
      <c r="H28" s="3" t="s">
        <v>1743</v>
      </c>
      <c r="I28" s="3" t="s">
        <v>1785</v>
      </c>
      <c r="J28" s="4">
        <v>38889</v>
      </c>
      <c r="K28" s="4">
        <v>38889</v>
      </c>
      <c r="L28" s="4">
        <v>38889</v>
      </c>
      <c r="M28" s="4">
        <v>42906</v>
      </c>
      <c r="N28" s="3" t="s">
        <v>1706</v>
      </c>
      <c r="O28" s="3" t="s">
        <v>1714</v>
      </c>
      <c r="P28" s="4">
        <v>43272</v>
      </c>
      <c r="Q28" s="3" t="s">
        <v>1734</v>
      </c>
      <c r="R28" s="3" t="s">
        <v>1783</v>
      </c>
      <c r="S28" s="3" t="s">
        <v>13</v>
      </c>
    </row>
    <row r="29" spans="1:19" hidden="1" x14ac:dyDescent="0.25">
      <c r="A29" s="3">
        <v>10732</v>
      </c>
      <c r="B29" s="3" t="s">
        <v>2834</v>
      </c>
      <c r="C29" s="3" t="s">
        <v>3078</v>
      </c>
      <c r="D29" s="3" t="s">
        <v>3077</v>
      </c>
      <c r="E29" s="3" t="s">
        <v>1758</v>
      </c>
      <c r="F29" s="3" t="s">
        <v>2030</v>
      </c>
      <c r="G29" s="3" t="s">
        <v>3076</v>
      </c>
      <c r="H29" s="3" t="s">
        <v>2867</v>
      </c>
      <c r="I29" s="3" t="s">
        <v>2992</v>
      </c>
      <c r="J29" s="4">
        <v>32895</v>
      </c>
      <c r="K29" s="4">
        <v>42653</v>
      </c>
      <c r="L29" s="4">
        <v>43297</v>
      </c>
      <c r="R29" s="3" t="s">
        <v>2994</v>
      </c>
    </row>
    <row r="30" spans="1:19" hidden="1" x14ac:dyDescent="0.25">
      <c r="A30" s="3">
        <v>10816</v>
      </c>
      <c r="B30" s="3" t="s">
        <v>1678</v>
      </c>
      <c r="C30" s="3" t="s">
        <v>2164</v>
      </c>
      <c r="D30" s="3" t="s">
        <v>1480</v>
      </c>
      <c r="E30" s="3" t="s">
        <v>1711</v>
      </c>
      <c r="F30" s="3" t="s">
        <v>1717</v>
      </c>
      <c r="G30" s="3" t="s">
        <v>2163</v>
      </c>
      <c r="H30" s="3" t="s">
        <v>2154</v>
      </c>
      <c r="I30" s="3" t="s">
        <v>2153</v>
      </c>
      <c r="J30" s="4">
        <v>35296</v>
      </c>
      <c r="K30" s="4">
        <v>40513</v>
      </c>
      <c r="L30" s="4">
        <v>41091</v>
      </c>
      <c r="M30" s="4">
        <v>43438</v>
      </c>
      <c r="N30" s="3" t="s">
        <v>1706</v>
      </c>
      <c r="O30" s="3" t="s">
        <v>1714</v>
      </c>
      <c r="P30" s="4">
        <v>43800</v>
      </c>
      <c r="Q30" s="3" t="s">
        <v>2152</v>
      </c>
      <c r="R30" s="3" t="s">
        <v>2151</v>
      </c>
    </row>
    <row r="31" spans="1:19" hidden="1" x14ac:dyDescent="0.25">
      <c r="A31" s="3">
        <v>11135</v>
      </c>
      <c r="B31" s="3" t="s">
        <v>1679</v>
      </c>
      <c r="C31" s="3" t="s">
        <v>3243</v>
      </c>
      <c r="D31" s="3" t="s">
        <v>1482</v>
      </c>
      <c r="E31" s="3" t="s">
        <v>2197</v>
      </c>
      <c r="F31" s="3" t="s">
        <v>1710</v>
      </c>
      <c r="G31" s="3" t="s">
        <v>3242</v>
      </c>
      <c r="H31" s="3" t="s">
        <v>2076</v>
      </c>
      <c r="I31" s="3" t="s">
        <v>1929</v>
      </c>
      <c r="J31" s="4">
        <v>42485</v>
      </c>
      <c r="K31" s="4">
        <v>42485</v>
      </c>
      <c r="L31" s="4">
        <v>42485</v>
      </c>
      <c r="M31" s="4">
        <v>43171</v>
      </c>
      <c r="N31" s="3" t="s">
        <v>1706</v>
      </c>
      <c r="O31" s="3" t="s">
        <v>1714</v>
      </c>
      <c r="P31" s="4">
        <v>43584</v>
      </c>
      <c r="Q31" s="3" t="s">
        <v>3233</v>
      </c>
      <c r="R31" s="3" t="s">
        <v>3233</v>
      </c>
    </row>
    <row r="32" spans="1:19" hidden="1" x14ac:dyDescent="0.25">
      <c r="A32" s="3">
        <v>11211</v>
      </c>
      <c r="B32" s="3" t="s">
        <v>2834</v>
      </c>
      <c r="C32" s="3" t="s">
        <v>2994</v>
      </c>
      <c r="D32" s="3" t="s">
        <v>1483</v>
      </c>
      <c r="E32" s="3" t="s">
        <v>1758</v>
      </c>
      <c r="F32" s="3" t="s">
        <v>1717</v>
      </c>
      <c r="G32" s="3" t="s">
        <v>2993</v>
      </c>
      <c r="H32" s="3" t="s">
        <v>2867</v>
      </c>
      <c r="I32" s="3" t="s">
        <v>2992</v>
      </c>
      <c r="J32" s="4">
        <v>35660</v>
      </c>
      <c r="K32" s="4">
        <v>42718</v>
      </c>
      <c r="L32" s="4">
        <v>42718</v>
      </c>
      <c r="M32" s="4">
        <v>42951</v>
      </c>
      <c r="N32" s="3" t="s">
        <v>1706</v>
      </c>
      <c r="O32" s="3" t="s">
        <v>2991</v>
      </c>
      <c r="P32" s="4">
        <v>43053</v>
      </c>
      <c r="Q32" s="3" t="s">
        <v>2900</v>
      </c>
      <c r="R32" s="3" t="s">
        <v>2900</v>
      </c>
      <c r="S32" s="3" t="s">
        <v>13</v>
      </c>
    </row>
    <row r="33" spans="1:19" hidden="1" x14ac:dyDescent="0.25">
      <c r="A33" s="3">
        <v>11228</v>
      </c>
      <c r="B33" s="3" t="s">
        <v>2834</v>
      </c>
      <c r="C33" s="3" t="s">
        <v>2903</v>
      </c>
      <c r="D33" s="3" t="s">
        <v>1484</v>
      </c>
      <c r="E33" s="3" t="s">
        <v>1758</v>
      </c>
      <c r="F33" s="3" t="s">
        <v>1717</v>
      </c>
      <c r="G33" s="3" t="s">
        <v>2902</v>
      </c>
      <c r="H33" s="3" t="s">
        <v>2867</v>
      </c>
      <c r="I33" s="3" t="s">
        <v>2901</v>
      </c>
      <c r="J33" s="4">
        <v>32511</v>
      </c>
      <c r="K33" s="4">
        <v>32511</v>
      </c>
      <c r="L33" s="4">
        <v>32511</v>
      </c>
      <c r="M33" s="4">
        <v>42355</v>
      </c>
      <c r="N33" s="3" t="s">
        <v>1762</v>
      </c>
      <c r="O33" s="3" t="s">
        <v>1967</v>
      </c>
      <c r="P33" s="4">
        <v>43103</v>
      </c>
      <c r="Q33" s="3" t="s">
        <v>2900</v>
      </c>
      <c r="R33" s="3" t="s">
        <v>2864</v>
      </c>
      <c r="S33" s="3" t="s">
        <v>13</v>
      </c>
    </row>
    <row r="34" spans="1:19" hidden="1" x14ac:dyDescent="0.25">
      <c r="A34" s="3">
        <v>11278</v>
      </c>
      <c r="B34" s="3" t="s">
        <v>3150</v>
      </c>
      <c r="C34" s="3" t="s">
        <v>3147</v>
      </c>
      <c r="D34" s="3" t="s">
        <v>1485</v>
      </c>
      <c r="E34" s="3" t="s">
        <v>1711</v>
      </c>
      <c r="F34" s="3" t="s">
        <v>1717</v>
      </c>
      <c r="G34" s="3" t="s">
        <v>3163</v>
      </c>
      <c r="H34" s="3" t="s">
        <v>2942</v>
      </c>
      <c r="I34" s="3" t="s">
        <v>3162</v>
      </c>
      <c r="J34" s="4">
        <v>35514</v>
      </c>
      <c r="K34" s="4">
        <v>35514</v>
      </c>
      <c r="L34" s="4">
        <v>43273</v>
      </c>
      <c r="R34" s="3" t="s">
        <v>2943</v>
      </c>
    </row>
    <row r="35" spans="1:19" hidden="1" x14ac:dyDescent="0.25">
      <c r="A35" s="3">
        <v>12347</v>
      </c>
      <c r="B35" s="3" t="s">
        <v>1678</v>
      </c>
      <c r="C35" s="3" t="s">
        <v>2269</v>
      </c>
      <c r="D35" s="3" t="s">
        <v>1486</v>
      </c>
      <c r="E35" s="3" t="s">
        <v>1788</v>
      </c>
      <c r="F35" s="3" t="s">
        <v>1717</v>
      </c>
      <c r="G35" s="3" t="s">
        <v>2268</v>
      </c>
      <c r="H35" s="3" t="s">
        <v>2262</v>
      </c>
      <c r="I35" s="3" t="s">
        <v>2261</v>
      </c>
      <c r="J35" s="4">
        <v>39027</v>
      </c>
      <c r="K35" s="4">
        <v>39027</v>
      </c>
      <c r="L35" s="4">
        <v>39027</v>
      </c>
      <c r="M35" s="4">
        <v>43452</v>
      </c>
      <c r="N35" s="3" t="s">
        <v>1762</v>
      </c>
      <c r="O35" s="3" t="s">
        <v>1714</v>
      </c>
      <c r="P35" s="4">
        <v>43785</v>
      </c>
      <c r="Q35" s="3" t="s">
        <v>2260</v>
      </c>
      <c r="R35" s="3" t="s">
        <v>2260</v>
      </c>
      <c r="S35" s="30" t="s">
        <v>20</v>
      </c>
    </row>
    <row r="36" spans="1:19" hidden="1" x14ac:dyDescent="0.25">
      <c r="A36" s="3">
        <v>13245</v>
      </c>
      <c r="B36" s="3" t="s">
        <v>1713</v>
      </c>
      <c r="C36" s="3" t="s">
        <v>1994</v>
      </c>
      <c r="D36" s="3" t="s">
        <v>1471</v>
      </c>
      <c r="E36" s="3" t="s">
        <v>1711</v>
      </c>
      <c r="F36" s="3" t="s">
        <v>1717</v>
      </c>
      <c r="G36" s="3" t="s">
        <v>1993</v>
      </c>
      <c r="H36" s="3" t="s">
        <v>1708</v>
      </c>
      <c r="I36" s="3" t="s">
        <v>1992</v>
      </c>
      <c r="J36" s="4">
        <v>39713</v>
      </c>
      <c r="K36" s="4">
        <v>39713</v>
      </c>
      <c r="L36" s="4">
        <v>40546</v>
      </c>
      <c r="M36" s="4">
        <v>43434</v>
      </c>
      <c r="O36" s="3" t="s">
        <v>1714</v>
      </c>
      <c r="P36" s="4">
        <v>43730</v>
      </c>
      <c r="Q36" s="3" t="s">
        <v>1740</v>
      </c>
      <c r="R36" s="3" t="s">
        <v>1740</v>
      </c>
    </row>
    <row r="37" spans="1:19" hidden="1" x14ac:dyDescent="0.25">
      <c r="A37" s="3">
        <v>13428</v>
      </c>
      <c r="B37" s="3" t="s">
        <v>2058</v>
      </c>
      <c r="C37" s="3" t="s">
        <v>2057</v>
      </c>
      <c r="D37" s="3" t="s">
        <v>1487</v>
      </c>
      <c r="E37" s="3" t="s">
        <v>1838</v>
      </c>
      <c r="F37" s="3" t="s">
        <v>1787</v>
      </c>
      <c r="G37" s="3" t="s">
        <v>2056</v>
      </c>
      <c r="H37" s="3" t="s">
        <v>2055</v>
      </c>
      <c r="I37" s="3" t="s">
        <v>2054</v>
      </c>
      <c r="J37" s="4">
        <v>37634</v>
      </c>
      <c r="K37" s="4">
        <v>37634</v>
      </c>
      <c r="L37" s="4">
        <v>43282</v>
      </c>
      <c r="R37" s="3" t="s">
        <v>2053</v>
      </c>
    </row>
    <row r="38" spans="1:19" hidden="1" x14ac:dyDescent="0.25">
      <c r="A38" s="3">
        <v>13880</v>
      </c>
      <c r="B38" s="3" t="s">
        <v>1713</v>
      </c>
      <c r="C38" s="3" t="s">
        <v>1860</v>
      </c>
      <c r="D38" s="3" t="s">
        <v>1488</v>
      </c>
      <c r="E38" s="3" t="s">
        <v>1711</v>
      </c>
      <c r="F38" s="3" t="s">
        <v>1710</v>
      </c>
      <c r="G38" s="3" t="s">
        <v>1859</v>
      </c>
      <c r="H38" s="3" t="s">
        <v>1826</v>
      </c>
      <c r="I38" s="3" t="s">
        <v>1858</v>
      </c>
      <c r="J38" s="4">
        <v>42758</v>
      </c>
      <c r="K38" s="4">
        <v>43069</v>
      </c>
      <c r="L38" s="4">
        <v>43069</v>
      </c>
      <c r="M38" s="4">
        <v>43069</v>
      </c>
      <c r="N38" s="3" t="s">
        <v>1729</v>
      </c>
      <c r="O38" s="3" t="s">
        <v>1728</v>
      </c>
      <c r="P38" s="4">
        <v>43189</v>
      </c>
      <c r="Q38" s="3" t="s">
        <v>1857</v>
      </c>
      <c r="R38" s="3" t="s">
        <v>1857</v>
      </c>
      <c r="S38" s="3" t="s">
        <v>13</v>
      </c>
    </row>
    <row r="39" spans="1:19" hidden="1" x14ac:dyDescent="0.25">
      <c r="A39" s="3">
        <v>14386</v>
      </c>
      <c r="B39" s="3" t="s">
        <v>1713</v>
      </c>
      <c r="C39" s="3" t="s">
        <v>1754</v>
      </c>
      <c r="D39" s="3" t="s">
        <v>1471</v>
      </c>
      <c r="E39" s="3" t="s">
        <v>1711</v>
      </c>
      <c r="F39" s="3" t="s">
        <v>1717</v>
      </c>
      <c r="G39" s="3" t="s">
        <v>1753</v>
      </c>
      <c r="H39" s="3" t="s">
        <v>1743</v>
      </c>
      <c r="I39" s="3" t="s">
        <v>1743</v>
      </c>
      <c r="J39" s="4">
        <v>35464</v>
      </c>
      <c r="K39" s="4">
        <v>35464</v>
      </c>
      <c r="L39" s="4">
        <v>42217</v>
      </c>
      <c r="M39" s="4">
        <v>43440</v>
      </c>
      <c r="O39" s="3" t="s">
        <v>1714</v>
      </c>
      <c r="P39" s="4">
        <v>43500</v>
      </c>
      <c r="Q39" s="3" t="s">
        <v>1752</v>
      </c>
      <c r="R39" s="3" t="s">
        <v>1752</v>
      </c>
    </row>
    <row r="40" spans="1:19" hidden="1" x14ac:dyDescent="0.25">
      <c r="A40" s="3">
        <v>14900</v>
      </c>
      <c r="B40" s="3" t="s">
        <v>1713</v>
      </c>
      <c r="C40" s="3" t="s">
        <v>1810</v>
      </c>
      <c r="D40" s="3" t="s">
        <v>1489</v>
      </c>
      <c r="E40" s="3" t="s">
        <v>1711</v>
      </c>
      <c r="F40" s="3" t="s">
        <v>1717</v>
      </c>
      <c r="G40" s="3" t="s">
        <v>1809</v>
      </c>
      <c r="H40" s="3" t="s">
        <v>1776</v>
      </c>
      <c r="I40" s="3" t="s">
        <v>1780</v>
      </c>
      <c r="J40" s="4">
        <v>35296</v>
      </c>
      <c r="K40" s="4">
        <v>35296</v>
      </c>
      <c r="L40" s="4">
        <v>35296</v>
      </c>
      <c r="M40" s="4">
        <v>42983</v>
      </c>
      <c r="N40" s="3" t="s">
        <v>1706</v>
      </c>
      <c r="O40" s="3" t="s">
        <v>1714</v>
      </c>
      <c r="P40" s="4">
        <v>43332</v>
      </c>
      <c r="Q40" s="3" t="s">
        <v>1798</v>
      </c>
      <c r="R40" s="3" t="s">
        <v>1798</v>
      </c>
      <c r="S40" s="3" t="s">
        <v>13</v>
      </c>
    </row>
    <row r="41" spans="1:19" hidden="1" x14ac:dyDescent="0.25">
      <c r="A41" s="3">
        <v>15676</v>
      </c>
      <c r="B41" s="3" t="s">
        <v>1713</v>
      </c>
      <c r="C41" s="3" t="s">
        <v>1986</v>
      </c>
      <c r="D41" s="3" t="s">
        <v>1465</v>
      </c>
      <c r="E41" s="3" t="s">
        <v>1711</v>
      </c>
      <c r="F41" s="3" t="s">
        <v>1717</v>
      </c>
      <c r="G41" s="3" t="s">
        <v>1985</v>
      </c>
      <c r="H41" s="3" t="s">
        <v>1743</v>
      </c>
      <c r="I41" s="3" t="s">
        <v>1974</v>
      </c>
      <c r="J41" s="4">
        <v>37623</v>
      </c>
      <c r="K41" s="4">
        <v>37623</v>
      </c>
      <c r="L41" s="4">
        <v>42270</v>
      </c>
      <c r="M41" s="4">
        <v>43423</v>
      </c>
      <c r="N41" s="3" t="s">
        <v>1706</v>
      </c>
      <c r="O41" s="3" t="s">
        <v>1984</v>
      </c>
      <c r="P41" s="4">
        <v>43467</v>
      </c>
      <c r="Q41" s="3" t="s">
        <v>1975</v>
      </c>
      <c r="R41" s="3" t="s">
        <v>1975</v>
      </c>
    </row>
    <row r="42" spans="1:19" hidden="1" x14ac:dyDescent="0.25">
      <c r="A42" s="3">
        <v>15861</v>
      </c>
      <c r="B42" s="3" t="s">
        <v>2834</v>
      </c>
      <c r="C42" s="3" t="s">
        <v>2952</v>
      </c>
      <c r="D42" s="3" t="s">
        <v>1538</v>
      </c>
      <c r="E42" s="3" t="s">
        <v>1711</v>
      </c>
      <c r="F42" s="3" t="s">
        <v>1710</v>
      </c>
      <c r="G42" s="3" t="s">
        <v>2951</v>
      </c>
      <c r="H42" s="3" t="s">
        <v>2867</v>
      </c>
      <c r="I42" s="3" t="s">
        <v>2002</v>
      </c>
      <c r="J42" s="4">
        <v>43431</v>
      </c>
      <c r="K42" s="4">
        <v>43431</v>
      </c>
      <c r="L42" s="4">
        <v>43431</v>
      </c>
      <c r="M42" s="4">
        <v>43431</v>
      </c>
      <c r="N42" s="3" t="s">
        <v>1729</v>
      </c>
      <c r="O42" s="3" t="s">
        <v>1705</v>
      </c>
      <c r="P42" s="4">
        <v>43431</v>
      </c>
      <c r="Q42" s="3" t="s">
        <v>2944</v>
      </c>
      <c r="R42" s="3" t="s">
        <v>2944</v>
      </c>
      <c r="S42" s="3" t="s">
        <v>13</v>
      </c>
    </row>
    <row r="43" spans="1:19" hidden="1" x14ac:dyDescent="0.25">
      <c r="A43" s="3">
        <v>16394</v>
      </c>
      <c r="B43" s="3" t="s">
        <v>3150</v>
      </c>
      <c r="C43" s="3" t="s">
        <v>3157</v>
      </c>
      <c r="D43" s="3" t="s">
        <v>1468</v>
      </c>
      <c r="E43" s="3" t="s">
        <v>1711</v>
      </c>
      <c r="F43" s="3" t="s">
        <v>1710</v>
      </c>
      <c r="G43" s="3" t="s">
        <v>3156</v>
      </c>
      <c r="H43" s="3" t="s">
        <v>2942</v>
      </c>
      <c r="I43" s="3" t="s">
        <v>3155</v>
      </c>
      <c r="J43" s="4">
        <v>43178</v>
      </c>
      <c r="K43" s="4">
        <v>43178</v>
      </c>
      <c r="L43" s="4">
        <v>43178</v>
      </c>
      <c r="M43" s="4">
        <v>43293</v>
      </c>
      <c r="N43" s="3" t="s">
        <v>1706</v>
      </c>
      <c r="O43" s="3" t="s">
        <v>1705</v>
      </c>
      <c r="P43" s="4">
        <v>43543</v>
      </c>
      <c r="Q43" s="3" t="s">
        <v>3154</v>
      </c>
      <c r="R43" s="3" t="s">
        <v>3154</v>
      </c>
    </row>
    <row r="44" spans="1:19" hidden="1" x14ac:dyDescent="0.25">
      <c r="A44" s="3">
        <v>16734</v>
      </c>
      <c r="B44" s="3" t="s">
        <v>1679</v>
      </c>
      <c r="C44" s="3" t="s">
        <v>3267</v>
      </c>
      <c r="D44" s="3" t="s">
        <v>1469</v>
      </c>
      <c r="E44" s="3" t="s">
        <v>1711</v>
      </c>
      <c r="F44" s="3" t="s">
        <v>1717</v>
      </c>
      <c r="G44" s="3" t="s">
        <v>3266</v>
      </c>
      <c r="H44" s="3" t="s">
        <v>3261</v>
      </c>
      <c r="I44" s="3" t="s">
        <v>1974</v>
      </c>
      <c r="J44" s="4">
        <v>36739</v>
      </c>
      <c r="K44" s="4">
        <v>36739</v>
      </c>
      <c r="L44" s="4">
        <v>42931</v>
      </c>
      <c r="M44" s="4">
        <v>43356</v>
      </c>
      <c r="O44" s="3" t="s">
        <v>1714</v>
      </c>
      <c r="P44" s="4">
        <v>43683</v>
      </c>
      <c r="Q44" s="3" t="s">
        <v>3260</v>
      </c>
      <c r="R44" s="3" t="s">
        <v>3260</v>
      </c>
    </row>
    <row r="45" spans="1:19" hidden="1" x14ac:dyDescent="0.25">
      <c r="A45" s="3">
        <v>17074</v>
      </c>
      <c r="B45" s="3" t="s">
        <v>1713</v>
      </c>
      <c r="C45" s="3" t="s">
        <v>1973</v>
      </c>
      <c r="D45" s="3" t="s">
        <v>1462</v>
      </c>
      <c r="E45" s="3" t="s">
        <v>1711</v>
      </c>
      <c r="F45" s="3" t="s">
        <v>1717</v>
      </c>
      <c r="G45" s="3" t="s">
        <v>1972</v>
      </c>
      <c r="H45" s="3" t="s">
        <v>1743</v>
      </c>
      <c r="I45" s="3" t="s">
        <v>1785</v>
      </c>
      <c r="J45" s="4">
        <v>32237</v>
      </c>
      <c r="K45" s="4">
        <v>32237</v>
      </c>
      <c r="L45" s="4">
        <v>38231</v>
      </c>
      <c r="M45" s="4">
        <v>43326</v>
      </c>
      <c r="N45" s="3" t="s">
        <v>1706</v>
      </c>
      <c r="O45" s="3" t="s">
        <v>1714</v>
      </c>
      <c r="P45" s="4">
        <v>43559</v>
      </c>
      <c r="Q45" s="3" t="s">
        <v>1790</v>
      </c>
      <c r="R45" s="3" t="s">
        <v>1790</v>
      </c>
    </row>
    <row r="46" spans="1:19" hidden="1" x14ac:dyDescent="0.25">
      <c r="A46" s="3">
        <v>17611</v>
      </c>
      <c r="B46" s="3" t="s">
        <v>1678</v>
      </c>
      <c r="C46" s="3" t="s">
        <v>2739</v>
      </c>
      <c r="D46" s="3" t="s">
        <v>1471</v>
      </c>
      <c r="E46" s="3" t="s">
        <v>1711</v>
      </c>
      <c r="F46" s="3" t="s">
        <v>1717</v>
      </c>
      <c r="G46" s="3" t="s">
        <v>2738</v>
      </c>
      <c r="H46" s="3" t="s">
        <v>2484</v>
      </c>
      <c r="I46" s="3" t="s">
        <v>2484</v>
      </c>
      <c r="J46" s="4">
        <v>36248</v>
      </c>
      <c r="K46" s="4">
        <v>36248</v>
      </c>
      <c r="L46" s="4">
        <v>37622</v>
      </c>
      <c r="M46" s="4">
        <v>43395</v>
      </c>
      <c r="N46" s="3" t="s">
        <v>1706</v>
      </c>
      <c r="O46" s="3" t="s">
        <v>1984</v>
      </c>
      <c r="P46" s="4">
        <v>43553</v>
      </c>
      <c r="Q46" s="3" t="s">
        <v>2485</v>
      </c>
      <c r="R46" s="3" t="s">
        <v>2485</v>
      </c>
    </row>
    <row r="47" spans="1:19" hidden="1" x14ac:dyDescent="0.25">
      <c r="A47" s="3">
        <v>17655</v>
      </c>
      <c r="B47" s="3" t="s">
        <v>1713</v>
      </c>
      <c r="C47" s="3" t="s">
        <v>2387</v>
      </c>
      <c r="D47" s="3" t="s">
        <v>1490</v>
      </c>
      <c r="E47" s="3" t="s">
        <v>2197</v>
      </c>
      <c r="F47" s="3" t="s">
        <v>1787</v>
      </c>
      <c r="G47" s="3" t="s">
        <v>2386</v>
      </c>
      <c r="H47" s="3" t="s">
        <v>1743</v>
      </c>
      <c r="I47" s="3" t="s">
        <v>1836</v>
      </c>
      <c r="J47" s="4">
        <v>37127</v>
      </c>
      <c r="K47" s="4">
        <v>39508</v>
      </c>
      <c r="L47" s="4">
        <v>39508</v>
      </c>
      <c r="M47" s="4">
        <v>42829</v>
      </c>
      <c r="N47" s="3" t="s">
        <v>1762</v>
      </c>
      <c r="O47" s="3" t="s">
        <v>1984</v>
      </c>
      <c r="P47" s="4">
        <v>43160</v>
      </c>
      <c r="Q47" s="3" t="s">
        <v>2385</v>
      </c>
      <c r="R47" s="3" t="s">
        <v>2595</v>
      </c>
      <c r="S47" s="3" t="s">
        <v>13</v>
      </c>
    </row>
    <row r="48" spans="1:19" hidden="1" x14ac:dyDescent="0.25">
      <c r="A48" s="3">
        <v>18101</v>
      </c>
      <c r="B48" s="3" t="s">
        <v>1713</v>
      </c>
      <c r="C48" s="3" t="s">
        <v>1921</v>
      </c>
      <c r="D48" s="3" t="s">
        <v>1491</v>
      </c>
      <c r="E48" s="3" t="s">
        <v>1711</v>
      </c>
      <c r="F48" s="3" t="s">
        <v>1717</v>
      </c>
      <c r="G48" s="3" t="s">
        <v>1920</v>
      </c>
      <c r="H48" s="3" t="s">
        <v>1743</v>
      </c>
      <c r="I48" s="3" t="s">
        <v>1909</v>
      </c>
      <c r="J48" s="4">
        <v>42401</v>
      </c>
      <c r="K48" s="4">
        <v>42401</v>
      </c>
      <c r="L48" s="4">
        <v>42401</v>
      </c>
      <c r="M48" s="4">
        <v>43217</v>
      </c>
      <c r="N48" s="3" t="s">
        <v>1706</v>
      </c>
      <c r="O48" s="3" t="s">
        <v>1714</v>
      </c>
      <c r="P48" s="4">
        <v>43497</v>
      </c>
      <c r="Q48" s="3" t="s">
        <v>1908</v>
      </c>
      <c r="R48" s="3" t="s">
        <v>1908</v>
      </c>
    </row>
    <row r="49" spans="1:19" hidden="1" x14ac:dyDescent="0.25">
      <c r="A49" s="3">
        <v>18118</v>
      </c>
      <c r="B49" s="3" t="s">
        <v>1713</v>
      </c>
      <c r="C49" s="3" t="s">
        <v>1882</v>
      </c>
      <c r="D49" s="3" t="s">
        <v>1475</v>
      </c>
      <c r="E49" s="3" t="s">
        <v>1711</v>
      </c>
      <c r="F49" s="3" t="s">
        <v>1717</v>
      </c>
      <c r="G49" s="3" t="s">
        <v>1881</v>
      </c>
      <c r="H49" s="3" t="s">
        <v>1826</v>
      </c>
      <c r="I49" s="3" t="s">
        <v>1858</v>
      </c>
      <c r="J49" s="4">
        <v>38621</v>
      </c>
      <c r="K49" s="4">
        <v>38621</v>
      </c>
      <c r="L49" s="4">
        <v>43068</v>
      </c>
      <c r="M49" s="4">
        <v>43068</v>
      </c>
      <c r="N49" s="3" t="s">
        <v>1729</v>
      </c>
      <c r="O49" s="3" t="s">
        <v>1728</v>
      </c>
      <c r="P49" s="4">
        <v>43113</v>
      </c>
      <c r="Q49" s="3" t="s">
        <v>1857</v>
      </c>
      <c r="R49" s="3" t="s">
        <v>1857</v>
      </c>
      <c r="S49" s="3" t="s">
        <v>13</v>
      </c>
    </row>
    <row r="50" spans="1:19" hidden="1" x14ac:dyDescent="0.25">
      <c r="A50" s="3">
        <v>18159</v>
      </c>
      <c r="B50" s="3" t="s">
        <v>1678</v>
      </c>
      <c r="C50" s="3" t="s">
        <v>2397</v>
      </c>
      <c r="D50" s="3" t="s">
        <v>1463</v>
      </c>
      <c r="E50" s="3" t="s">
        <v>1711</v>
      </c>
      <c r="F50" s="3" t="s">
        <v>1717</v>
      </c>
      <c r="G50" s="3" t="s">
        <v>2396</v>
      </c>
      <c r="H50" s="3" t="s">
        <v>2390</v>
      </c>
      <c r="I50" s="3" t="s">
        <v>1889</v>
      </c>
      <c r="J50" s="4">
        <v>42083</v>
      </c>
      <c r="K50" s="4">
        <v>42083</v>
      </c>
      <c r="L50" s="4">
        <v>42461</v>
      </c>
      <c r="M50" s="4">
        <v>43213</v>
      </c>
      <c r="O50" s="3" t="s">
        <v>1984</v>
      </c>
      <c r="P50" s="4">
        <v>43544</v>
      </c>
      <c r="Q50" s="3" t="s">
        <v>2389</v>
      </c>
      <c r="R50" s="3" t="s">
        <v>2388</v>
      </c>
    </row>
    <row r="51" spans="1:19" hidden="1" x14ac:dyDescent="0.25">
      <c r="A51" s="3">
        <v>20178</v>
      </c>
      <c r="B51" s="3" t="s">
        <v>1713</v>
      </c>
      <c r="C51" s="3" t="s">
        <v>1888</v>
      </c>
      <c r="D51" s="3" t="s">
        <v>1492</v>
      </c>
      <c r="E51" s="3" t="s">
        <v>1711</v>
      </c>
      <c r="F51" s="3" t="s">
        <v>1717</v>
      </c>
      <c r="G51" s="3" t="s">
        <v>1887</v>
      </c>
      <c r="H51" s="3" t="s">
        <v>1733</v>
      </c>
      <c r="I51" s="3" t="s">
        <v>1883</v>
      </c>
      <c r="J51" s="4">
        <v>33210</v>
      </c>
      <c r="K51" s="4">
        <v>33210</v>
      </c>
      <c r="L51" s="4">
        <v>39264</v>
      </c>
      <c r="M51" s="4">
        <v>43133</v>
      </c>
      <c r="N51" s="3" t="s">
        <v>1706</v>
      </c>
      <c r="O51" s="3" t="s">
        <v>1714</v>
      </c>
      <c r="P51" s="4">
        <v>43437</v>
      </c>
      <c r="Q51" s="3" t="s">
        <v>1734</v>
      </c>
      <c r="R51" s="3" t="s">
        <v>1734</v>
      </c>
      <c r="S51" s="3" t="s">
        <v>13</v>
      </c>
    </row>
    <row r="52" spans="1:19" hidden="1" x14ac:dyDescent="0.25">
      <c r="A52" s="3">
        <v>20317</v>
      </c>
      <c r="B52" s="3" t="s">
        <v>1713</v>
      </c>
      <c r="C52" s="3" t="s">
        <v>1970</v>
      </c>
      <c r="D52" s="3" t="s">
        <v>1471</v>
      </c>
      <c r="E52" s="3" t="s">
        <v>1711</v>
      </c>
      <c r="F52" s="3" t="s">
        <v>1717</v>
      </c>
      <c r="G52" s="3" t="s">
        <v>1969</v>
      </c>
      <c r="H52" s="3" t="s">
        <v>1736</v>
      </c>
      <c r="I52" s="3" t="s">
        <v>1966</v>
      </c>
      <c r="J52" s="4">
        <v>35551</v>
      </c>
      <c r="K52" s="4">
        <v>35551</v>
      </c>
      <c r="L52" s="4">
        <v>39470</v>
      </c>
      <c r="M52" s="4">
        <v>43279</v>
      </c>
      <c r="N52" s="3" t="s">
        <v>1706</v>
      </c>
      <c r="O52" s="3" t="s">
        <v>1714</v>
      </c>
      <c r="P52" s="4">
        <v>43586</v>
      </c>
      <c r="Q52" s="3" t="s">
        <v>1790</v>
      </c>
      <c r="R52" s="3" t="s">
        <v>1790</v>
      </c>
    </row>
    <row r="53" spans="1:19" hidden="1" x14ac:dyDescent="0.25">
      <c r="A53" s="3">
        <v>20607</v>
      </c>
      <c r="B53" s="3" t="s">
        <v>1679</v>
      </c>
      <c r="C53" s="3" t="s">
        <v>3265</v>
      </c>
      <c r="D53" s="3" t="s">
        <v>1471</v>
      </c>
      <c r="E53" s="3" t="s">
        <v>1711</v>
      </c>
      <c r="F53" s="3" t="s">
        <v>1717</v>
      </c>
      <c r="G53" s="3" t="s">
        <v>3264</v>
      </c>
      <c r="H53" s="3" t="s">
        <v>3261</v>
      </c>
      <c r="I53" s="3" t="s">
        <v>1974</v>
      </c>
      <c r="J53" s="4">
        <v>36312</v>
      </c>
      <c r="K53" s="4">
        <v>38656</v>
      </c>
      <c r="L53" s="4">
        <v>42931</v>
      </c>
      <c r="M53" s="4">
        <v>43119</v>
      </c>
      <c r="N53" s="3" t="s">
        <v>1706</v>
      </c>
      <c r="O53" s="3" t="s">
        <v>1714</v>
      </c>
      <c r="P53" s="4">
        <v>43484</v>
      </c>
      <c r="Q53" s="3" t="s">
        <v>3260</v>
      </c>
      <c r="R53" s="3" t="s">
        <v>3260</v>
      </c>
    </row>
    <row r="54" spans="1:19" hidden="1" x14ac:dyDescent="0.25">
      <c r="A54" s="3">
        <v>20874</v>
      </c>
      <c r="B54" s="3" t="s">
        <v>1713</v>
      </c>
      <c r="C54" s="3" t="s">
        <v>1892</v>
      </c>
      <c r="D54" s="3" t="s">
        <v>1492</v>
      </c>
      <c r="E54" s="3" t="s">
        <v>1711</v>
      </c>
      <c r="F54" s="3" t="s">
        <v>1717</v>
      </c>
      <c r="G54" s="3" t="s">
        <v>1891</v>
      </c>
      <c r="H54" s="3" t="s">
        <v>1733</v>
      </c>
      <c r="I54" s="3" t="s">
        <v>1883</v>
      </c>
      <c r="J54" s="4">
        <v>39995</v>
      </c>
      <c r="K54" s="4">
        <v>42578</v>
      </c>
      <c r="L54" s="4">
        <v>42578</v>
      </c>
      <c r="M54" s="4">
        <v>43333</v>
      </c>
      <c r="O54" s="3" t="s">
        <v>1714</v>
      </c>
      <c r="P54" s="4">
        <v>43673</v>
      </c>
      <c r="Q54" s="3" t="s">
        <v>1734</v>
      </c>
      <c r="R54" s="3" t="s">
        <v>1734</v>
      </c>
    </row>
    <row r="55" spans="1:19" hidden="1" x14ac:dyDescent="0.25">
      <c r="A55" s="3">
        <v>21343</v>
      </c>
      <c r="B55" s="3" t="s">
        <v>1678</v>
      </c>
      <c r="C55" s="3" t="s">
        <v>2477</v>
      </c>
      <c r="D55" s="3" t="s">
        <v>1464</v>
      </c>
      <c r="E55" s="3" t="s">
        <v>1711</v>
      </c>
      <c r="F55" s="3" t="s">
        <v>1717</v>
      </c>
      <c r="G55" s="3" t="s">
        <v>2476</v>
      </c>
      <c r="H55" s="3" t="s">
        <v>1725</v>
      </c>
      <c r="I55" s="3" t="s">
        <v>1725</v>
      </c>
      <c r="J55" s="4">
        <v>34516</v>
      </c>
      <c r="K55" s="4">
        <v>34516</v>
      </c>
      <c r="L55" s="4">
        <v>38965</v>
      </c>
      <c r="M55" s="4">
        <v>42957</v>
      </c>
      <c r="N55" s="3" t="s">
        <v>1706</v>
      </c>
      <c r="O55" s="3" t="s">
        <v>1714</v>
      </c>
      <c r="P55" s="4">
        <v>43282</v>
      </c>
      <c r="Q55" s="3" t="s">
        <v>2343</v>
      </c>
      <c r="R55" s="3" t="s">
        <v>2343</v>
      </c>
      <c r="S55" s="3" t="s">
        <v>13</v>
      </c>
    </row>
    <row r="56" spans="1:19" hidden="1" x14ac:dyDescent="0.25">
      <c r="A56" s="3">
        <v>21725</v>
      </c>
      <c r="B56" s="3" t="s">
        <v>1679</v>
      </c>
      <c r="C56" s="3" t="s">
        <v>3237</v>
      </c>
      <c r="D56" s="3" t="s">
        <v>1479</v>
      </c>
      <c r="E56" s="3" t="s">
        <v>1711</v>
      </c>
      <c r="F56" s="3" t="s">
        <v>1717</v>
      </c>
      <c r="G56" s="3" t="s">
        <v>3236</v>
      </c>
      <c r="H56" s="3" t="s">
        <v>3235</v>
      </c>
      <c r="I56" s="3" t="s">
        <v>3234</v>
      </c>
      <c r="J56" s="4">
        <v>42522</v>
      </c>
      <c r="K56" s="4">
        <v>42522</v>
      </c>
      <c r="L56" s="4">
        <v>43348</v>
      </c>
      <c r="R56" s="3" t="s">
        <v>3233</v>
      </c>
    </row>
    <row r="57" spans="1:19" hidden="1" x14ac:dyDescent="0.25">
      <c r="A57" s="3">
        <v>21993</v>
      </c>
      <c r="B57" s="3" t="s">
        <v>1678</v>
      </c>
      <c r="C57" s="3" t="s">
        <v>2160</v>
      </c>
      <c r="D57" s="3" t="s">
        <v>1494</v>
      </c>
      <c r="E57" s="3" t="s">
        <v>1711</v>
      </c>
      <c r="F57" s="3" t="s">
        <v>1717</v>
      </c>
      <c r="G57" s="3" t="s">
        <v>2159</v>
      </c>
      <c r="H57" s="3" t="s">
        <v>2154</v>
      </c>
      <c r="I57" s="3" t="s">
        <v>2153</v>
      </c>
      <c r="J57" s="4">
        <v>36192</v>
      </c>
      <c r="K57" s="4">
        <v>36192</v>
      </c>
      <c r="L57" s="4">
        <v>41091</v>
      </c>
      <c r="M57" s="4">
        <v>43319</v>
      </c>
      <c r="N57" s="3" t="s">
        <v>1944</v>
      </c>
      <c r="O57" s="3" t="s">
        <v>1714</v>
      </c>
      <c r="P57" s="4">
        <v>43503</v>
      </c>
      <c r="Q57" s="3" t="s">
        <v>2152</v>
      </c>
      <c r="R57" s="3" t="s">
        <v>2151</v>
      </c>
    </row>
    <row r="58" spans="1:19" hidden="1" x14ac:dyDescent="0.25">
      <c r="A58" s="3">
        <v>22014</v>
      </c>
      <c r="B58" s="3" t="s">
        <v>1678</v>
      </c>
      <c r="C58" s="3" t="s">
        <v>2375</v>
      </c>
      <c r="D58" s="3" t="s">
        <v>1488</v>
      </c>
      <c r="E58" s="3" t="s">
        <v>1711</v>
      </c>
      <c r="F58" s="3" t="s">
        <v>1717</v>
      </c>
      <c r="G58" s="3" t="s">
        <v>2374</v>
      </c>
      <c r="H58" s="3" t="s">
        <v>1826</v>
      </c>
      <c r="I58" s="3" t="s">
        <v>1858</v>
      </c>
      <c r="J58" s="4">
        <v>38735</v>
      </c>
      <c r="K58" s="4">
        <v>39546</v>
      </c>
      <c r="L58" s="4">
        <v>39546</v>
      </c>
      <c r="M58" s="4">
        <v>42898</v>
      </c>
      <c r="N58" s="3" t="s">
        <v>1706</v>
      </c>
      <c r="O58" s="3" t="s">
        <v>1714</v>
      </c>
      <c r="P58" s="4">
        <v>43198</v>
      </c>
      <c r="Q58" s="3" t="s">
        <v>2227</v>
      </c>
      <c r="R58" s="3" t="s">
        <v>2231</v>
      </c>
      <c r="S58" s="3" t="s">
        <v>13</v>
      </c>
    </row>
    <row r="59" spans="1:19" hidden="1" x14ac:dyDescent="0.25">
      <c r="A59" s="3">
        <v>22047</v>
      </c>
      <c r="B59" s="3" t="s">
        <v>1678</v>
      </c>
      <c r="C59" s="3" t="s">
        <v>2290</v>
      </c>
      <c r="D59" s="3" t="s">
        <v>2289</v>
      </c>
      <c r="E59" s="3" t="s">
        <v>1838</v>
      </c>
      <c r="F59" s="3" t="s">
        <v>1787</v>
      </c>
      <c r="G59" s="3" t="s">
        <v>2288</v>
      </c>
      <c r="H59" s="3" t="s">
        <v>2154</v>
      </c>
      <c r="I59" s="3" t="s">
        <v>1898</v>
      </c>
      <c r="J59" s="4">
        <v>41880</v>
      </c>
      <c r="K59" s="4">
        <v>41880</v>
      </c>
      <c r="L59" s="4">
        <v>43282</v>
      </c>
      <c r="M59" s="4">
        <v>43354</v>
      </c>
      <c r="N59" s="3" t="s">
        <v>1706</v>
      </c>
      <c r="O59" s="3" t="s">
        <v>1714</v>
      </c>
      <c r="P59" s="4">
        <v>43706</v>
      </c>
      <c r="Q59" s="3" t="s">
        <v>2257</v>
      </c>
      <c r="R59" s="3" t="s">
        <v>2257</v>
      </c>
    </row>
    <row r="60" spans="1:19" hidden="1" x14ac:dyDescent="0.25">
      <c r="A60" s="3">
        <v>22401</v>
      </c>
      <c r="B60" s="3" t="s">
        <v>1678</v>
      </c>
      <c r="C60" s="3" t="s">
        <v>2475</v>
      </c>
      <c r="D60" s="3" t="s">
        <v>1478</v>
      </c>
      <c r="E60" s="3" t="s">
        <v>1711</v>
      </c>
      <c r="F60" s="3" t="s">
        <v>1717</v>
      </c>
      <c r="G60" s="3" t="s">
        <v>2474</v>
      </c>
      <c r="H60" s="3" t="s">
        <v>1725</v>
      </c>
      <c r="I60" s="3" t="s">
        <v>1725</v>
      </c>
      <c r="J60" s="4">
        <v>34960</v>
      </c>
      <c r="K60" s="4">
        <v>34960</v>
      </c>
      <c r="L60" s="4">
        <v>40408</v>
      </c>
      <c r="M60" s="4">
        <v>43383</v>
      </c>
      <c r="O60" s="3" t="s">
        <v>1714</v>
      </c>
      <c r="P60" s="4">
        <v>43726</v>
      </c>
      <c r="Q60" s="3" t="s">
        <v>2343</v>
      </c>
      <c r="R60" s="3" t="s">
        <v>2343</v>
      </c>
    </row>
    <row r="61" spans="1:19" hidden="1" x14ac:dyDescent="0.25">
      <c r="A61" s="3">
        <v>22402</v>
      </c>
      <c r="B61" s="3" t="s">
        <v>2834</v>
      </c>
      <c r="C61" s="3" t="s">
        <v>3006</v>
      </c>
      <c r="D61" s="3" t="s">
        <v>1496</v>
      </c>
      <c r="E61" s="3" t="s">
        <v>1711</v>
      </c>
      <c r="F61" s="3" t="s">
        <v>1717</v>
      </c>
      <c r="G61" s="3" t="s">
        <v>3005</v>
      </c>
      <c r="H61" s="3" t="s">
        <v>2861</v>
      </c>
      <c r="I61" s="3" t="s">
        <v>2938</v>
      </c>
      <c r="J61" s="4">
        <v>38734</v>
      </c>
      <c r="K61" s="4">
        <v>38734</v>
      </c>
      <c r="L61" s="4">
        <v>42359</v>
      </c>
      <c r="M61" s="4">
        <v>43222</v>
      </c>
      <c r="N61" s="3" t="s">
        <v>1706</v>
      </c>
      <c r="O61" s="3" t="s">
        <v>1714</v>
      </c>
      <c r="P61" s="4">
        <v>43455</v>
      </c>
      <c r="Q61" s="3" t="s">
        <v>2940</v>
      </c>
      <c r="R61" s="3" t="s">
        <v>2940</v>
      </c>
    </row>
    <row r="62" spans="1:19" hidden="1" x14ac:dyDescent="0.25">
      <c r="A62" s="3">
        <v>22890</v>
      </c>
      <c r="B62" s="3" t="s">
        <v>1678</v>
      </c>
      <c r="C62" s="3" t="s">
        <v>2661</v>
      </c>
      <c r="D62" s="3" t="s">
        <v>1477</v>
      </c>
      <c r="E62" s="3" t="s">
        <v>1711</v>
      </c>
      <c r="F62" s="3" t="s">
        <v>1717</v>
      </c>
      <c r="G62" s="3" t="s">
        <v>2660</v>
      </c>
      <c r="H62" s="3" t="s">
        <v>1743</v>
      </c>
      <c r="I62" s="3" t="s">
        <v>1836</v>
      </c>
      <c r="J62" s="4">
        <v>34052</v>
      </c>
      <c r="K62" s="4">
        <v>34052</v>
      </c>
      <c r="L62" s="4">
        <v>37135</v>
      </c>
      <c r="M62" s="4">
        <v>43249</v>
      </c>
      <c r="O62" s="3" t="s">
        <v>1714</v>
      </c>
      <c r="P62" s="4">
        <v>43548</v>
      </c>
      <c r="Q62" s="3" t="s">
        <v>2595</v>
      </c>
      <c r="R62" s="3" t="s">
        <v>2595</v>
      </c>
    </row>
    <row r="63" spans="1:19" hidden="1" x14ac:dyDescent="0.25">
      <c r="A63" s="3">
        <v>23132</v>
      </c>
      <c r="B63" s="3" t="s">
        <v>1679</v>
      </c>
      <c r="C63" s="3" t="s">
        <v>3241</v>
      </c>
      <c r="D63" s="3" t="s">
        <v>1460</v>
      </c>
      <c r="E63" s="3" t="s">
        <v>1711</v>
      </c>
      <c r="F63" s="3" t="s">
        <v>1717</v>
      </c>
      <c r="G63" s="3" t="s">
        <v>3240</v>
      </c>
      <c r="H63" s="3" t="s">
        <v>2076</v>
      </c>
      <c r="I63" s="3" t="s">
        <v>2076</v>
      </c>
      <c r="J63" s="4">
        <v>36465</v>
      </c>
      <c r="K63" s="4">
        <v>36465</v>
      </c>
      <c r="L63" s="4">
        <v>41688</v>
      </c>
      <c r="M63" s="4">
        <v>43039</v>
      </c>
      <c r="O63" s="3" t="s">
        <v>1714</v>
      </c>
      <c r="P63" s="4">
        <v>43405</v>
      </c>
      <c r="Q63" s="3" t="s">
        <v>3233</v>
      </c>
      <c r="R63" s="3" t="s">
        <v>3233</v>
      </c>
      <c r="S63" s="3" t="s">
        <v>13</v>
      </c>
    </row>
    <row r="64" spans="1:19" hidden="1" x14ac:dyDescent="0.25">
      <c r="A64" s="3">
        <v>23178</v>
      </c>
      <c r="B64" s="3" t="s">
        <v>2834</v>
      </c>
      <c r="C64" s="3" t="s">
        <v>3146</v>
      </c>
      <c r="D64" s="3" t="s">
        <v>1497</v>
      </c>
      <c r="E64" s="3" t="s">
        <v>2026</v>
      </c>
      <c r="F64" s="3" t="s">
        <v>1717</v>
      </c>
      <c r="G64" s="3" t="s">
        <v>3145</v>
      </c>
      <c r="H64" s="3" t="s">
        <v>2039</v>
      </c>
      <c r="I64" s="3" t="s">
        <v>3125</v>
      </c>
      <c r="J64" s="4">
        <v>35669</v>
      </c>
      <c r="K64" s="4">
        <v>36130</v>
      </c>
      <c r="L64" s="4">
        <v>43318</v>
      </c>
      <c r="M64" s="4">
        <v>43405</v>
      </c>
      <c r="N64" s="3" t="s">
        <v>1706</v>
      </c>
      <c r="O64" s="3" t="s">
        <v>2598</v>
      </c>
      <c r="P64" s="4">
        <v>43435</v>
      </c>
      <c r="Q64" s="3" t="s">
        <v>2858</v>
      </c>
      <c r="R64" s="3" t="s">
        <v>2858</v>
      </c>
      <c r="S64" s="3" t="s">
        <v>13</v>
      </c>
    </row>
    <row r="65" spans="1:19" hidden="1" x14ac:dyDescent="0.25">
      <c r="A65" s="3">
        <v>23923</v>
      </c>
      <c r="B65" s="3" t="s">
        <v>1678</v>
      </c>
      <c r="C65" s="3" t="s">
        <v>2292</v>
      </c>
      <c r="D65" s="3" t="s">
        <v>1488</v>
      </c>
      <c r="E65" s="3" t="s">
        <v>1711</v>
      </c>
      <c r="F65" s="3" t="s">
        <v>1717</v>
      </c>
      <c r="G65" s="3" t="s">
        <v>2291</v>
      </c>
      <c r="H65" s="3" t="s">
        <v>1826</v>
      </c>
      <c r="I65" s="3" t="s">
        <v>1858</v>
      </c>
      <c r="J65" s="4">
        <v>41957</v>
      </c>
      <c r="K65" s="4">
        <v>41957</v>
      </c>
      <c r="L65" s="4">
        <v>41957</v>
      </c>
      <c r="M65" s="4">
        <v>43152</v>
      </c>
      <c r="N65" s="3" t="s">
        <v>1706</v>
      </c>
      <c r="O65" s="3" t="s">
        <v>1714</v>
      </c>
      <c r="P65" s="4">
        <v>43418</v>
      </c>
      <c r="Q65" s="3" t="s">
        <v>2227</v>
      </c>
      <c r="R65" s="3" t="s">
        <v>2227</v>
      </c>
      <c r="S65" s="3" t="s">
        <v>13</v>
      </c>
    </row>
    <row r="66" spans="1:19" hidden="1" x14ac:dyDescent="0.25">
      <c r="A66" s="3">
        <v>24447</v>
      </c>
      <c r="B66" s="3" t="s">
        <v>1678</v>
      </c>
      <c r="C66" s="3" t="s">
        <v>2448</v>
      </c>
      <c r="D66" s="3" t="s">
        <v>1462</v>
      </c>
      <c r="E66" s="3" t="s">
        <v>1711</v>
      </c>
      <c r="F66" s="3" t="s">
        <v>1717</v>
      </c>
      <c r="G66" s="3" t="s">
        <v>2447</v>
      </c>
      <c r="H66" s="3" t="s">
        <v>2435</v>
      </c>
      <c r="I66" s="3" t="s">
        <v>2440</v>
      </c>
      <c r="J66" s="4">
        <v>39258</v>
      </c>
      <c r="K66" s="4">
        <v>39258</v>
      </c>
      <c r="L66" s="4">
        <v>42836</v>
      </c>
      <c r="M66" s="4">
        <v>43326</v>
      </c>
      <c r="N66" s="3" t="s">
        <v>1706</v>
      </c>
      <c r="O66" s="3" t="s">
        <v>1714</v>
      </c>
      <c r="P66" s="4">
        <v>43641</v>
      </c>
      <c r="Q66" s="3" t="s">
        <v>2434</v>
      </c>
      <c r="R66" s="3" t="s">
        <v>2434</v>
      </c>
    </row>
    <row r="67" spans="1:19" hidden="1" x14ac:dyDescent="0.25">
      <c r="A67" s="3">
        <v>24571</v>
      </c>
      <c r="B67" s="3" t="s">
        <v>1678</v>
      </c>
      <c r="C67" s="3" t="s">
        <v>2610</v>
      </c>
      <c r="D67" s="3" t="s">
        <v>1477</v>
      </c>
      <c r="E67" s="3" t="s">
        <v>1711</v>
      </c>
      <c r="F67" s="3" t="s">
        <v>1717</v>
      </c>
      <c r="G67" s="3" t="s">
        <v>2609</v>
      </c>
      <c r="H67" s="3" t="s">
        <v>1743</v>
      </c>
      <c r="I67" s="3" t="s">
        <v>1769</v>
      </c>
      <c r="J67" s="4">
        <v>38792</v>
      </c>
      <c r="K67" s="4">
        <v>38792</v>
      </c>
      <c r="L67" s="4">
        <v>41974</v>
      </c>
      <c r="M67" s="4">
        <v>43437</v>
      </c>
      <c r="O67" s="3" t="s">
        <v>1714</v>
      </c>
      <c r="P67" s="4">
        <v>43800</v>
      </c>
      <c r="Q67" s="3" t="s">
        <v>2564</v>
      </c>
      <c r="R67" s="3" t="s">
        <v>2564</v>
      </c>
    </row>
    <row r="68" spans="1:19" hidden="1" x14ac:dyDescent="0.25">
      <c r="A68" s="3">
        <v>24788</v>
      </c>
      <c r="B68" s="3" t="s">
        <v>1678</v>
      </c>
      <c r="C68" s="3" t="s">
        <v>2768</v>
      </c>
      <c r="D68" s="3" t="s">
        <v>1461</v>
      </c>
      <c r="E68" s="3" t="s">
        <v>1711</v>
      </c>
      <c r="F68" s="3" t="s">
        <v>1710</v>
      </c>
      <c r="G68" s="3" t="s">
        <v>2767</v>
      </c>
      <c r="H68" s="3" t="s">
        <v>2248</v>
      </c>
      <c r="I68" s="3" t="s">
        <v>2247</v>
      </c>
      <c r="J68" s="4">
        <v>37004</v>
      </c>
      <c r="K68" s="4">
        <v>43108</v>
      </c>
      <c r="L68" s="4">
        <v>43108</v>
      </c>
      <c r="M68" s="4">
        <v>43108</v>
      </c>
      <c r="N68" s="3" t="s">
        <v>1729</v>
      </c>
      <c r="O68" s="3" t="s">
        <v>1728</v>
      </c>
      <c r="P68" s="4">
        <v>43228</v>
      </c>
      <c r="Q68" s="3" t="s">
        <v>2745</v>
      </c>
      <c r="R68" s="3" t="s">
        <v>2745</v>
      </c>
      <c r="S68" s="3" t="s">
        <v>13</v>
      </c>
    </row>
    <row r="69" spans="1:19" hidden="1" x14ac:dyDescent="0.25">
      <c r="A69" s="3">
        <v>25987</v>
      </c>
      <c r="B69" s="3" t="s">
        <v>3175</v>
      </c>
      <c r="C69" s="3" t="s">
        <v>3174</v>
      </c>
      <c r="D69" s="3" t="s">
        <v>1475</v>
      </c>
      <c r="E69" s="3" t="s">
        <v>1711</v>
      </c>
      <c r="F69" s="3" t="s">
        <v>1717</v>
      </c>
      <c r="G69" s="3" t="s">
        <v>3173</v>
      </c>
      <c r="H69" s="3" t="s">
        <v>1826</v>
      </c>
      <c r="I69" s="3" t="s">
        <v>1858</v>
      </c>
      <c r="J69" s="4">
        <v>35491</v>
      </c>
      <c r="K69" s="4">
        <v>35491</v>
      </c>
      <c r="L69" s="4">
        <v>39861</v>
      </c>
      <c r="M69" s="4">
        <v>42937</v>
      </c>
      <c r="O69" s="3" t="s">
        <v>1714</v>
      </c>
      <c r="P69" s="4">
        <v>43161</v>
      </c>
      <c r="Q69" s="3" t="s">
        <v>2227</v>
      </c>
      <c r="R69" s="3" t="s">
        <v>2231</v>
      </c>
      <c r="S69" s="3" t="s">
        <v>13</v>
      </c>
    </row>
    <row r="70" spans="1:19" hidden="1" x14ac:dyDescent="0.25">
      <c r="A70" s="3">
        <v>26294</v>
      </c>
      <c r="B70" s="3" t="s">
        <v>1678</v>
      </c>
      <c r="C70" s="3" t="s">
        <v>2612</v>
      </c>
      <c r="D70" s="3" t="s">
        <v>1497</v>
      </c>
      <c r="E70" s="3" t="s">
        <v>1711</v>
      </c>
      <c r="F70" s="3" t="s">
        <v>1717</v>
      </c>
      <c r="G70" s="3" t="s">
        <v>2611</v>
      </c>
      <c r="H70" s="3" t="s">
        <v>1743</v>
      </c>
      <c r="I70" s="3" t="s">
        <v>1769</v>
      </c>
      <c r="J70" s="4">
        <v>37151</v>
      </c>
      <c r="K70" s="4">
        <v>37151</v>
      </c>
      <c r="L70" s="4">
        <v>42690</v>
      </c>
      <c r="M70" s="4">
        <v>43325</v>
      </c>
      <c r="N70" s="3" t="s">
        <v>1706</v>
      </c>
      <c r="O70" s="3" t="s">
        <v>1943</v>
      </c>
      <c r="P70" s="4">
        <v>43725</v>
      </c>
      <c r="Q70" s="3" t="s">
        <v>2564</v>
      </c>
      <c r="R70" s="3" t="s">
        <v>2564</v>
      </c>
    </row>
    <row r="71" spans="1:19" hidden="1" x14ac:dyDescent="0.25">
      <c r="A71" s="3">
        <v>26396</v>
      </c>
      <c r="B71" s="3" t="s">
        <v>2834</v>
      </c>
      <c r="C71" s="3" t="s">
        <v>2804</v>
      </c>
      <c r="D71" s="3" t="s">
        <v>1654</v>
      </c>
      <c r="E71" s="3" t="s">
        <v>2026</v>
      </c>
      <c r="F71" s="3" t="s">
        <v>1710</v>
      </c>
      <c r="G71" s="3" t="s">
        <v>3543</v>
      </c>
      <c r="H71" s="3" t="s">
        <v>2039</v>
      </c>
      <c r="I71" s="3" t="s">
        <v>3125</v>
      </c>
      <c r="J71" s="4">
        <v>42592</v>
      </c>
      <c r="K71" s="4">
        <v>42592</v>
      </c>
      <c r="L71" s="4">
        <v>43433</v>
      </c>
      <c r="R71" s="3" t="s">
        <v>2858</v>
      </c>
    </row>
    <row r="72" spans="1:19" hidden="1" x14ac:dyDescent="0.25">
      <c r="A72" s="3">
        <v>26425</v>
      </c>
      <c r="B72" s="3" t="s">
        <v>1713</v>
      </c>
      <c r="C72" s="3" t="s">
        <v>1856</v>
      </c>
      <c r="D72" s="3" t="s">
        <v>1496</v>
      </c>
      <c r="E72" s="3" t="s">
        <v>1711</v>
      </c>
      <c r="F72" s="3" t="s">
        <v>1717</v>
      </c>
      <c r="G72" s="3" t="s">
        <v>1855</v>
      </c>
      <c r="H72" s="3" t="s">
        <v>1826</v>
      </c>
      <c r="I72" s="3" t="s">
        <v>1826</v>
      </c>
      <c r="J72" s="4">
        <v>42829</v>
      </c>
      <c r="K72" s="4">
        <v>42829</v>
      </c>
      <c r="L72" s="4">
        <v>43325</v>
      </c>
      <c r="R72" s="3" t="s">
        <v>1854</v>
      </c>
    </row>
    <row r="73" spans="1:19" hidden="1" x14ac:dyDescent="0.25">
      <c r="A73" s="3">
        <v>26472</v>
      </c>
      <c r="B73" s="3" t="s">
        <v>2834</v>
      </c>
      <c r="C73" s="3" t="s">
        <v>3080</v>
      </c>
      <c r="D73" s="3" t="s">
        <v>1498</v>
      </c>
      <c r="E73" s="3" t="s">
        <v>1711</v>
      </c>
      <c r="F73" s="3" t="s">
        <v>1717</v>
      </c>
      <c r="G73" s="3" t="s">
        <v>3079</v>
      </c>
      <c r="H73" s="3" t="s">
        <v>2867</v>
      </c>
      <c r="I73" s="3" t="s">
        <v>2992</v>
      </c>
      <c r="J73" s="4">
        <v>41600</v>
      </c>
      <c r="K73" s="4">
        <v>41600</v>
      </c>
      <c r="L73" s="4">
        <v>42055</v>
      </c>
      <c r="R73" s="3" t="s">
        <v>2994</v>
      </c>
    </row>
    <row r="74" spans="1:19" hidden="1" x14ac:dyDescent="0.25">
      <c r="A74" s="3">
        <v>26689</v>
      </c>
      <c r="B74" s="3" t="s">
        <v>2834</v>
      </c>
      <c r="C74" s="3" t="s">
        <v>3136</v>
      </c>
      <c r="D74" s="3" t="s">
        <v>1496</v>
      </c>
      <c r="E74" s="3" t="s">
        <v>2026</v>
      </c>
      <c r="F74" s="3" t="s">
        <v>1717</v>
      </c>
      <c r="G74" s="3" t="s">
        <v>3135</v>
      </c>
      <c r="H74" s="3" t="s">
        <v>2039</v>
      </c>
      <c r="I74" s="3" t="s">
        <v>3125</v>
      </c>
      <c r="J74" s="4">
        <v>35800</v>
      </c>
      <c r="K74" s="4">
        <v>35800</v>
      </c>
      <c r="L74" s="4">
        <v>40870</v>
      </c>
      <c r="M74" s="4">
        <v>43369</v>
      </c>
      <c r="N74" s="3" t="s">
        <v>1706</v>
      </c>
      <c r="O74" s="3" t="s">
        <v>1714</v>
      </c>
      <c r="P74" s="4">
        <v>43792</v>
      </c>
      <c r="Q74" s="3" t="s">
        <v>2858</v>
      </c>
      <c r="R74" s="3" t="s">
        <v>2858</v>
      </c>
    </row>
    <row r="75" spans="1:19" hidden="1" x14ac:dyDescent="0.25">
      <c r="A75" s="3">
        <v>26714</v>
      </c>
      <c r="B75" s="3" t="s">
        <v>2834</v>
      </c>
      <c r="C75" s="3" t="s">
        <v>3096</v>
      </c>
      <c r="D75" s="3" t="s">
        <v>1499</v>
      </c>
      <c r="E75" s="3" t="s">
        <v>1711</v>
      </c>
      <c r="F75" s="3" t="s">
        <v>1717</v>
      </c>
      <c r="G75" s="3" t="s">
        <v>3095</v>
      </c>
      <c r="H75" s="3" t="s">
        <v>2942</v>
      </c>
      <c r="I75" s="3" t="s">
        <v>1909</v>
      </c>
      <c r="J75" s="4">
        <v>40714</v>
      </c>
      <c r="K75" s="4">
        <v>41316</v>
      </c>
      <c r="L75" s="4">
        <v>42803</v>
      </c>
      <c r="M75" s="4">
        <v>43033</v>
      </c>
      <c r="N75" s="3" t="s">
        <v>1706</v>
      </c>
      <c r="O75" s="3" t="s">
        <v>1705</v>
      </c>
      <c r="P75" s="4">
        <v>43142</v>
      </c>
      <c r="Q75" s="3" t="s">
        <v>3094</v>
      </c>
      <c r="R75" s="3" t="s">
        <v>3094</v>
      </c>
      <c r="S75" s="3" t="s">
        <v>13</v>
      </c>
    </row>
    <row r="76" spans="1:19" hidden="1" x14ac:dyDescent="0.25">
      <c r="A76" s="3">
        <v>26814</v>
      </c>
      <c r="B76" s="3" t="s">
        <v>2834</v>
      </c>
      <c r="C76" s="3" t="s">
        <v>2919</v>
      </c>
      <c r="D76" s="3" t="s">
        <v>1500</v>
      </c>
      <c r="E76" s="3" t="s">
        <v>1758</v>
      </c>
      <c r="F76" s="3" t="s">
        <v>1717</v>
      </c>
      <c r="G76" s="3" t="s">
        <v>2989</v>
      </c>
      <c r="H76" s="3" t="s">
        <v>2867</v>
      </c>
      <c r="I76" s="3" t="s">
        <v>2923</v>
      </c>
      <c r="J76" s="4">
        <v>42338</v>
      </c>
      <c r="K76" s="4">
        <v>42338</v>
      </c>
      <c r="L76" s="4">
        <v>42338</v>
      </c>
      <c r="M76" s="4">
        <v>43445</v>
      </c>
      <c r="N76" s="3" t="s">
        <v>1706</v>
      </c>
      <c r="O76" s="3" t="s">
        <v>1967</v>
      </c>
      <c r="P76" s="4">
        <v>43799</v>
      </c>
      <c r="Q76" s="3" t="s">
        <v>2900</v>
      </c>
      <c r="R76" s="3" t="s">
        <v>2900</v>
      </c>
    </row>
    <row r="77" spans="1:19" hidden="1" x14ac:dyDescent="0.25">
      <c r="A77" s="3">
        <v>27031</v>
      </c>
      <c r="B77" s="3" t="s">
        <v>3150</v>
      </c>
      <c r="C77" s="3" t="s">
        <v>3172</v>
      </c>
      <c r="D77" s="3" t="s">
        <v>1501</v>
      </c>
      <c r="E77" s="3" t="s">
        <v>1711</v>
      </c>
      <c r="F77" s="3" t="s">
        <v>1717</v>
      </c>
      <c r="G77" s="3" t="s">
        <v>3171</v>
      </c>
      <c r="H77" s="3" t="s">
        <v>2942</v>
      </c>
      <c r="I77" s="3" t="s">
        <v>3162</v>
      </c>
      <c r="J77" s="4">
        <v>37200</v>
      </c>
      <c r="K77" s="4">
        <v>37200</v>
      </c>
      <c r="L77" s="4">
        <v>37200</v>
      </c>
      <c r="M77" s="4">
        <v>43144</v>
      </c>
      <c r="N77" s="3" t="s">
        <v>1706</v>
      </c>
      <c r="O77" s="3" t="s">
        <v>1714</v>
      </c>
      <c r="P77" s="4">
        <v>43409</v>
      </c>
      <c r="Q77" s="3" t="s">
        <v>3147</v>
      </c>
      <c r="R77" s="3" t="s">
        <v>2943</v>
      </c>
      <c r="S77" s="3" t="s">
        <v>13</v>
      </c>
    </row>
    <row r="78" spans="1:19" hidden="1" x14ac:dyDescent="0.25">
      <c r="A78" s="3">
        <v>27045</v>
      </c>
      <c r="B78" s="3" t="s">
        <v>1679</v>
      </c>
      <c r="C78" s="3" t="s">
        <v>3284</v>
      </c>
      <c r="D78" s="3" t="s">
        <v>1502</v>
      </c>
      <c r="E78" s="3" t="s">
        <v>1711</v>
      </c>
      <c r="F78" s="3" t="s">
        <v>1717</v>
      </c>
      <c r="G78" s="3" t="s">
        <v>3283</v>
      </c>
      <c r="H78" s="3" t="s">
        <v>1826</v>
      </c>
      <c r="I78" s="3" t="s">
        <v>2233</v>
      </c>
      <c r="J78" s="4">
        <v>32093</v>
      </c>
      <c r="K78" s="4">
        <v>32752</v>
      </c>
      <c r="L78" s="4">
        <v>41944</v>
      </c>
      <c r="M78" s="4">
        <v>43160</v>
      </c>
      <c r="N78" s="3" t="s">
        <v>1706</v>
      </c>
      <c r="O78" s="3" t="s">
        <v>1714</v>
      </c>
      <c r="P78" s="4">
        <v>43405</v>
      </c>
      <c r="Q78" s="3" t="s">
        <v>3277</v>
      </c>
      <c r="R78" s="3" t="s">
        <v>3277</v>
      </c>
      <c r="S78" s="3" t="s">
        <v>13</v>
      </c>
    </row>
    <row r="79" spans="1:19" hidden="1" x14ac:dyDescent="0.25">
      <c r="A79" s="3">
        <v>27322</v>
      </c>
      <c r="B79" s="3" t="s">
        <v>1678</v>
      </c>
      <c r="C79" s="3" t="s">
        <v>2253</v>
      </c>
      <c r="D79" s="3" t="s">
        <v>1494</v>
      </c>
      <c r="E79" s="3" t="s">
        <v>1711</v>
      </c>
      <c r="F79" s="3" t="s">
        <v>1717</v>
      </c>
      <c r="G79" s="3" t="s">
        <v>2252</v>
      </c>
      <c r="H79" s="3" t="s">
        <v>2154</v>
      </c>
      <c r="I79" s="3" t="s">
        <v>2251</v>
      </c>
      <c r="J79" s="4">
        <v>36241</v>
      </c>
      <c r="K79" s="4">
        <v>36241</v>
      </c>
      <c r="L79" s="4">
        <v>38718</v>
      </c>
      <c r="M79" s="4">
        <v>43178</v>
      </c>
      <c r="N79" s="3" t="s">
        <v>1706</v>
      </c>
      <c r="O79" s="3" t="s">
        <v>1714</v>
      </c>
      <c r="P79" s="4">
        <v>43546</v>
      </c>
      <c r="Q79" s="3" t="s">
        <v>2152</v>
      </c>
      <c r="R79" s="3" t="s">
        <v>2152</v>
      </c>
    </row>
    <row r="80" spans="1:19" hidden="1" x14ac:dyDescent="0.25">
      <c r="A80" s="3">
        <v>27501</v>
      </c>
      <c r="B80" s="3" t="s">
        <v>1679</v>
      </c>
      <c r="C80" s="3" t="s">
        <v>3249</v>
      </c>
      <c r="D80" s="3" t="s">
        <v>1492</v>
      </c>
      <c r="E80" s="3" t="s">
        <v>1711</v>
      </c>
      <c r="F80" s="3" t="s">
        <v>1717</v>
      </c>
      <c r="G80" s="3" t="s">
        <v>3248</v>
      </c>
      <c r="H80" s="3" t="s">
        <v>3235</v>
      </c>
      <c r="I80" s="3" t="s">
        <v>1883</v>
      </c>
      <c r="J80" s="4">
        <v>39303</v>
      </c>
      <c r="K80" s="4">
        <v>39303</v>
      </c>
      <c r="L80" s="4">
        <v>39303</v>
      </c>
      <c r="M80" s="4">
        <v>42955</v>
      </c>
      <c r="N80" s="3" t="s">
        <v>1706</v>
      </c>
      <c r="O80" s="3" t="s">
        <v>1714</v>
      </c>
      <c r="P80" s="4">
        <v>43321</v>
      </c>
      <c r="Q80" s="3" t="s">
        <v>3247</v>
      </c>
      <c r="R80" s="3" t="s">
        <v>3247</v>
      </c>
      <c r="S80" s="3" t="s">
        <v>13</v>
      </c>
    </row>
    <row r="81" spans="1:19" hidden="1" x14ac:dyDescent="0.25">
      <c r="A81" s="3">
        <v>27713</v>
      </c>
      <c r="B81" s="3" t="s">
        <v>1678</v>
      </c>
      <c r="C81" s="3" t="s">
        <v>2218</v>
      </c>
      <c r="D81" s="3" t="s">
        <v>1503</v>
      </c>
      <c r="E81" s="3" t="s">
        <v>1788</v>
      </c>
      <c r="F81" s="3" t="s">
        <v>1710</v>
      </c>
      <c r="G81" s="3" t="s">
        <v>2217</v>
      </c>
      <c r="H81" s="3" t="s">
        <v>1743</v>
      </c>
      <c r="I81" s="3" t="s">
        <v>2214</v>
      </c>
      <c r="J81" s="4">
        <v>42430</v>
      </c>
      <c r="K81" s="4">
        <v>42947</v>
      </c>
      <c r="L81" s="4">
        <v>42947</v>
      </c>
      <c r="M81" s="4">
        <v>43077</v>
      </c>
      <c r="N81" s="3" t="s">
        <v>1706</v>
      </c>
      <c r="O81" s="3" t="s">
        <v>1705</v>
      </c>
      <c r="P81" s="4">
        <v>43434</v>
      </c>
      <c r="Q81" s="3" t="s">
        <v>2213</v>
      </c>
      <c r="R81" s="3" t="s">
        <v>2213</v>
      </c>
      <c r="S81" s="3" t="s">
        <v>13</v>
      </c>
    </row>
    <row r="82" spans="1:19" hidden="1" x14ac:dyDescent="0.25">
      <c r="A82" s="3">
        <v>28451</v>
      </c>
      <c r="B82" s="3" t="s">
        <v>1678</v>
      </c>
      <c r="C82" s="3" t="s">
        <v>2646</v>
      </c>
      <c r="D82" s="3" t="s">
        <v>1463</v>
      </c>
      <c r="E82" s="3" t="s">
        <v>1711</v>
      </c>
      <c r="F82" s="3" t="s">
        <v>1717</v>
      </c>
      <c r="G82" s="3" t="s">
        <v>2645</v>
      </c>
      <c r="H82" s="3" t="s">
        <v>2262</v>
      </c>
      <c r="I82" s="3" t="s">
        <v>1755</v>
      </c>
      <c r="J82" s="4">
        <v>36234</v>
      </c>
      <c r="K82" s="4">
        <v>36234</v>
      </c>
      <c r="L82" s="4">
        <v>39750</v>
      </c>
      <c r="M82" s="4">
        <v>42853</v>
      </c>
      <c r="N82" s="3" t="s">
        <v>1762</v>
      </c>
      <c r="O82" s="3" t="s">
        <v>1714</v>
      </c>
      <c r="P82" s="4">
        <v>43174</v>
      </c>
      <c r="Q82" s="3" t="s">
        <v>2136</v>
      </c>
      <c r="R82" s="3" t="s">
        <v>2136</v>
      </c>
      <c r="S82" s="3" t="s">
        <v>13</v>
      </c>
    </row>
    <row r="83" spans="1:19" hidden="1" x14ac:dyDescent="0.25">
      <c r="A83" s="3">
        <v>28709</v>
      </c>
      <c r="B83" s="3" t="s">
        <v>1713</v>
      </c>
      <c r="C83" s="3" t="s">
        <v>1904</v>
      </c>
      <c r="D83" s="3" t="s">
        <v>1477</v>
      </c>
      <c r="E83" s="3" t="s">
        <v>1711</v>
      </c>
      <c r="F83" s="3" t="s">
        <v>1717</v>
      </c>
      <c r="G83" s="3" t="s">
        <v>1903</v>
      </c>
      <c r="H83" s="3" t="s">
        <v>1743</v>
      </c>
      <c r="I83" s="3" t="s">
        <v>1769</v>
      </c>
      <c r="J83" s="4">
        <v>38593</v>
      </c>
      <c r="K83" s="4">
        <v>38777</v>
      </c>
      <c r="L83" s="4">
        <v>42878</v>
      </c>
      <c r="M83" s="4">
        <v>43390</v>
      </c>
      <c r="N83" s="3" t="s">
        <v>1706</v>
      </c>
      <c r="O83" s="3" t="s">
        <v>1714</v>
      </c>
      <c r="P83" s="4">
        <v>43729</v>
      </c>
      <c r="Q83" s="3" t="s">
        <v>1770</v>
      </c>
      <c r="R83" s="3" t="s">
        <v>1770</v>
      </c>
    </row>
    <row r="84" spans="1:19" hidden="1" x14ac:dyDescent="0.25">
      <c r="A84" s="3">
        <v>28866</v>
      </c>
      <c r="B84" s="3" t="s">
        <v>2834</v>
      </c>
      <c r="C84" s="3" t="s">
        <v>2958</v>
      </c>
      <c r="D84" s="3" t="s">
        <v>1504</v>
      </c>
      <c r="E84" s="3" t="s">
        <v>1711</v>
      </c>
      <c r="F84" s="3" t="s">
        <v>1717</v>
      </c>
      <c r="G84" s="3" t="s">
        <v>2957</v>
      </c>
      <c r="H84" s="3" t="s">
        <v>2867</v>
      </c>
      <c r="I84" s="3" t="s">
        <v>2002</v>
      </c>
      <c r="J84" s="4">
        <v>34743</v>
      </c>
      <c r="K84" s="4">
        <v>34743</v>
      </c>
      <c r="L84" s="4">
        <v>37910</v>
      </c>
      <c r="M84" s="4">
        <v>43353</v>
      </c>
      <c r="N84" s="3" t="s">
        <v>1706</v>
      </c>
      <c r="O84" s="3" t="s">
        <v>1714</v>
      </c>
      <c r="P84" s="4">
        <v>43509</v>
      </c>
      <c r="Q84" s="3" t="s">
        <v>2944</v>
      </c>
      <c r="R84" s="3" t="s">
        <v>2944</v>
      </c>
    </row>
    <row r="85" spans="1:19" hidden="1" x14ac:dyDescent="0.25">
      <c r="A85" s="3">
        <v>30774</v>
      </c>
      <c r="B85" s="3" t="s">
        <v>1678</v>
      </c>
      <c r="C85" s="3" t="s">
        <v>2631</v>
      </c>
      <c r="D85" s="3" t="s">
        <v>1505</v>
      </c>
      <c r="E85" s="3" t="s">
        <v>1711</v>
      </c>
      <c r="F85" s="3" t="s">
        <v>1717</v>
      </c>
      <c r="G85" s="3" t="s">
        <v>2630</v>
      </c>
      <c r="H85" s="3" t="s">
        <v>1826</v>
      </c>
      <c r="I85" s="3" t="s">
        <v>2627</v>
      </c>
      <c r="J85" s="4">
        <v>38901</v>
      </c>
      <c r="K85" s="4">
        <v>38901</v>
      </c>
      <c r="L85" s="4">
        <v>38901</v>
      </c>
      <c r="M85" s="4">
        <v>43364</v>
      </c>
      <c r="O85" s="3" t="s">
        <v>1714</v>
      </c>
      <c r="P85" s="4">
        <v>43649</v>
      </c>
      <c r="Q85" s="3" t="s">
        <v>2243</v>
      </c>
      <c r="R85" s="3" t="s">
        <v>2243</v>
      </c>
    </row>
    <row r="86" spans="1:19" hidden="1" x14ac:dyDescent="0.25">
      <c r="A86" s="3">
        <v>31346</v>
      </c>
      <c r="B86" s="3" t="s">
        <v>1678</v>
      </c>
      <c r="C86" s="3" t="s">
        <v>2345</v>
      </c>
      <c r="D86" s="3" t="s">
        <v>1462</v>
      </c>
      <c r="E86" s="3" t="s">
        <v>1711</v>
      </c>
      <c r="F86" s="3" t="s">
        <v>1717</v>
      </c>
      <c r="G86" s="3" t="s">
        <v>2344</v>
      </c>
      <c r="H86" s="3" t="s">
        <v>1826</v>
      </c>
      <c r="I86" s="3" t="s">
        <v>1858</v>
      </c>
      <c r="J86" s="4">
        <v>36570</v>
      </c>
      <c r="K86" s="4">
        <v>36570</v>
      </c>
      <c r="L86" s="4">
        <v>42289</v>
      </c>
      <c r="M86" s="4">
        <v>43144</v>
      </c>
      <c r="O86" s="3" t="s">
        <v>1714</v>
      </c>
      <c r="P86" s="4">
        <v>43472</v>
      </c>
      <c r="Q86" s="3" t="s">
        <v>2227</v>
      </c>
      <c r="R86" s="3" t="s">
        <v>2231</v>
      </c>
    </row>
    <row r="87" spans="1:19" hidden="1" x14ac:dyDescent="0.25">
      <c r="A87" s="3">
        <v>31357</v>
      </c>
      <c r="B87" s="3" t="s">
        <v>1678</v>
      </c>
      <c r="C87" s="3" t="s">
        <v>2774</v>
      </c>
      <c r="D87" s="3" t="s">
        <v>1479</v>
      </c>
      <c r="E87" s="3" t="s">
        <v>1711</v>
      </c>
      <c r="F87" s="3" t="s">
        <v>1717</v>
      </c>
      <c r="G87" s="3" t="s">
        <v>2773</v>
      </c>
      <c r="H87" s="3" t="s">
        <v>2248</v>
      </c>
      <c r="I87" s="3" t="s">
        <v>2247</v>
      </c>
      <c r="J87" s="4">
        <v>37606</v>
      </c>
      <c r="K87" s="4">
        <v>37599</v>
      </c>
      <c r="L87" s="4">
        <v>42125</v>
      </c>
      <c r="M87" s="4">
        <v>41968</v>
      </c>
      <c r="O87" s="3" t="s">
        <v>1714</v>
      </c>
      <c r="P87" s="4">
        <v>42347</v>
      </c>
      <c r="Q87" s="3" t="s">
        <v>2748</v>
      </c>
      <c r="R87" s="3" t="s">
        <v>2745</v>
      </c>
      <c r="S87" s="3" t="s">
        <v>13</v>
      </c>
    </row>
    <row r="88" spans="1:19" hidden="1" x14ac:dyDescent="0.25">
      <c r="A88" s="3">
        <v>32153</v>
      </c>
      <c r="B88" s="3" t="s">
        <v>2070</v>
      </c>
      <c r="C88" s="3" t="s">
        <v>2093</v>
      </c>
      <c r="D88" s="3" t="s">
        <v>1460</v>
      </c>
      <c r="E88" s="3" t="s">
        <v>1711</v>
      </c>
      <c r="F88" s="3" t="s">
        <v>1717</v>
      </c>
      <c r="G88" s="3" t="s">
        <v>2092</v>
      </c>
      <c r="H88" s="3" t="s">
        <v>2077</v>
      </c>
      <c r="I88" s="3" t="s">
        <v>2076</v>
      </c>
      <c r="J88" s="4">
        <v>39426</v>
      </c>
      <c r="K88" s="4">
        <v>41078</v>
      </c>
      <c r="L88" s="4">
        <v>41540</v>
      </c>
      <c r="M88" s="4">
        <v>42669</v>
      </c>
      <c r="N88" s="3" t="s">
        <v>1762</v>
      </c>
      <c r="O88" s="3" t="s">
        <v>1714</v>
      </c>
      <c r="P88" s="4">
        <v>43008</v>
      </c>
      <c r="Q88" s="3" t="s">
        <v>2074</v>
      </c>
      <c r="R88" s="3" t="s">
        <v>2074</v>
      </c>
      <c r="S88" s="3" t="s">
        <v>13</v>
      </c>
    </row>
    <row r="89" spans="1:19" hidden="1" x14ac:dyDescent="0.25">
      <c r="A89" s="3">
        <v>32158</v>
      </c>
      <c r="B89" s="3" t="s">
        <v>1678</v>
      </c>
      <c r="C89" s="3" t="s">
        <v>2534</v>
      </c>
      <c r="D89" s="3" t="s">
        <v>1491</v>
      </c>
      <c r="E89" s="3" t="s">
        <v>1711</v>
      </c>
      <c r="F89" s="3" t="s">
        <v>1717</v>
      </c>
      <c r="G89" s="3" t="s">
        <v>2533</v>
      </c>
      <c r="H89" s="3" t="s">
        <v>1743</v>
      </c>
      <c r="I89" s="3" t="s">
        <v>2214</v>
      </c>
      <c r="J89" s="4">
        <v>36690</v>
      </c>
      <c r="K89" s="4">
        <v>38201</v>
      </c>
      <c r="L89" s="4">
        <v>42475</v>
      </c>
      <c r="M89" s="4">
        <v>43280</v>
      </c>
      <c r="N89" s="3" t="s">
        <v>1706</v>
      </c>
      <c r="O89" s="3" t="s">
        <v>1714</v>
      </c>
      <c r="P89" s="4">
        <v>43570</v>
      </c>
      <c r="Q89" s="3" t="s">
        <v>2213</v>
      </c>
      <c r="R89" s="3" t="s">
        <v>2530</v>
      </c>
    </row>
    <row r="90" spans="1:19" hidden="1" x14ac:dyDescent="0.25">
      <c r="A90" s="3">
        <v>32221</v>
      </c>
      <c r="B90" s="3" t="s">
        <v>2070</v>
      </c>
      <c r="C90" s="3" t="s">
        <v>2105</v>
      </c>
      <c r="D90" s="3" t="s">
        <v>1506</v>
      </c>
      <c r="E90" s="3" t="s">
        <v>1711</v>
      </c>
      <c r="F90" s="3" t="s">
        <v>1717</v>
      </c>
      <c r="G90" s="3" t="s">
        <v>2104</v>
      </c>
      <c r="H90" s="3" t="s">
        <v>1743</v>
      </c>
      <c r="I90" s="3" t="s">
        <v>2103</v>
      </c>
      <c r="J90" s="4">
        <v>36955</v>
      </c>
      <c r="K90" s="4">
        <v>42263</v>
      </c>
      <c r="L90" s="4">
        <v>43304</v>
      </c>
      <c r="R90" s="3" t="s">
        <v>1854</v>
      </c>
    </row>
    <row r="91" spans="1:19" hidden="1" x14ac:dyDescent="0.25">
      <c r="A91" s="3">
        <v>33487</v>
      </c>
      <c r="B91" s="3" t="s">
        <v>1679</v>
      </c>
      <c r="C91" s="3" t="s">
        <v>3259</v>
      </c>
      <c r="D91" s="3" t="s">
        <v>1507</v>
      </c>
      <c r="E91" s="3" t="s">
        <v>1711</v>
      </c>
      <c r="F91" s="3" t="s">
        <v>1717</v>
      </c>
      <c r="G91" s="3" t="s">
        <v>3258</v>
      </c>
      <c r="H91" s="3" t="s">
        <v>3235</v>
      </c>
      <c r="I91" s="3" t="s">
        <v>1883</v>
      </c>
      <c r="J91" s="4">
        <v>39020</v>
      </c>
      <c r="K91" s="4">
        <v>39652</v>
      </c>
      <c r="L91" s="4">
        <v>39652</v>
      </c>
      <c r="M91" s="4">
        <v>43307</v>
      </c>
      <c r="N91" s="3" t="s">
        <v>1706</v>
      </c>
      <c r="O91" s="3" t="s">
        <v>1714</v>
      </c>
      <c r="P91" s="4">
        <v>43669</v>
      </c>
      <c r="Q91" s="3" t="s">
        <v>3247</v>
      </c>
      <c r="R91" s="3" t="s">
        <v>3247</v>
      </c>
    </row>
    <row r="92" spans="1:19" hidden="1" x14ac:dyDescent="0.25">
      <c r="A92" s="3">
        <v>33518</v>
      </c>
      <c r="B92" s="3" t="s">
        <v>2834</v>
      </c>
      <c r="C92" s="3" t="s">
        <v>3038</v>
      </c>
      <c r="D92" s="3" t="s">
        <v>1472</v>
      </c>
      <c r="E92" s="3" t="s">
        <v>1711</v>
      </c>
      <c r="F92" s="3" t="s">
        <v>1717</v>
      </c>
      <c r="G92" s="3" t="s">
        <v>3037</v>
      </c>
      <c r="H92" s="3" t="s">
        <v>2867</v>
      </c>
      <c r="I92" s="3" t="s">
        <v>2901</v>
      </c>
      <c r="J92" s="4">
        <v>38261</v>
      </c>
      <c r="K92" s="4">
        <v>39449</v>
      </c>
      <c r="L92" s="4">
        <v>39449</v>
      </c>
      <c r="M92" s="4">
        <v>43223</v>
      </c>
      <c r="N92" s="3" t="s">
        <v>1706</v>
      </c>
      <c r="O92" s="3" t="s">
        <v>1714</v>
      </c>
      <c r="P92" s="4">
        <v>43467</v>
      </c>
      <c r="Q92" s="3" t="s">
        <v>2903</v>
      </c>
      <c r="R92" s="3" t="s">
        <v>2903</v>
      </c>
    </row>
    <row r="93" spans="1:19" hidden="1" x14ac:dyDescent="0.25">
      <c r="A93" s="3">
        <v>33531</v>
      </c>
      <c r="B93" s="3" t="s">
        <v>1679</v>
      </c>
      <c r="C93" s="3" t="s">
        <v>3306</v>
      </c>
      <c r="D93" s="3" t="s">
        <v>3305</v>
      </c>
      <c r="E93" s="3" t="s">
        <v>1838</v>
      </c>
      <c r="F93" s="3" t="s">
        <v>1787</v>
      </c>
      <c r="G93" s="3" t="s">
        <v>3304</v>
      </c>
      <c r="H93" s="3" t="s">
        <v>3300</v>
      </c>
      <c r="I93" s="3" t="s">
        <v>3303</v>
      </c>
      <c r="J93" s="4">
        <v>41848</v>
      </c>
      <c r="K93" s="4">
        <v>41848</v>
      </c>
      <c r="L93" s="4">
        <v>43282</v>
      </c>
      <c r="M93" s="4">
        <v>43328</v>
      </c>
      <c r="N93" s="3" t="s">
        <v>1706</v>
      </c>
      <c r="O93" s="3" t="s">
        <v>1714</v>
      </c>
      <c r="P93" s="4">
        <v>43674</v>
      </c>
      <c r="Q93" s="3" t="s">
        <v>3272</v>
      </c>
      <c r="R93" s="3" t="s">
        <v>3272</v>
      </c>
    </row>
    <row r="94" spans="1:19" hidden="1" x14ac:dyDescent="0.25">
      <c r="A94" s="3">
        <v>33692</v>
      </c>
      <c r="B94" s="3" t="s">
        <v>1678</v>
      </c>
      <c r="C94" s="3" t="s">
        <v>2713</v>
      </c>
      <c r="D94" s="3" t="s">
        <v>1509</v>
      </c>
      <c r="E94" s="3" t="s">
        <v>1711</v>
      </c>
      <c r="F94" s="3" t="s">
        <v>1717</v>
      </c>
      <c r="G94" s="3" t="s">
        <v>2712</v>
      </c>
      <c r="H94" s="3" t="s">
        <v>2341</v>
      </c>
      <c r="I94" s="3" t="s">
        <v>1926</v>
      </c>
      <c r="J94" s="4">
        <v>37053</v>
      </c>
      <c r="K94" s="4">
        <v>37053</v>
      </c>
      <c r="L94" s="4">
        <v>37053</v>
      </c>
      <c r="M94" s="4">
        <v>43276</v>
      </c>
      <c r="O94" s="3" t="s">
        <v>1714</v>
      </c>
      <c r="P94" s="4">
        <v>43627</v>
      </c>
      <c r="Q94" s="3" t="s">
        <v>2265</v>
      </c>
      <c r="R94" s="3" t="s">
        <v>2342</v>
      </c>
    </row>
    <row r="95" spans="1:19" hidden="1" x14ac:dyDescent="0.25">
      <c r="A95" s="3">
        <v>34019</v>
      </c>
      <c r="B95" s="3" t="s">
        <v>1678</v>
      </c>
      <c r="C95" s="3" t="s">
        <v>2382</v>
      </c>
      <c r="D95" s="3" t="s">
        <v>1474</v>
      </c>
      <c r="E95" s="3" t="s">
        <v>1711</v>
      </c>
      <c r="F95" s="3" t="s">
        <v>1717</v>
      </c>
      <c r="G95" s="3" t="s">
        <v>2381</v>
      </c>
      <c r="H95" s="3" t="s">
        <v>1743</v>
      </c>
      <c r="I95" s="3" t="s">
        <v>1771</v>
      </c>
      <c r="J95" s="4">
        <v>31418</v>
      </c>
      <c r="K95" s="4">
        <v>31418</v>
      </c>
      <c r="L95" s="4">
        <v>38292</v>
      </c>
      <c r="M95" s="4">
        <v>43157</v>
      </c>
      <c r="N95" s="3" t="s">
        <v>1706</v>
      </c>
      <c r="O95" s="3" t="s">
        <v>1714</v>
      </c>
      <c r="P95" s="4">
        <v>43471</v>
      </c>
      <c r="Q95" s="3" t="s">
        <v>2376</v>
      </c>
      <c r="R95" s="3" t="s">
        <v>2376</v>
      </c>
    </row>
    <row r="96" spans="1:19" hidden="1" x14ac:dyDescent="0.25">
      <c r="A96" s="3">
        <v>34263</v>
      </c>
      <c r="B96" s="3" t="s">
        <v>1678</v>
      </c>
      <c r="C96" s="3" t="s">
        <v>2167</v>
      </c>
      <c r="D96" s="3" t="s">
        <v>1488</v>
      </c>
      <c r="E96" s="3" t="s">
        <v>2166</v>
      </c>
      <c r="F96" s="3" t="s">
        <v>1717</v>
      </c>
      <c r="G96" s="3" t="s">
        <v>2165</v>
      </c>
      <c r="H96" s="3" t="s">
        <v>2154</v>
      </c>
      <c r="I96" s="3" t="s">
        <v>1784</v>
      </c>
      <c r="J96" s="4">
        <v>36046</v>
      </c>
      <c r="K96" s="4">
        <v>36046</v>
      </c>
      <c r="L96" s="4">
        <v>36046</v>
      </c>
      <c r="M96" s="4">
        <v>42986</v>
      </c>
      <c r="N96" s="3" t="s">
        <v>1706</v>
      </c>
      <c r="O96" s="3" t="s">
        <v>1714</v>
      </c>
      <c r="P96" s="4">
        <v>43351</v>
      </c>
      <c r="Q96" s="3" t="s">
        <v>2152</v>
      </c>
      <c r="R96" s="3" t="s">
        <v>2151</v>
      </c>
      <c r="S96" s="3" t="s">
        <v>13</v>
      </c>
    </row>
    <row r="97" spans="1:19" hidden="1" x14ac:dyDescent="0.25">
      <c r="A97" s="3">
        <v>35164</v>
      </c>
      <c r="B97" s="3" t="s">
        <v>1678</v>
      </c>
      <c r="C97" s="3" t="s">
        <v>2404</v>
      </c>
      <c r="D97" s="3" t="s">
        <v>1492</v>
      </c>
      <c r="E97" s="3" t="s">
        <v>1711</v>
      </c>
      <c r="F97" s="3" t="s">
        <v>1717</v>
      </c>
      <c r="G97" s="3" t="s">
        <v>2403</v>
      </c>
      <c r="H97" s="3" t="s">
        <v>2390</v>
      </c>
      <c r="I97" s="3" t="s">
        <v>1889</v>
      </c>
      <c r="J97" s="4">
        <v>35800</v>
      </c>
      <c r="K97" s="4">
        <v>35800</v>
      </c>
      <c r="L97" s="4">
        <v>39264</v>
      </c>
      <c r="M97" s="4">
        <v>43213</v>
      </c>
      <c r="N97" s="3" t="s">
        <v>1706</v>
      </c>
      <c r="O97" s="3" t="s">
        <v>1714</v>
      </c>
      <c r="P97" s="4">
        <v>43470</v>
      </c>
      <c r="Q97" s="3" t="s">
        <v>2389</v>
      </c>
      <c r="R97" s="3" t="s">
        <v>2388</v>
      </c>
    </row>
    <row r="98" spans="1:19" hidden="1" x14ac:dyDescent="0.25">
      <c r="A98" s="3">
        <v>35316</v>
      </c>
      <c r="B98" s="3" t="s">
        <v>1678</v>
      </c>
      <c r="C98" s="3" t="s">
        <v>2330</v>
      </c>
      <c r="D98" s="3" t="s">
        <v>1488</v>
      </c>
      <c r="E98" s="3" t="s">
        <v>1711</v>
      </c>
      <c r="F98" s="3" t="s">
        <v>1717</v>
      </c>
      <c r="G98" s="3" t="s">
        <v>2329</v>
      </c>
      <c r="H98" s="3" t="s">
        <v>1826</v>
      </c>
      <c r="I98" s="3" t="s">
        <v>1858</v>
      </c>
      <c r="J98" s="4">
        <v>34583</v>
      </c>
      <c r="K98" s="4">
        <v>34583</v>
      </c>
      <c r="L98" s="4">
        <v>34583</v>
      </c>
      <c r="M98" s="4">
        <v>43236</v>
      </c>
      <c r="N98" s="3" t="s">
        <v>1944</v>
      </c>
      <c r="O98" s="3" t="s">
        <v>1714</v>
      </c>
      <c r="P98" s="4">
        <v>43349</v>
      </c>
      <c r="Q98" s="3" t="s">
        <v>2227</v>
      </c>
      <c r="R98" s="3" t="s">
        <v>2227</v>
      </c>
      <c r="S98" s="3" t="s">
        <v>13</v>
      </c>
    </row>
    <row r="99" spans="1:19" hidden="1" x14ac:dyDescent="0.25">
      <c r="A99" s="3">
        <v>35338</v>
      </c>
      <c r="B99" s="3" t="s">
        <v>1678</v>
      </c>
      <c r="C99" s="3" t="s">
        <v>2444</v>
      </c>
      <c r="D99" s="3" t="s">
        <v>1510</v>
      </c>
      <c r="E99" s="3" t="s">
        <v>1711</v>
      </c>
      <c r="F99" s="3" t="s">
        <v>1717</v>
      </c>
      <c r="G99" s="3" t="s">
        <v>2443</v>
      </c>
      <c r="H99" s="3" t="s">
        <v>2435</v>
      </c>
      <c r="I99" s="3" t="s">
        <v>1890</v>
      </c>
      <c r="J99" s="4">
        <v>33714</v>
      </c>
      <c r="K99" s="4">
        <v>33714</v>
      </c>
      <c r="L99" s="4">
        <v>37377</v>
      </c>
      <c r="M99" s="4">
        <v>43228</v>
      </c>
      <c r="N99" s="3" t="s">
        <v>1706</v>
      </c>
      <c r="O99" s="3" t="s">
        <v>1714</v>
      </c>
      <c r="P99" s="4">
        <v>43575</v>
      </c>
      <c r="Q99" s="3" t="s">
        <v>2434</v>
      </c>
      <c r="R99" s="3" t="s">
        <v>2434</v>
      </c>
    </row>
    <row r="100" spans="1:19" hidden="1" x14ac:dyDescent="0.25">
      <c r="A100" s="3">
        <v>35511</v>
      </c>
      <c r="B100" s="3" t="s">
        <v>1678</v>
      </c>
      <c r="C100" s="3" t="s">
        <v>2527</v>
      </c>
      <c r="D100" s="3" t="s">
        <v>1463</v>
      </c>
      <c r="E100" s="3" t="s">
        <v>1711</v>
      </c>
      <c r="F100" s="3" t="s">
        <v>1717</v>
      </c>
      <c r="G100" s="3" t="s">
        <v>2526</v>
      </c>
      <c r="H100" s="3" t="s">
        <v>2471</v>
      </c>
      <c r="I100" s="3" t="s">
        <v>2470</v>
      </c>
      <c r="J100" s="4">
        <v>37530</v>
      </c>
      <c r="K100" s="4">
        <v>37530</v>
      </c>
      <c r="L100" s="4">
        <v>42518</v>
      </c>
      <c r="M100" s="4">
        <v>42892</v>
      </c>
      <c r="N100" s="3" t="s">
        <v>1706</v>
      </c>
      <c r="O100" s="3" t="s">
        <v>1984</v>
      </c>
      <c r="P100" s="4">
        <v>43374</v>
      </c>
      <c r="Q100" s="3" t="s">
        <v>2523</v>
      </c>
      <c r="R100" s="3" t="s">
        <v>2472</v>
      </c>
      <c r="S100" s="3" t="s">
        <v>13</v>
      </c>
    </row>
    <row r="101" spans="1:19" hidden="1" x14ac:dyDescent="0.25">
      <c r="A101" s="3">
        <v>35517</v>
      </c>
      <c r="B101" s="3" t="s">
        <v>1679</v>
      </c>
      <c r="C101" s="3" t="s">
        <v>3288</v>
      </c>
      <c r="D101" s="3" t="s">
        <v>1491</v>
      </c>
      <c r="E101" s="3" t="s">
        <v>1711</v>
      </c>
      <c r="F101" s="3" t="s">
        <v>1717</v>
      </c>
      <c r="G101" s="3" t="s">
        <v>3287</v>
      </c>
      <c r="H101" s="3" t="s">
        <v>2148</v>
      </c>
      <c r="I101" s="3" t="s">
        <v>1909</v>
      </c>
      <c r="J101" s="4">
        <v>36115</v>
      </c>
      <c r="K101" s="4">
        <v>36115</v>
      </c>
      <c r="L101" s="4">
        <v>43311</v>
      </c>
      <c r="M101" s="4">
        <v>43311</v>
      </c>
      <c r="N101" s="3" t="s">
        <v>1729</v>
      </c>
      <c r="O101" s="3" t="s">
        <v>1714</v>
      </c>
      <c r="P101" s="4">
        <v>43406</v>
      </c>
      <c r="Q101" s="3" t="s">
        <v>2147</v>
      </c>
      <c r="R101" s="3" t="s">
        <v>2147</v>
      </c>
      <c r="S101" s="3" t="s">
        <v>13</v>
      </c>
    </row>
    <row r="102" spans="1:19" hidden="1" x14ac:dyDescent="0.25">
      <c r="A102" s="3">
        <v>35556</v>
      </c>
      <c r="B102" s="3" t="s">
        <v>2834</v>
      </c>
      <c r="C102" s="3" t="s">
        <v>2950</v>
      </c>
      <c r="D102" s="3" t="s">
        <v>1511</v>
      </c>
      <c r="E102" s="3" t="s">
        <v>1711</v>
      </c>
      <c r="F102" s="3" t="s">
        <v>1717</v>
      </c>
      <c r="G102" s="3" t="s">
        <v>2949</v>
      </c>
      <c r="H102" s="3" t="s">
        <v>2867</v>
      </c>
      <c r="I102" s="3" t="s">
        <v>2002</v>
      </c>
      <c r="J102" s="4">
        <v>42430</v>
      </c>
      <c r="K102" s="4">
        <v>42430</v>
      </c>
      <c r="L102" s="4">
        <v>42430</v>
      </c>
      <c r="M102" s="4">
        <v>43312</v>
      </c>
      <c r="N102" s="3" t="s">
        <v>1706</v>
      </c>
      <c r="O102" s="3" t="s">
        <v>1714</v>
      </c>
      <c r="P102" s="4">
        <v>43525</v>
      </c>
      <c r="Q102" s="3" t="s">
        <v>2944</v>
      </c>
      <c r="R102" s="3" t="s">
        <v>2944</v>
      </c>
    </row>
    <row r="103" spans="1:19" hidden="1" x14ac:dyDescent="0.25">
      <c r="A103" s="3">
        <v>35804</v>
      </c>
      <c r="B103" s="3" t="s">
        <v>1678</v>
      </c>
      <c r="C103" s="3" t="s">
        <v>2250</v>
      </c>
      <c r="D103" s="3" t="s">
        <v>1512</v>
      </c>
      <c r="E103" s="3" t="s">
        <v>1711</v>
      </c>
      <c r="F103" s="3" t="s">
        <v>1717</v>
      </c>
      <c r="G103" s="3" t="s">
        <v>2249</v>
      </c>
      <c r="H103" s="3" t="s">
        <v>2248</v>
      </c>
      <c r="I103" s="3" t="s">
        <v>2247</v>
      </c>
      <c r="J103" s="4">
        <v>36192</v>
      </c>
      <c r="K103" s="4">
        <v>36192</v>
      </c>
      <c r="L103" s="4">
        <v>42917</v>
      </c>
      <c r="M103" s="4">
        <v>42836</v>
      </c>
      <c r="O103" s="3" t="s">
        <v>1714</v>
      </c>
      <c r="P103" s="4">
        <v>43132</v>
      </c>
      <c r="Q103" s="3" t="s">
        <v>2246</v>
      </c>
      <c r="R103" s="3" t="s">
        <v>2246</v>
      </c>
      <c r="S103" s="3" t="s">
        <v>13</v>
      </c>
    </row>
    <row r="104" spans="1:19" hidden="1" x14ac:dyDescent="0.25">
      <c r="A104" s="3">
        <v>38853</v>
      </c>
      <c r="B104" s="3" t="s">
        <v>2834</v>
      </c>
      <c r="C104" s="3" t="s">
        <v>3127</v>
      </c>
      <c r="D104" s="3" t="s">
        <v>1474</v>
      </c>
      <c r="E104" s="3" t="s">
        <v>2026</v>
      </c>
      <c r="F104" s="3" t="s">
        <v>1717</v>
      </c>
      <c r="G104" s="3" t="s">
        <v>3126</v>
      </c>
      <c r="H104" s="3" t="s">
        <v>2039</v>
      </c>
      <c r="I104" s="3" t="s">
        <v>3125</v>
      </c>
      <c r="J104" s="4">
        <v>41253</v>
      </c>
      <c r="K104" s="4">
        <v>41253</v>
      </c>
      <c r="L104" s="4">
        <v>41765</v>
      </c>
      <c r="M104" s="4">
        <v>43196</v>
      </c>
      <c r="N104" s="3" t="s">
        <v>1706</v>
      </c>
      <c r="O104" s="3" t="s">
        <v>2598</v>
      </c>
      <c r="P104" s="4">
        <v>43591</v>
      </c>
      <c r="Q104" s="3" t="s">
        <v>2858</v>
      </c>
      <c r="R104" s="3" t="s">
        <v>2858</v>
      </c>
    </row>
    <row r="105" spans="1:19" hidden="1" x14ac:dyDescent="0.25">
      <c r="A105" s="3">
        <v>39316</v>
      </c>
      <c r="B105" s="3" t="s">
        <v>1678</v>
      </c>
      <c r="C105" s="3" t="s">
        <v>2243</v>
      </c>
      <c r="D105" s="3" t="s">
        <v>1513</v>
      </c>
      <c r="E105" s="3" t="s">
        <v>1758</v>
      </c>
      <c r="F105" s="3" t="s">
        <v>1717</v>
      </c>
      <c r="G105" s="3" t="s">
        <v>2242</v>
      </c>
      <c r="H105" s="3" t="s">
        <v>1826</v>
      </c>
      <c r="I105" s="3" t="s">
        <v>2241</v>
      </c>
      <c r="J105" s="4">
        <v>35047</v>
      </c>
      <c r="K105" s="4">
        <v>35047</v>
      </c>
      <c r="L105" s="4">
        <v>42230</v>
      </c>
      <c r="M105" s="4">
        <v>43143</v>
      </c>
      <c r="N105" s="3" t="s">
        <v>1706</v>
      </c>
      <c r="O105" s="3" t="s">
        <v>1967</v>
      </c>
      <c r="P105" s="4">
        <v>43326</v>
      </c>
      <c r="Q105" s="3" t="s">
        <v>2219</v>
      </c>
      <c r="R105" s="3" t="s">
        <v>2219</v>
      </c>
      <c r="S105" s="3" t="s">
        <v>13</v>
      </c>
    </row>
    <row r="106" spans="1:19" hidden="1" x14ac:dyDescent="0.25">
      <c r="A106" s="3">
        <v>39723</v>
      </c>
      <c r="B106" s="3" t="s">
        <v>2070</v>
      </c>
      <c r="C106" s="3" t="s">
        <v>2100</v>
      </c>
      <c r="D106" s="3" t="s">
        <v>1477</v>
      </c>
      <c r="E106" s="3" t="s">
        <v>1711</v>
      </c>
      <c r="F106" s="3" t="s">
        <v>1717</v>
      </c>
      <c r="G106" s="3" t="s">
        <v>2099</v>
      </c>
      <c r="H106" s="3" t="s">
        <v>1743</v>
      </c>
      <c r="I106" s="3" t="s">
        <v>1756</v>
      </c>
      <c r="J106" s="4">
        <v>37623</v>
      </c>
      <c r="K106" s="4">
        <v>37623</v>
      </c>
      <c r="L106" s="4">
        <v>38718</v>
      </c>
      <c r="M106" s="4">
        <v>43237</v>
      </c>
      <c r="N106" s="3" t="s">
        <v>1706</v>
      </c>
      <c r="O106" s="3" t="s">
        <v>1714</v>
      </c>
      <c r="P106" s="4">
        <v>43467</v>
      </c>
      <c r="Q106" s="3" t="s">
        <v>1759</v>
      </c>
      <c r="R106" s="3" t="s">
        <v>1759</v>
      </c>
    </row>
    <row r="107" spans="1:19" hidden="1" x14ac:dyDescent="0.25">
      <c r="A107" s="3">
        <v>39998</v>
      </c>
      <c r="B107" s="3" t="s">
        <v>1678</v>
      </c>
      <c r="C107" s="3" t="s">
        <v>2189</v>
      </c>
      <c r="D107" s="3" t="s">
        <v>1514</v>
      </c>
      <c r="E107" s="3" t="s">
        <v>1838</v>
      </c>
      <c r="F107" s="3" t="s">
        <v>1787</v>
      </c>
      <c r="G107" s="3" t="s">
        <v>2188</v>
      </c>
      <c r="H107" s="3" t="s">
        <v>2181</v>
      </c>
      <c r="I107" s="3" t="s">
        <v>2182</v>
      </c>
      <c r="J107" s="4">
        <v>37623</v>
      </c>
      <c r="K107" s="4">
        <v>37623</v>
      </c>
      <c r="L107" s="4">
        <v>43282</v>
      </c>
      <c r="R107" s="3" t="s">
        <v>2179</v>
      </c>
    </row>
    <row r="108" spans="1:19" hidden="1" x14ac:dyDescent="0.25">
      <c r="A108" s="3">
        <v>40560</v>
      </c>
      <c r="B108" s="3" t="s">
        <v>1678</v>
      </c>
      <c r="C108" s="3" t="s">
        <v>2520</v>
      </c>
      <c r="D108" s="3" t="s">
        <v>1469</v>
      </c>
      <c r="E108" s="3" t="s">
        <v>1711</v>
      </c>
      <c r="F108" s="3" t="s">
        <v>1717</v>
      </c>
      <c r="G108" s="3" t="s">
        <v>2519</v>
      </c>
      <c r="H108" s="3" t="s">
        <v>1743</v>
      </c>
      <c r="I108" s="3" t="s">
        <v>1974</v>
      </c>
      <c r="J108" s="4">
        <v>36347</v>
      </c>
      <c r="K108" s="4">
        <v>36347</v>
      </c>
      <c r="L108" s="4">
        <v>37221</v>
      </c>
      <c r="M108" s="4">
        <v>43308</v>
      </c>
      <c r="N108" s="3" t="s">
        <v>1706</v>
      </c>
      <c r="O108" s="3" t="s">
        <v>1943</v>
      </c>
      <c r="P108" s="4">
        <v>43653</v>
      </c>
      <c r="Q108" s="3" t="s">
        <v>2488</v>
      </c>
      <c r="R108" s="3" t="s">
        <v>2488</v>
      </c>
    </row>
    <row r="109" spans="1:19" hidden="1" x14ac:dyDescent="0.25">
      <c r="A109" s="3">
        <v>40639</v>
      </c>
      <c r="B109" s="3" t="s">
        <v>1679</v>
      </c>
      <c r="C109" s="3" t="s">
        <v>3263</v>
      </c>
      <c r="D109" s="3" t="s">
        <v>1465</v>
      </c>
      <c r="E109" s="3" t="s">
        <v>1711</v>
      </c>
      <c r="F109" s="3" t="s">
        <v>1717</v>
      </c>
      <c r="G109" s="3" t="s">
        <v>3262</v>
      </c>
      <c r="H109" s="3" t="s">
        <v>3261</v>
      </c>
      <c r="I109" s="3" t="s">
        <v>1974</v>
      </c>
      <c r="J109" s="4">
        <v>37088</v>
      </c>
      <c r="K109" s="4">
        <v>37088</v>
      </c>
      <c r="L109" s="4">
        <v>41641</v>
      </c>
      <c r="M109" s="4">
        <v>43332</v>
      </c>
      <c r="N109" s="3" t="s">
        <v>1706</v>
      </c>
      <c r="O109" s="3" t="s">
        <v>1714</v>
      </c>
      <c r="P109" s="4">
        <v>43662</v>
      </c>
      <c r="Q109" s="3" t="s">
        <v>3260</v>
      </c>
      <c r="R109" s="3" t="s">
        <v>3260</v>
      </c>
    </row>
    <row r="110" spans="1:19" hidden="1" x14ac:dyDescent="0.25">
      <c r="A110" s="3">
        <v>42309</v>
      </c>
      <c r="B110" s="3" t="s">
        <v>2070</v>
      </c>
      <c r="C110" s="3" t="s">
        <v>2113</v>
      </c>
      <c r="D110" s="3" t="s">
        <v>1464</v>
      </c>
      <c r="E110" s="3" t="s">
        <v>1711</v>
      </c>
      <c r="F110" s="3" t="s">
        <v>1717</v>
      </c>
      <c r="G110" s="3" t="s">
        <v>2112</v>
      </c>
      <c r="H110" s="3" t="s">
        <v>2077</v>
      </c>
      <c r="I110" s="3" t="s">
        <v>2077</v>
      </c>
      <c r="J110" s="4">
        <v>38992</v>
      </c>
      <c r="K110" s="4">
        <v>38992</v>
      </c>
      <c r="L110" s="4">
        <v>42779</v>
      </c>
      <c r="M110" s="4">
        <v>43048</v>
      </c>
      <c r="O110" s="3" t="s">
        <v>1705</v>
      </c>
      <c r="P110" s="4">
        <v>43144</v>
      </c>
      <c r="Q110" s="3" t="s">
        <v>1854</v>
      </c>
      <c r="R110" s="3" t="s">
        <v>1854</v>
      </c>
      <c r="S110" s="3" t="s">
        <v>13</v>
      </c>
    </row>
    <row r="111" spans="1:19" hidden="1" x14ac:dyDescent="0.25">
      <c r="A111" s="3">
        <v>42789</v>
      </c>
      <c r="B111" s="3" t="s">
        <v>1678</v>
      </c>
      <c r="C111" s="3" t="s">
        <v>2349</v>
      </c>
      <c r="D111" s="3" t="s">
        <v>1488</v>
      </c>
      <c r="E111" s="3" t="s">
        <v>1711</v>
      </c>
      <c r="F111" s="3" t="s">
        <v>1717</v>
      </c>
      <c r="G111" s="3" t="s">
        <v>2348</v>
      </c>
      <c r="H111" s="3" t="s">
        <v>1826</v>
      </c>
      <c r="I111" s="3" t="s">
        <v>1858</v>
      </c>
      <c r="J111" s="4">
        <v>40435</v>
      </c>
      <c r="K111" s="4">
        <v>40435</v>
      </c>
      <c r="L111" s="4">
        <v>40435</v>
      </c>
      <c r="M111" s="4">
        <v>43048</v>
      </c>
      <c r="N111" s="3" t="s">
        <v>1706</v>
      </c>
      <c r="O111" s="3" t="s">
        <v>1714</v>
      </c>
      <c r="P111" s="4">
        <v>43357</v>
      </c>
      <c r="Q111" s="3" t="s">
        <v>2227</v>
      </c>
      <c r="R111" s="3" t="s">
        <v>2231</v>
      </c>
      <c r="S111" s="3" t="s">
        <v>13</v>
      </c>
    </row>
    <row r="112" spans="1:19" hidden="1" x14ac:dyDescent="0.25">
      <c r="A112" s="3">
        <v>42791</v>
      </c>
      <c r="B112" s="3" t="s">
        <v>2070</v>
      </c>
      <c r="C112" s="3" t="s">
        <v>2127</v>
      </c>
      <c r="D112" s="3" t="s">
        <v>1509</v>
      </c>
      <c r="E112" s="3" t="s">
        <v>1711</v>
      </c>
      <c r="F112" s="3" t="s">
        <v>1710</v>
      </c>
      <c r="G112" s="3" t="s">
        <v>2126</v>
      </c>
      <c r="H112" s="3" t="s">
        <v>2077</v>
      </c>
      <c r="I112" s="3" t="s">
        <v>2076</v>
      </c>
      <c r="J112" s="4">
        <v>36857</v>
      </c>
      <c r="K112" s="4">
        <v>42996</v>
      </c>
      <c r="L112" s="4">
        <v>43004</v>
      </c>
      <c r="M112" s="4">
        <v>43201</v>
      </c>
      <c r="N112" s="3" t="s">
        <v>1706</v>
      </c>
      <c r="O112" s="3" t="s">
        <v>1714</v>
      </c>
      <c r="P112" s="4">
        <v>43734</v>
      </c>
      <c r="Q112" s="3" t="s">
        <v>2108</v>
      </c>
      <c r="R112" s="3" t="s">
        <v>2108</v>
      </c>
    </row>
    <row r="113" spans="1:19" hidden="1" x14ac:dyDescent="0.25">
      <c r="A113" s="3">
        <v>42820</v>
      </c>
      <c r="B113" s="3" t="s">
        <v>1713</v>
      </c>
      <c r="C113" s="3" t="s">
        <v>1939</v>
      </c>
      <c r="D113" s="3" t="s">
        <v>1515</v>
      </c>
      <c r="E113" s="3" t="s">
        <v>1758</v>
      </c>
      <c r="F113" s="3" t="s">
        <v>1717</v>
      </c>
      <c r="G113" s="3" t="s">
        <v>2034</v>
      </c>
      <c r="H113" s="3" t="s">
        <v>1826</v>
      </c>
      <c r="I113" s="3" t="s">
        <v>1940</v>
      </c>
      <c r="J113" s="4">
        <v>40525</v>
      </c>
      <c r="K113" s="4">
        <v>40525</v>
      </c>
      <c r="L113" s="4">
        <v>40525</v>
      </c>
      <c r="M113" s="4">
        <v>42997</v>
      </c>
      <c r="N113" s="3" t="s">
        <v>1706</v>
      </c>
      <c r="O113" s="3" t="s">
        <v>1967</v>
      </c>
      <c r="P113" s="4">
        <v>43812</v>
      </c>
      <c r="Q113" s="3" t="s">
        <v>1823</v>
      </c>
      <c r="R113" s="3" t="s">
        <v>1823</v>
      </c>
    </row>
    <row r="114" spans="1:19" hidden="1" x14ac:dyDescent="0.25">
      <c r="A114" s="3">
        <v>42849</v>
      </c>
      <c r="B114" s="3" t="s">
        <v>1678</v>
      </c>
      <c r="C114" s="3" t="s">
        <v>2570</v>
      </c>
      <c r="D114" s="3" t="s">
        <v>1471</v>
      </c>
      <c r="E114" s="3" t="s">
        <v>1711</v>
      </c>
      <c r="F114" s="3" t="s">
        <v>1717</v>
      </c>
      <c r="G114" s="3" t="s">
        <v>2569</v>
      </c>
      <c r="H114" s="3" t="s">
        <v>1743</v>
      </c>
      <c r="I114" s="3" t="s">
        <v>2568</v>
      </c>
      <c r="J114" s="4">
        <v>26651</v>
      </c>
      <c r="K114" s="4">
        <v>26651</v>
      </c>
      <c r="L114" s="4">
        <v>43301</v>
      </c>
      <c r="R114" s="3" t="s">
        <v>2563</v>
      </c>
    </row>
    <row r="115" spans="1:19" hidden="1" x14ac:dyDescent="0.25">
      <c r="A115" s="3">
        <v>42947</v>
      </c>
      <c r="B115" s="3" t="s">
        <v>1678</v>
      </c>
      <c r="C115" s="3" t="s">
        <v>2770</v>
      </c>
      <c r="D115" s="3" t="s">
        <v>1461</v>
      </c>
      <c r="E115" s="3" t="s">
        <v>1711</v>
      </c>
      <c r="F115" s="3" t="s">
        <v>1717</v>
      </c>
      <c r="G115" s="3" t="s">
        <v>2769</v>
      </c>
      <c r="H115" s="3" t="s">
        <v>2248</v>
      </c>
      <c r="I115" s="3" t="s">
        <v>2247</v>
      </c>
      <c r="J115" s="4">
        <v>37561</v>
      </c>
      <c r="K115" s="4">
        <v>37561</v>
      </c>
      <c r="L115" s="4">
        <v>42125</v>
      </c>
      <c r="M115" s="4">
        <v>41968</v>
      </c>
      <c r="O115" s="3" t="s">
        <v>1714</v>
      </c>
      <c r="P115" s="4">
        <v>42307</v>
      </c>
      <c r="Q115" s="3" t="s">
        <v>2748</v>
      </c>
      <c r="R115" s="3" t="s">
        <v>2745</v>
      </c>
      <c r="S115" s="3" t="s">
        <v>13</v>
      </c>
    </row>
    <row r="116" spans="1:19" hidden="1" x14ac:dyDescent="0.25">
      <c r="A116" s="3">
        <v>43184</v>
      </c>
      <c r="B116" s="3" t="s">
        <v>1679</v>
      </c>
      <c r="C116" s="3" t="s">
        <v>3239</v>
      </c>
      <c r="D116" s="3" t="s">
        <v>1471</v>
      </c>
      <c r="E116" s="3" t="s">
        <v>1711</v>
      </c>
      <c r="F116" s="3" t="s">
        <v>1717</v>
      </c>
      <c r="G116" s="3" t="s">
        <v>3238</v>
      </c>
      <c r="H116" s="3" t="s">
        <v>2076</v>
      </c>
      <c r="I116" s="3" t="s">
        <v>2076</v>
      </c>
      <c r="J116" s="4">
        <v>32792</v>
      </c>
      <c r="K116" s="4">
        <v>32792</v>
      </c>
      <c r="L116" s="4">
        <v>42611</v>
      </c>
      <c r="M116" s="4">
        <v>43019</v>
      </c>
      <c r="O116" s="3" t="s">
        <v>1714</v>
      </c>
      <c r="P116" s="4">
        <v>43384</v>
      </c>
      <c r="Q116" s="3" t="s">
        <v>3233</v>
      </c>
      <c r="R116" s="3" t="s">
        <v>3233</v>
      </c>
      <c r="S116" s="3" t="s">
        <v>13</v>
      </c>
    </row>
    <row r="117" spans="1:19" hidden="1" x14ac:dyDescent="0.25">
      <c r="A117" s="3">
        <v>43267</v>
      </c>
      <c r="B117" s="3" t="s">
        <v>2834</v>
      </c>
      <c r="C117" s="3" t="s">
        <v>2918</v>
      </c>
      <c r="D117" s="3" t="s">
        <v>1516</v>
      </c>
      <c r="E117" s="3" t="s">
        <v>1711</v>
      </c>
      <c r="F117" s="3" t="s">
        <v>1717</v>
      </c>
      <c r="G117" s="3" t="s">
        <v>2917</v>
      </c>
      <c r="H117" s="3" t="s">
        <v>2867</v>
      </c>
      <c r="I117" s="3" t="s">
        <v>2866</v>
      </c>
      <c r="J117" s="4">
        <v>41585</v>
      </c>
      <c r="K117" s="4">
        <v>41585</v>
      </c>
      <c r="L117" s="4">
        <v>41974</v>
      </c>
      <c r="M117" s="4">
        <v>43091</v>
      </c>
      <c r="N117" s="3" t="s">
        <v>1706</v>
      </c>
      <c r="O117" s="3" t="s">
        <v>1714</v>
      </c>
      <c r="P117" s="4">
        <v>43411</v>
      </c>
      <c r="Q117" s="3" t="s">
        <v>2865</v>
      </c>
      <c r="R117" s="3" t="s">
        <v>2864</v>
      </c>
      <c r="S117" s="3" t="s">
        <v>13</v>
      </c>
    </row>
    <row r="118" spans="1:19" hidden="1" x14ac:dyDescent="0.25">
      <c r="A118" s="3">
        <v>43412</v>
      </c>
      <c r="B118" s="3" t="s">
        <v>1678</v>
      </c>
      <c r="C118" s="3" t="s">
        <v>2496</v>
      </c>
      <c r="D118" s="3" t="s">
        <v>1471</v>
      </c>
      <c r="E118" s="3" t="s">
        <v>1711</v>
      </c>
      <c r="F118" s="3" t="s">
        <v>1717</v>
      </c>
      <c r="G118" s="3" t="s">
        <v>2495</v>
      </c>
      <c r="H118" s="3" t="s">
        <v>1743</v>
      </c>
      <c r="I118" s="3" t="s">
        <v>1974</v>
      </c>
      <c r="J118" s="4">
        <v>38799</v>
      </c>
      <c r="K118" s="4">
        <v>38799</v>
      </c>
      <c r="L118" s="4">
        <v>43239</v>
      </c>
      <c r="R118" s="3" t="s">
        <v>2488</v>
      </c>
    </row>
    <row r="119" spans="1:19" hidden="1" x14ac:dyDescent="0.25">
      <c r="A119" s="3">
        <v>43456</v>
      </c>
      <c r="B119" s="3" t="s">
        <v>2834</v>
      </c>
      <c r="C119" s="3" t="s">
        <v>2885</v>
      </c>
      <c r="D119" s="3" t="s">
        <v>1517</v>
      </c>
      <c r="E119" s="3" t="s">
        <v>1711</v>
      </c>
      <c r="F119" s="3" t="s">
        <v>1717</v>
      </c>
      <c r="G119" s="3" t="s">
        <v>2884</v>
      </c>
      <c r="H119" s="3" t="s">
        <v>2867</v>
      </c>
      <c r="I119" s="3" t="s">
        <v>2866</v>
      </c>
      <c r="J119" s="4">
        <v>41506</v>
      </c>
      <c r="K119" s="4">
        <v>41506</v>
      </c>
      <c r="L119" s="4">
        <v>41506</v>
      </c>
      <c r="M119" s="4">
        <v>43039</v>
      </c>
      <c r="N119" s="3" t="s">
        <v>1706</v>
      </c>
      <c r="O119" s="3" t="s">
        <v>1714</v>
      </c>
      <c r="P119" s="4">
        <v>43332</v>
      </c>
      <c r="Q119" s="3" t="s">
        <v>2865</v>
      </c>
      <c r="R119" s="3" t="s">
        <v>2864</v>
      </c>
      <c r="S119" s="3" t="s">
        <v>13</v>
      </c>
    </row>
    <row r="120" spans="1:19" hidden="1" x14ac:dyDescent="0.25">
      <c r="A120" s="3">
        <v>43827</v>
      </c>
      <c r="B120" s="3" t="s">
        <v>2834</v>
      </c>
      <c r="C120" s="3" t="s">
        <v>3024</v>
      </c>
      <c r="D120" s="3" t="s">
        <v>1472</v>
      </c>
      <c r="E120" s="3" t="s">
        <v>1711</v>
      </c>
      <c r="F120" s="3" t="s">
        <v>1717</v>
      </c>
      <c r="G120" s="3" t="s">
        <v>3023</v>
      </c>
      <c r="H120" s="3" t="s">
        <v>2867</v>
      </c>
      <c r="I120" s="3" t="s">
        <v>2901</v>
      </c>
      <c r="J120" s="4">
        <v>39748</v>
      </c>
      <c r="K120" s="4">
        <v>39748</v>
      </c>
      <c r="L120" s="4">
        <v>39748</v>
      </c>
      <c r="M120" s="4">
        <v>43042</v>
      </c>
      <c r="N120" s="3" t="s">
        <v>1706</v>
      </c>
      <c r="O120" s="3" t="s">
        <v>1714</v>
      </c>
      <c r="P120" s="4">
        <v>43400</v>
      </c>
      <c r="Q120" s="3" t="s">
        <v>2903</v>
      </c>
      <c r="R120" s="3" t="s">
        <v>2903</v>
      </c>
      <c r="S120" s="3" t="s">
        <v>13</v>
      </c>
    </row>
    <row r="121" spans="1:19" hidden="1" x14ac:dyDescent="0.25">
      <c r="A121" s="3">
        <v>44825</v>
      </c>
      <c r="B121" s="30" t="s">
        <v>2834</v>
      </c>
      <c r="C121" s="3" t="s">
        <v>2798</v>
      </c>
      <c r="D121" s="3" t="s">
        <v>2049</v>
      </c>
      <c r="E121" s="3" t="s">
        <v>1788</v>
      </c>
      <c r="F121" s="3" t="s">
        <v>1787</v>
      </c>
      <c r="G121" s="3" t="s">
        <v>2797</v>
      </c>
      <c r="H121" s="3" t="s">
        <v>2039</v>
      </c>
      <c r="I121" s="3" t="s">
        <v>2783</v>
      </c>
      <c r="J121" s="4">
        <v>39296</v>
      </c>
      <c r="K121" s="4">
        <v>39296</v>
      </c>
      <c r="L121" s="4">
        <v>40399</v>
      </c>
      <c r="M121" s="4">
        <v>40935</v>
      </c>
      <c r="N121" s="3" t="s">
        <v>1762</v>
      </c>
      <c r="O121" s="3" t="s">
        <v>2796</v>
      </c>
      <c r="P121" s="4">
        <v>40935</v>
      </c>
      <c r="Q121" s="3" t="s">
        <v>2567</v>
      </c>
      <c r="R121" s="3" t="s">
        <v>2037</v>
      </c>
      <c r="S121" s="3" t="s">
        <v>13</v>
      </c>
    </row>
    <row r="122" spans="1:19" hidden="1" x14ac:dyDescent="0.25">
      <c r="A122" s="3">
        <v>44855</v>
      </c>
      <c r="B122" s="3" t="s">
        <v>1679</v>
      </c>
      <c r="C122" s="3" t="s">
        <v>3292</v>
      </c>
      <c r="D122" s="3" t="s">
        <v>1471</v>
      </c>
      <c r="E122" s="3" t="s">
        <v>1711</v>
      </c>
      <c r="F122" s="3" t="s">
        <v>1710</v>
      </c>
      <c r="G122" s="3" t="s">
        <v>3291</v>
      </c>
      <c r="H122" s="3" t="s">
        <v>2148</v>
      </c>
      <c r="I122" s="3" t="s">
        <v>1909</v>
      </c>
      <c r="J122" s="4">
        <v>42905</v>
      </c>
      <c r="K122" s="4">
        <v>42905</v>
      </c>
      <c r="L122" s="4">
        <v>42905</v>
      </c>
      <c r="M122" s="4">
        <v>43140</v>
      </c>
      <c r="N122" s="3" t="s">
        <v>1706</v>
      </c>
      <c r="O122" s="3" t="s">
        <v>1705</v>
      </c>
      <c r="P122" s="4">
        <v>43270</v>
      </c>
      <c r="Q122" s="3" t="s">
        <v>2147</v>
      </c>
      <c r="R122" s="3" t="s">
        <v>2147</v>
      </c>
      <c r="S122" s="3" t="s">
        <v>13</v>
      </c>
    </row>
    <row r="123" spans="1:19" hidden="1" x14ac:dyDescent="0.25">
      <c r="A123" s="3">
        <v>45434</v>
      </c>
      <c r="B123" s="3" t="s">
        <v>1678</v>
      </c>
      <c r="C123" s="3" t="s">
        <v>2732</v>
      </c>
      <c r="D123" s="3" t="s">
        <v>1519</v>
      </c>
      <c r="E123" s="3" t="s">
        <v>1711</v>
      </c>
      <c r="F123" s="3" t="s">
        <v>1717</v>
      </c>
      <c r="G123" s="3" t="s">
        <v>2731</v>
      </c>
      <c r="H123" s="3" t="s">
        <v>2484</v>
      </c>
      <c r="I123" s="3" t="s">
        <v>2730</v>
      </c>
      <c r="J123" s="4">
        <v>39056</v>
      </c>
      <c r="K123" s="4">
        <v>39056</v>
      </c>
      <c r="L123" s="4">
        <v>39056</v>
      </c>
      <c r="M123" s="4">
        <v>43444</v>
      </c>
      <c r="O123" s="3" t="s">
        <v>1714</v>
      </c>
      <c r="P123" s="4">
        <v>43804</v>
      </c>
      <c r="Q123" s="3" t="s">
        <v>2485</v>
      </c>
      <c r="R123" s="3" t="s">
        <v>2485</v>
      </c>
    </row>
    <row r="124" spans="1:19" hidden="1" x14ac:dyDescent="0.25">
      <c r="A124" s="3">
        <v>45661</v>
      </c>
      <c r="B124" s="3" t="s">
        <v>1678</v>
      </c>
      <c r="C124" s="3" t="s">
        <v>2762</v>
      </c>
      <c r="D124" s="3" t="s">
        <v>1487</v>
      </c>
      <c r="E124" s="3" t="s">
        <v>1838</v>
      </c>
      <c r="F124" s="3" t="s">
        <v>1787</v>
      </c>
      <c r="G124" s="3" t="s">
        <v>2761</v>
      </c>
      <c r="H124" s="3" t="s">
        <v>2341</v>
      </c>
      <c r="I124" s="3" t="s">
        <v>1966</v>
      </c>
      <c r="J124" s="4">
        <v>38104</v>
      </c>
      <c r="K124" s="4">
        <v>38104</v>
      </c>
      <c r="L124" s="4">
        <v>43282</v>
      </c>
      <c r="M124" s="4">
        <v>43451</v>
      </c>
      <c r="P124" s="4">
        <v>43582</v>
      </c>
      <c r="Q124" s="3" t="s">
        <v>2343</v>
      </c>
      <c r="R124" s="3" t="s">
        <v>2343</v>
      </c>
      <c r="S124" s="3" t="s">
        <v>20</v>
      </c>
    </row>
    <row r="125" spans="1:19" hidden="1" x14ac:dyDescent="0.25">
      <c r="A125" s="3">
        <v>46816</v>
      </c>
      <c r="B125" s="3" t="s">
        <v>1679</v>
      </c>
      <c r="C125" s="3" t="s">
        <v>3200</v>
      </c>
      <c r="D125" s="3" t="s">
        <v>1471</v>
      </c>
      <c r="E125" s="3" t="s">
        <v>1711</v>
      </c>
      <c r="F125" s="3" t="s">
        <v>1717</v>
      </c>
      <c r="G125" s="3" t="s">
        <v>3199</v>
      </c>
      <c r="H125" s="3" t="s">
        <v>2148</v>
      </c>
      <c r="I125" s="3" t="s">
        <v>2067</v>
      </c>
      <c r="J125" s="4">
        <v>41820</v>
      </c>
      <c r="K125" s="4">
        <v>41820</v>
      </c>
      <c r="L125" s="4">
        <v>42836</v>
      </c>
      <c r="M125" s="4">
        <v>43390</v>
      </c>
      <c r="N125" s="3" t="s">
        <v>1706</v>
      </c>
      <c r="O125" s="3" t="s">
        <v>1714</v>
      </c>
      <c r="P125" s="4">
        <v>43566</v>
      </c>
      <c r="Q125" s="3" t="s">
        <v>2066</v>
      </c>
      <c r="R125" s="3" t="s">
        <v>2066</v>
      </c>
    </row>
    <row r="126" spans="1:19" hidden="1" x14ac:dyDescent="0.25">
      <c r="A126" s="3">
        <v>47086</v>
      </c>
      <c r="B126" s="3" t="s">
        <v>1713</v>
      </c>
      <c r="C126" s="3" t="s">
        <v>1988</v>
      </c>
      <c r="D126" s="3" t="s">
        <v>1471</v>
      </c>
      <c r="E126" s="3" t="s">
        <v>1711</v>
      </c>
      <c r="F126" s="3" t="s">
        <v>1717</v>
      </c>
      <c r="G126" s="3" t="s">
        <v>1987</v>
      </c>
      <c r="H126" s="3" t="s">
        <v>1743</v>
      </c>
      <c r="I126" s="3" t="s">
        <v>1974</v>
      </c>
      <c r="J126" s="4">
        <v>38356</v>
      </c>
      <c r="K126" s="4">
        <v>38356</v>
      </c>
      <c r="L126" s="4">
        <v>42270</v>
      </c>
      <c r="M126" s="4">
        <v>42832</v>
      </c>
      <c r="N126" s="3" t="s">
        <v>1762</v>
      </c>
      <c r="O126" s="3" t="s">
        <v>1714</v>
      </c>
      <c r="P126" s="4">
        <v>43104</v>
      </c>
      <c r="Q126" s="3" t="s">
        <v>1975</v>
      </c>
      <c r="R126" s="3" t="s">
        <v>1975</v>
      </c>
      <c r="S126" s="3" t="s">
        <v>13</v>
      </c>
    </row>
    <row r="127" spans="1:19" hidden="1" x14ac:dyDescent="0.25">
      <c r="A127" s="3">
        <v>47534</v>
      </c>
      <c r="B127" s="3" t="s">
        <v>2834</v>
      </c>
      <c r="C127" s="3" t="s">
        <v>3040</v>
      </c>
      <c r="D127" s="3" t="s">
        <v>1472</v>
      </c>
      <c r="E127" s="3" t="s">
        <v>1711</v>
      </c>
      <c r="F127" s="3" t="s">
        <v>1717</v>
      </c>
      <c r="G127" s="3" t="s">
        <v>3039</v>
      </c>
      <c r="H127" s="3" t="s">
        <v>2867</v>
      </c>
      <c r="I127" s="3" t="s">
        <v>2901</v>
      </c>
      <c r="J127" s="4">
        <v>37502</v>
      </c>
      <c r="K127" s="4">
        <v>37502</v>
      </c>
      <c r="L127" s="4">
        <v>38169</v>
      </c>
      <c r="M127" s="4">
        <v>43040</v>
      </c>
      <c r="N127" s="3" t="s">
        <v>1706</v>
      </c>
      <c r="O127" s="3" t="s">
        <v>1714</v>
      </c>
      <c r="P127" s="4">
        <v>43346</v>
      </c>
      <c r="Q127" s="3" t="s">
        <v>2903</v>
      </c>
      <c r="R127" s="3" t="s">
        <v>2903</v>
      </c>
      <c r="S127" s="3" t="s">
        <v>13</v>
      </c>
    </row>
    <row r="128" spans="1:19" hidden="1" x14ac:dyDescent="0.25">
      <c r="A128" s="3">
        <v>47632</v>
      </c>
      <c r="B128" s="3" t="s">
        <v>1678</v>
      </c>
      <c r="C128" s="3" t="s">
        <v>2367</v>
      </c>
      <c r="D128" s="3" t="s">
        <v>1521</v>
      </c>
      <c r="E128" s="3" t="s">
        <v>1711</v>
      </c>
      <c r="F128" s="3" t="s">
        <v>1717</v>
      </c>
      <c r="G128" s="3" t="s">
        <v>2366</v>
      </c>
      <c r="H128" s="3" t="s">
        <v>1826</v>
      </c>
      <c r="I128" s="3" t="s">
        <v>1858</v>
      </c>
      <c r="J128" s="4">
        <v>35817</v>
      </c>
      <c r="K128" s="4">
        <v>35817</v>
      </c>
      <c r="L128" s="4">
        <v>39965</v>
      </c>
      <c r="M128" s="4">
        <v>42948</v>
      </c>
      <c r="N128" s="3" t="s">
        <v>1944</v>
      </c>
      <c r="O128" s="3" t="s">
        <v>1714</v>
      </c>
      <c r="P128" s="4">
        <v>43132</v>
      </c>
      <c r="Q128" s="3" t="s">
        <v>2227</v>
      </c>
      <c r="R128" s="3" t="s">
        <v>2231</v>
      </c>
      <c r="S128" s="3" t="s">
        <v>13</v>
      </c>
    </row>
    <row r="129" spans="1:19" hidden="1" x14ac:dyDescent="0.25">
      <c r="A129" s="3">
        <v>49416</v>
      </c>
      <c r="B129" s="3" t="s">
        <v>1713</v>
      </c>
      <c r="C129" s="3" t="s">
        <v>1830</v>
      </c>
      <c r="D129" s="3" t="s">
        <v>1474</v>
      </c>
      <c r="E129" s="3" t="s">
        <v>1711</v>
      </c>
      <c r="F129" s="3" t="s">
        <v>1717</v>
      </c>
      <c r="G129" s="3" t="s">
        <v>1829</v>
      </c>
      <c r="H129" s="3" t="s">
        <v>1826</v>
      </c>
      <c r="I129" s="3" t="s">
        <v>1825</v>
      </c>
      <c r="J129" s="4">
        <v>38734</v>
      </c>
      <c r="K129" s="4">
        <v>42309</v>
      </c>
      <c r="L129" s="4">
        <v>43164</v>
      </c>
      <c r="M129" s="4">
        <v>43349</v>
      </c>
      <c r="N129" s="3" t="s">
        <v>1706</v>
      </c>
      <c r="O129" s="3" t="s">
        <v>1705</v>
      </c>
      <c r="P129" s="4">
        <v>43529</v>
      </c>
      <c r="Q129" s="3" t="s">
        <v>1824</v>
      </c>
      <c r="R129" s="3" t="s">
        <v>1824</v>
      </c>
    </row>
    <row r="130" spans="1:19" hidden="1" x14ac:dyDescent="0.25">
      <c r="A130" s="3">
        <v>50772</v>
      </c>
      <c r="B130" s="3" t="s">
        <v>1678</v>
      </c>
      <c r="C130" s="3" t="s">
        <v>2465</v>
      </c>
      <c r="D130" s="3" t="s">
        <v>1522</v>
      </c>
      <c r="E130" s="3" t="s">
        <v>1711</v>
      </c>
      <c r="F130" s="3" t="s">
        <v>1717</v>
      </c>
      <c r="G130" s="3" t="s">
        <v>2464</v>
      </c>
      <c r="H130" s="3" t="s">
        <v>1826</v>
      </c>
      <c r="I130" s="3" t="s">
        <v>2233</v>
      </c>
      <c r="J130" s="4">
        <v>34043</v>
      </c>
      <c r="K130" s="4">
        <v>34043</v>
      </c>
      <c r="L130" s="4">
        <v>43312</v>
      </c>
      <c r="R130" s="3" t="s">
        <v>2235</v>
      </c>
    </row>
    <row r="131" spans="1:19" hidden="1" x14ac:dyDescent="0.25">
      <c r="A131" s="3">
        <v>51710</v>
      </c>
      <c r="B131" s="3" t="s">
        <v>2834</v>
      </c>
      <c r="C131" s="3" t="s">
        <v>3016</v>
      </c>
      <c r="D131" s="3" t="s">
        <v>1523</v>
      </c>
      <c r="E131" s="3" t="s">
        <v>1711</v>
      </c>
      <c r="F131" s="3" t="s">
        <v>1717</v>
      </c>
      <c r="G131" s="3" t="s">
        <v>3015</v>
      </c>
      <c r="H131" s="3" t="s">
        <v>3012</v>
      </c>
      <c r="I131" s="3" t="s">
        <v>3012</v>
      </c>
      <c r="J131" s="4">
        <v>36843</v>
      </c>
      <c r="K131" s="4">
        <v>36843</v>
      </c>
      <c r="L131" s="4">
        <v>41694</v>
      </c>
      <c r="M131" s="4">
        <v>43332</v>
      </c>
      <c r="N131" s="3" t="s">
        <v>1706</v>
      </c>
      <c r="O131" s="3" t="s">
        <v>1714</v>
      </c>
      <c r="P131" s="4">
        <v>43647</v>
      </c>
      <c r="Q131" s="3" t="s">
        <v>3011</v>
      </c>
      <c r="R131" s="3" t="s">
        <v>3011</v>
      </c>
    </row>
    <row r="132" spans="1:19" hidden="1" x14ac:dyDescent="0.25">
      <c r="A132" s="3">
        <v>52473</v>
      </c>
      <c r="B132" s="3" t="s">
        <v>1678</v>
      </c>
      <c r="C132" s="3" t="s">
        <v>2384</v>
      </c>
      <c r="D132" s="3" t="s">
        <v>1524</v>
      </c>
      <c r="E132" s="3" t="s">
        <v>1711</v>
      </c>
      <c r="F132" s="3" t="s">
        <v>1717</v>
      </c>
      <c r="G132" s="3" t="s">
        <v>2383</v>
      </c>
      <c r="H132" s="3" t="s">
        <v>1743</v>
      </c>
      <c r="I132" s="3" t="s">
        <v>1771</v>
      </c>
      <c r="J132" s="4">
        <v>37988</v>
      </c>
      <c r="K132" s="4">
        <v>40296</v>
      </c>
      <c r="L132" s="4">
        <v>42305</v>
      </c>
      <c r="M132" s="4">
        <v>43433</v>
      </c>
      <c r="N132" s="3" t="s">
        <v>1706</v>
      </c>
      <c r="O132" s="3" t="s">
        <v>1714</v>
      </c>
      <c r="P132" s="4">
        <v>43766</v>
      </c>
      <c r="Q132" s="3" t="s">
        <v>2376</v>
      </c>
      <c r="R132" s="3" t="s">
        <v>2376</v>
      </c>
    </row>
    <row r="133" spans="1:19" hidden="1" x14ac:dyDescent="0.25">
      <c r="A133" s="3">
        <v>53332</v>
      </c>
      <c r="B133" s="3" t="s">
        <v>1678</v>
      </c>
      <c r="C133" s="3" t="s">
        <v>2621</v>
      </c>
      <c r="D133" s="3" t="s">
        <v>1610</v>
      </c>
      <c r="E133" s="3" t="s">
        <v>1711</v>
      </c>
      <c r="F133" s="3" t="s">
        <v>1717</v>
      </c>
      <c r="G133" s="3" t="s">
        <v>2620</v>
      </c>
      <c r="H133" s="3" t="s">
        <v>2195</v>
      </c>
      <c r="I133" s="3" t="s">
        <v>2202</v>
      </c>
      <c r="J133" s="4">
        <v>37623</v>
      </c>
      <c r="K133" s="4">
        <v>37623</v>
      </c>
      <c r="L133" s="4">
        <v>42882</v>
      </c>
      <c r="M133" s="4">
        <v>43364</v>
      </c>
      <c r="O133" s="3" t="s">
        <v>1714</v>
      </c>
      <c r="P133" s="4">
        <v>43467</v>
      </c>
      <c r="Q133" s="3" t="s">
        <v>2243</v>
      </c>
      <c r="R133" s="3" t="s">
        <v>2243</v>
      </c>
    </row>
    <row r="134" spans="1:19" hidden="1" x14ac:dyDescent="0.25">
      <c r="A134" s="3">
        <v>54106</v>
      </c>
      <c r="B134" s="3" t="s">
        <v>1678</v>
      </c>
      <c r="C134" s="3" t="s">
        <v>2271</v>
      </c>
      <c r="D134" s="3" t="s">
        <v>1462</v>
      </c>
      <c r="E134" s="3" t="s">
        <v>1711</v>
      </c>
      <c r="F134" s="3" t="s">
        <v>1717</v>
      </c>
      <c r="G134" s="3" t="s">
        <v>2270</v>
      </c>
      <c r="H134" s="3" t="s">
        <v>2262</v>
      </c>
      <c r="I134" s="3" t="s">
        <v>2261</v>
      </c>
      <c r="J134" s="4">
        <v>36899</v>
      </c>
      <c r="K134" s="4">
        <v>36899</v>
      </c>
      <c r="L134" s="4">
        <v>39356</v>
      </c>
      <c r="M134" s="4">
        <v>43437</v>
      </c>
      <c r="N134" s="3" t="s">
        <v>1706</v>
      </c>
      <c r="O134" s="3" t="s">
        <v>1714</v>
      </c>
      <c r="P134" s="4">
        <v>43473</v>
      </c>
      <c r="Q134" s="3" t="s">
        <v>2260</v>
      </c>
      <c r="R134" s="3" t="s">
        <v>2260</v>
      </c>
    </row>
    <row r="135" spans="1:19" hidden="1" x14ac:dyDescent="0.25">
      <c r="A135" s="3">
        <v>55368</v>
      </c>
      <c r="B135" s="3" t="s">
        <v>1678</v>
      </c>
      <c r="C135" s="3" t="s">
        <v>2778</v>
      </c>
      <c r="D135" s="3" t="s">
        <v>1461</v>
      </c>
      <c r="E135" s="3" t="s">
        <v>1711</v>
      </c>
      <c r="F135" s="3" t="s">
        <v>1717</v>
      </c>
      <c r="G135" s="3" t="s">
        <v>2777</v>
      </c>
      <c r="H135" s="3" t="s">
        <v>2248</v>
      </c>
      <c r="I135" s="3" t="s">
        <v>2247</v>
      </c>
      <c r="J135" s="4">
        <v>37228</v>
      </c>
      <c r="K135" s="4">
        <v>37228</v>
      </c>
      <c r="L135" s="4">
        <v>42186</v>
      </c>
      <c r="M135" s="4">
        <v>43034</v>
      </c>
      <c r="N135" s="3" t="s">
        <v>1706</v>
      </c>
      <c r="O135" s="3" t="s">
        <v>1714</v>
      </c>
      <c r="P135" s="4">
        <v>43435</v>
      </c>
      <c r="Q135" s="3" t="s">
        <v>2748</v>
      </c>
      <c r="R135" s="3" t="s">
        <v>2745</v>
      </c>
      <c r="S135" s="3" t="s">
        <v>13</v>
      </c>
    </row>
    <row r="136" spans="1:19" hidden="1" x14ac:dyDescent="0.25">
      <c r="A136" s="3">
        <v>55585</v>
      </c>
      <c r="B136" s="3" t="s">
        <v>2834</v>
      </c>
      <c r="C136" s="3" t="s">
        <v>3060</v>
      </c>
      <c r="D136" s="3" t="s">
        <v>1518</v>
      </c>
      <c r="E136" s="3" t="s">
        <v>1711</v>
      </c>
      <c r="F136" s="3" t="s">
        <v>1717</v>
      </c>
      <c r="G136" s="3" t="s">
        <v>3059</v>
      </c>
      <c r="H136" s="3" t="s">
        <v>2867</v>
      </c>
      <c r="I136" s="3" t="s">
        <v>2992</v>
      </c>
      <c r="J136" s="4">
        <v>35401</v>
      </c>
      <c r="K136" s="4">
        <v>35401</v>
      </c>
      <c r="L136" s="4">
        <v>35401</v>
      </c>
      <c r="M136" s="4">
        <v>40890</v>
      </c>
      <c r="N136" s="3" t="s">
        <v>1762</v>
      </c>
      <c r="O136" s="3" t="s">
        <v>3051</v>
      </c>
      <c r="P136" s="4">
        <v>41243</v>
      </c>
      <c r="Q136" s="3" t="s">
        <v>2994</v>
      </c>
      <c r="R136" s="3" t="s">
        <v>2994</v>
      </c>
      <c r="S136" s="3" t="s">
        <v>13</v>
      </c>
    </row>
    <row r="137" spans="1:19" hidden="1" x14ac:dyDescent="0.25">
      <c r="A137" s="3">
        <v>55700</v>
      </c>
      <c r="B137" s="3" t="s">
        <v>2834</v>
      </c>
      <c r="C137" s="3" t="s">
        <v>3109</v>
      </c>
      <c r="D137" s="3" t="s">
        <v>1525</v>
      </c>
      <c r="E137" s="3" t="s">
        <v>1711</v>
      </c>
      <c r="F137" s="3" t="s">
        <v>1717</v>
      </c>
      <c r="G137" s="3" t="s">
        <v>3108</v>
      </c>
      <c r="H137" s="3" t="s">
        <v>2942</v>
      </c>
      <c r="I137" s="3" t="s">
        <v>3106</v>
      </c>
      <c r="J137" s="4">
        <v>41442</v>
      </c>
      <c r="K137" s="4">
        <v>41680</v>
      </c>
      <c r="L137" s="4">
        <v>42849</v>
      </c>
      <c r="M137" s="4">
        <v>1</v>
      </c>
      <c r="O137" s="3" t="s">
        <v>1714</v>
      </c>
      <c r="P137" s="4">
        <v>42971</v>
      </c>
      <c r="Q137" s="3" t="s">
        <v>2943</v>
      </c>
      <c r="R137" s="3" t="s">
        <v>2943</v>
      </c>
      <c r="S137" s="3" t="s">
        <v>13</v>
      </c>
    </row>
    <row r="138" spans="1:19" hidden="1" x14ac:dyDescent="0.25">
      <c r="A138" s="3">
        <v>55810</v>
      </c>
      <c r="B138" s="3" t="s">
        <v>1678</v>
      </c>
      <c r="C138" s="3" t="s">
        <v>2723</v>
      </c>
      <c r="D138" s="3" t="s">
        <v>1526</v>
      </c>
      <c r="E138" s="3" t="s">
        <v>1711</v>
      </c>
      <c r="F138" s="3" t="s">
        <v>1717</v>
      </c>
      <c r="G138" s="3" t="s">
        <v>2722</v>
      </c>
      <c r="H138" s="3" t="s">
        <v>1776</v>
      </c>
      <c r="I138" s="3" t="s">
        <v>1775</v>
      </c>
      <c r="J138" s="4">
        <v>42789</v>
      </c>
      <c r="K138" s="4">
        <v>42789</v>
      </c>
      <c r="L138" s="4">
        <v>42979</v>
      </c>
      <c r="R138" s="3" t="s">
        <v>2602</v>
      </c>
    </row>
    <row r="139" spans="1:19" hidden="1" x14ac:dyDescent="0.25">
      <c r="A139" s="3">
        <v>56211</v>
      </c>
      <c r="B139" s="3" t="s">
        <v>1713</v>
      </c>
      <c r="C139" s="3" t="s">
        <v>1818</v>
      </c>
      <c r="D139" s="3" t="s">
        <v>1477</v>
      </c>
      <c r="E139" s="3" t="s">
        <v>1711</v>
      </c>
      <c r="F139" s="3" t="s">
        <v>1717</v>
      </c>
      <c r="G139" s="3" t="s">
        <v>1817</v>
      </c>
      <c r="H139" s="3" t="s">
        <v>1743</v>
      </c>
      <c r="I139" s="3" t="s">
        <v>1756</v>
      </c>
      <c r="J139" s="4">
        <v>36531</v>
      </c>
      <c r="K139" s="4">
        <v>36531</v>
      </c>
      <c r="L139" s="4">
        <v>43038</v>
      </c>
      <c r="M139" s="4">
        <v>43440</v>
      </c>
      <c r="N139" s="3" t="s">
        <v>1706</v>
      </c>
      <c r="O139" s="3" t="s">
        <v>1714</v>
      </c>
      <c r="P139" s="4">
        <v>43768</v>
      </c>
      <c r="Q139" s="3" t="s">
        <v>1759</v>
      </c>
      <c r="R139" s="3" t="s">
        <v>1759</v>
      </c>
    </row>
    <row r="140" spans="1:19" hidden="1" x14ac:dyDescent="0.25">
      <c r="A140" s="3">
        <v>56484</v>
      </c>
      <c r="B140" s="3" t="s">
        <v>1678</v>
      </c>
      <c r="C140" s="3" t="s">
        <v>2711</v>
      </c>
      <c r="D140" s="3" t="s">
        <v>1479</v>
      </c>
      <c r="E140" s="3" t="s">
        <v>1711</v>
      </c>
      <c r="F140" s="3" t="s">
        <v>1710</v>
      </c>
      <c r="G140" s="3" t="s">
        <v>2710</v>
      </c>
      <c r="H140" s="3" t="s">
        <v>2341</v>
      </c>
      <c r="I140" s="3" t="s">
        <v>1926</v>
      </c>
      <c r="J140" s="4">
        <v>43209</v>
      </c>
      <c r="K140" s="4">
        <v>43209</v>
      </c>
      <c r="L140" s="4">
        <v>43209</v>
      </c>
      <c r="M140" s="4">
        <v>43209</v>
      </c>
      <c r="N140" s="3" t="s">
        <v>1729</v>
      </c>
      <c r="O140" s="3" t="s">
        <v>1728</v>
      </c>
      <c r="P140" s="4">
        <v>43331</v>
      </c>
      <c r="Q140" s="3" t="s">
        <v>2265</v>
      </c>
      <c r="R140" s="3" t="s">
        <v>2342</v>
      </c>
      <c r="S140" s="3" t="s">
        <v>13</v>
      </c>
    </row>
    <row r="141" spans="1:19" hidden="1" x14ac:dyDescent="0.25">
      <c r="A141" s="3">
        <v>56573</v>
      </c>
      <c r="B141" s="3" t="s">
        <v>1678</v>
      </c>
      <c r="C141" s="3" t="s">
        <v>2624</v>
      </c>
      <c r="D141" s="3" t="s">
        <v>1550</v>
      </c>
      <c r="E141" s="3" t="s">
        <v>1711</v>
      </c>
      <c r="F141" s="3" t="s">
        <v>1717</v>
      </c>
      <c r="G141" s="3" t="s">
        <v>2623</v>
      </c>
      <c r="H141" s="3" t="s">
        <v>1826</v>
      </c>
      <c r="I141" s="3" t="s">
        <v>2622</v>
      </c>
      <c r="J141" s="4">
        <v>42695</v>
      </c>
      <c r="K141" s="4">
        <v>42916</v>
      </c>
      <c r="L141" s="4">
        <v>43405</v>
      </c>
      <c r="R141" s="3" t="s">
        <v>2243</v>
      </c>
    </row>
    <row r="142" spans="1:19" hidden="1" x14ac:dyDescent="0.25">
      <c r="A142" s="3">
        <v>56972</v>
      </c>
      <c r="B142" s="3" t="s">
        <v>1678</v>
      </c>
      <c r="C142" s="3" t="s">
        <v>2424</v>
      </c>
      <c r="D142" s="3" t="s">
        <v>1492</v>
      </c>
      <c r="E142" s="3" t="s">
        <v>1711</v>
      </c>
      <c r="F142" s="3" t="s">
        <v>1717</v>
      </c>
      <c r="G142" s="3" t="s">
        <v>2423</v>
      </c>
      <c r="H142" s="3" t="s">
        <v>2390</v>
      </c>
      <c r="I142" s="3" t="s">
        <v>1889</v>
      </c>
      <c r="J142" s="4">
        <v>36557</v>
      </c>
      <c r="K142" s="4">
        <v>36557</v>
      </c>
      <c r="L142" s="4">
        <v>39264</v>
      </c>
      <c r="M142" s="4">
        <v>43229</v>
      </c>
      <c r="N142" s="3" t="s">
        <v>1706</v>
      </c>
      <c r="O142" s="3" t="s">
        <v>1714</v>
      </c>
      <c r="P142" s="4">
        <v>43471</v>
      </c>
      <c r="Q142" s="3" t="s">
        <v>2389</v>
      </c>
      <c r="R142" s="3" t="s">
        <v>2388</v>
      </c>
    </row>
    <row r="143" spans="1:19" hidden="1" x14ac:dyDescent="0.25">
      <c r="A143" s="3">
        <v>57087</v>
      </c>
      <c r="B143" s="3" t="s">
        <v>1679</v>
      </c>
      <c r="C143" s="3" t="s">
        <v>3330</v>
      </c>
      <c r="D143" s="3" t="s">
        <v>1527</v>
      </c>
      <c r="E143" s="3" t="s">
        <v>1758</v>
      </c>
      <c r="F143" s="3" t="s">
        <v>1717</v>
      </c>
      <c r="G143" s="3" t="s">
        <v>3329</v>
      </c>
      <c r="H143" s="3" t="s">
        <v>1822</v>
      </c>
      <c r="I143" s="3" t="s">
        <v>1775</v>
      </c>
      <c r="J143" s="4">
        <v>42317</v>
      </c>
      <c r="K143" s="4">
        <v>42339</v>
      </c>
      <c r="L143" s="4">
        <v>42317</v>
      </c>
      <c r="M143" s="4">
        <v>43138</v>
      </c>
      <c r="N143" s="3" t="s">
        <v>1706</v>
      </c>
      <c r="O143" s="3" t="s">
        <v>1967</v>
      </c>
      <c r="P143" s="4">
        <v>43412</v>
      </c>
      <c r="Q143" s="3" t="s">
        <v>3232</v>
      </c>
      <c r="R143" s="3" t="s">
        <v>3232</v>
      </c>
      <c r="S143" s="3" t="s">
        <v>13</v>
      </c>
    </row>
    <row r="144" spans="1:19" hidden="1" x14ac:dyDescent="0.25">
      <c r="A144" s="3">
        <v>57426</v>
      </c>
      <c r="B144" s="3" t="s">
        <v>1678</v>
      </c>
      <c r="C144" s="3" t="s">
        <v>2572</v>
      </c>
      <c r="D144" s="3" t="s">
        <v>1471</v>
      </c>
      <c r="E144" s="3" t="s">
        <v>1711</v>
      </c>
      <c r="F144" s="3" t="s">
        <v>1717</v>
      </c>
      <c r="G144" s="3" t="s">
        <v>2571</v>
      </c>
      <c r="H144" s="3" t="s">
        <v>1743</v>
      </c>
      <c r="I144" s="3" t="s">
        <v>1743</v>
      </c>
      <c r="J144" s="4">
        <v>35612</v>
      </c>
      <c r="K144" s="4">
        <v>35612</v>
      </c>
      <c r="L144" s="4">
        <v>43101</v>
      </c>
      <c r="R144" s="3" t="s">
        <v>2563</v>
      </c>
    </row>
    <row r="145" spans="1:19" hidden="1" x14ac:dyDescent="0.25">
      <c r="A145" s="3">
        <v>57486</v>
      </c>
      <c r="B145" s="3" t="s">
        <v>1713</v>
      </c>
      <c r="C145" s="3" t="s">
        <v>1812</v>
      </c>
      <c r="D145" s="3" t="s">
        <v>1528</v>
      </c>
      <c r="E145" s="3" t="s">
        <v>1711</v>
      </c>
      <c r="F145" s="3" t="s">
        <v>1717</v>
      </c>
      <c r="G145" s="3" t="s">
        <v>1811</v>
      </c>
      <c r="H145" s="3" t="s">
        <v>1776</v>
      </c>
      <c r="I145" s="3" t="s">
        <v>1780</v>
      </c>
      <c r="J145" s="4">
        <v>41148</v>
      </c>
      <c r="K145" s="4">
        <v>41148</v>
      </c>
      <c r="L145" s="4">
        <v>41148</v>
      </c>
      <c r="M145" s="4">
        <v>43413</v>
      </c>
      <c r="N145" s="3" t="s">
        <v>1706</v>
      </c>
      <c r="O145" s="3" t="s">
        <v>1714</v>
      </c>
      <c r="P145" s="4">
        <v>43704</v>
      </c>
      <c r="Q145" s="3" t="s">
        <v>1798</v>
      </c>
      <c r="R145" s="3" t="s">
        <v>1798</v>
      </c>
    </row>
    <row r="146" spans="1:19" hidden="1" x14ac:dyDescent="0.25">
      <c r="A146" s="3">
        <v>57920</v>
      </c>
      <c r="B146" s="3" t="s">
        <v>2834</v>
      </c>
      <c r="C146" s="3" t="s">
        <v>2213</v>
      </c>
      <c r="D146" s="3" t="s">
        <v>1529</v>
      </c>
      <c r="E146" s="3" t="s">
        <v>1758</v>
      </c>
      <c r="F146" s="3" t="s">
        <v>1717</v>
      </c>
      <c r="G146" s="3" t="s">
        <v>3105</v>
      </c>
      <c r="H146" s="3" t="s">
        <v>2942</v>
      </c>
      <c r="I146" s="3" t="s">
        <v>2941</v>
      </c>
      <c r="J146" s="4">
        <v>34018</v>
      </c>
      <c r="K146" s="4">
        <v>34018</v>
      </c>
      <c r="L146" s="4">
        <v>43282</v>
      </c>
      <c r="M146" s="4">
        <v>43282</v>
      </c>
      <c r="N146" s="3" t="s">
        <v>1729</v>
      </c>
      <c r="O146" s="3" t="s">
        <v>2015</v>
      </c>
      <c r="P146" s="4">
        <v>43374</v>
      </c>
      <c r="Q146" s="3" t="s">
        <v>2943</v>
      </c>
      <c r="R146" s="3" t="s">
        <v>2943</v>
      </c>
      <c r="S146" s="3" t="s">
        <v>13</v>
      </c>
    </row>
    <row r="147" spans="1:19" hidden="1" x14ac:dyDescent="0.25">
      <c r="A147" s="3">
        <v>58344</v>
      </c>
      <c r="B147" s="3" t="s">
        <v>1679</v>
      </c>
      <c r="C147" s="3" t="s">
        <v>3197</v>
      </c>
      <c r="D147" s="3" t="s">
        <v>1460</v>
      </c>
      <c r="E147" s="3" t="s">
        <v>1711</v>
      </c>
      <c r="F147" s="3" t="s">
        <v>1717</v>
      </c>
      <c r="G147" s="3" t="s">
        <v>3196</v>
      </c>
      <c r="H147" s="3" t="s">
        <v>2148</v>
      </c>
      <c r="I147" s="3" t="s">
        <v>2067</v>
      </c>
      <c r="J147" s="4">
        <v>39335</v>
      </c>
      <c r="K147" s="4">
        <v>39335</v>
      </c>
      <c r="L147" s="4">
        <v>39335</v>
      </c>
      <c r="M147" s="4">
        <v>43390</v>
      </c>
      <c r="N147" s="3" t="s">
        <v>1706</v>
      </c>
      <c r="O147" s="3" t="s">
        <v>1714</v>
      </c>
      <c r="P147" s="4">
        <v>43718</v>
      </c>
      <c r="Q147" s="3" t="s">
        <v>2066</v>
      </c>
      <c r="R147" s="3" t="s">
        <v>2066</v>
      </c>
    </row>
    <row r="148" spans="1:19" hidden="1" x14ac:dyDescent="0.25">
      <c r="A148" s="3">
        <v>58858</v>
      </c>
      <c r="B148" s="3" t="s">
        <v>1679</v>
      </c>
      <c r="C148" s="3" t="s">
        <v>3190</v>
      </c>
      <c r="D148" s="3" t="s">
        <v>1462</v>
      </c>
      <c r="E148" s="3" t="s">
        <v>1711</v>
      </c>
      <c r="F148" s="3" t="s">
        <v>1710</v>
      </c>
      <c r="G148" s="3" t="s">
        <v>3189</v>
      </c>
      <c r="H148" s="3" t="s">
        <v>2148</v>
      </c>
      <c r="I148" s="3" t="s">
        <v>1963</v>
      </c>
      <c r="J148" s="4">
        <v>43013</v>
      </c>
      <c r="K148" s="4">
        <v>43013</v>
      </c>
      <c r="L148" s="4">
        <v>43013</v>
      </c>
      <c r="M148" s="4">
        <v>43391</v>
      </c>
      <c r="N148" s="3" t="s">
        <v>1706</v>
      </c>
      <c r="O148" s="3" t="s">
        <v>1714</v>
      </c>
      <c r="P148" s="4">
        <v>43743</v>
      </c>
      <c r="Q148" s="3" t="s">
        <v>2066</v>
      </c>
      <c r="R148" s="3" t="s">
        <v>2066</v>
      </c>
    </row>
    <row r="149" spans="1:19" hidden="1" x14ac:dyDescent="0.25">
      <c r="A149" s="3">
        <v>58922</v>
      </c>
      <c r="B149" s="30" t="s">
        <v>2834</v>
      </c>
      <c r="C149" s="3" t="s">
        <v>2818</v>
      </c>
      <c r="D149" s="3" t="s">
        <v>2041</v>
      </c>
      <c r="E149" s="3" t="s">
        <v>1788</v>
      </c>
      <c r="F149" s="3" t="s">
        <v>1710</v>
      </c>
      <c r="G149" s="3" t="s">
        <v>2817</v>
      </c>
      <c r="H149" s="3" t="s">
        <v>2039</v>
      </c>
      <c r="I149" s="3" t="s">
        <v>2783</v>
      </c>
      <c r="J149" s="4">
        <v>38721</v>
      </c>
      <c r="K149" s="4">
        <v>38721</v>
      </c>
      <c r="L149" s="4">
        <v>39255</v>
      </c>
      <c r="M149" s="4">
        <v>40787</v>
      </c>
      <c r="N149" s="3" t="s">
        <v>1762</v>
      </c>
      <c r="O149" s="3" t="s">
        <v>2801</v>
      </c>
      <c r="P149" s="4">
        <v>40787</v>
      </c>
      <c r="Q149" s="3" t="s">
        <v>2567</v>
      </c>
      <c r="R149" s="3" t="s">
        <v>2037</v>
      </c>
      <c r="S149" s="3" t="s">
        <v>13</v>
      </c>
    </row>
    <row r="150" spans="1:19" hidden="1" x14ac:dyDescent="0.25">
      <c r="A150" s="3">
        <v>58984</v>
      </c>
      <c r="B150" s="3" t="s">
        <v>2834</v>
      </c>
      <c r="C150" s="3" t="s">
        <v>2865</v>
      </c>
      <c r="D150" s="3" t="s">
        <v>1530</v>
      </c>
      <c r="E150" s="3" t="s">
        <v>1711</v>
      </c>
      <c r="F150" s="3" t="s">
        <v>1717</v>
      </c>
      <c r="G150" s="3" t="s">
        <v>2910</v>
      </c>
      <c r="H150" s="3" t="s">
        <v>2867</v>
      </c>
      <c r="I150" s="3" t="s">
        <v>2866</v>
      </c>
      <c r="J150" s="4">
        <v>39202</v>
      </c>
      <c r="K150" s="4">
        <v>39202</v>
      </c>
      <c r="L150" s="4">
        <v>43151</v>
      </c>
      <c r="M150" s="4">
        <v>43151</v>
      </c>
      <c r="N150" s="3" t="s">
        <v>1729</v>
      </c>
      <c r="O150" s="3" t="s">
        <v>1728</v>
      </c>
      <c r="P150" s="4">
        <v>43516</v>
      </c>
      <c r="Q150" s="3" t="s">
        <v>2864</v>
      </c>
      <c r="R150" s="3" t="s">
        <v>2864</v>
      </c>
    </row>
    <row r="151" spans="1:19" hidden="1" x14ac:dyDescent="0.25">
      <c r="A151" s="3">
        <v>61541</v>
      </c>
      <c r="B151" s="30" t="s">
        <v>2834</v>
      </c>
      <c r="C151" s="3" t="s">
        <v>2816</v>
      </c>
      <c r="D151" s="3" t="s">
        <v>1531</v>
      </c>
      <c r="E151" s="3" t="s">
        <v>1711</v>
      </c>
      <c r="F151" s="3" t="s">
        <v>1717</v>
      </c>
      <c r="G151" s="3" t="s">
        <v>2815</v>
      </c>
      <c r="H151" s="3" t="s">
        <v>2039</v>
      </c>
      <c r="I151" s="3" t="s">
        <v>2783</v>
      </c>
      <c r="J151" s="4">
        <v>39213</v>
      </c>
      <c r="K151" s="4">
        <v>39419</v>
      </c>
      <c r="L151" s="4">
        <v>42619</v>
      </c>
      <c r="M151" s="4">
        <v>42948</v>
      </c>
      <c r="N151" s="3" t="s">
        <v>1706</v>
      </c>
      <c r="O151" s="3" t="s">
        <v>1714</v>
      </c>
      <c r="P151" s="4">
        <v>43437</v>
      </c>
      <c r="Q151" s="3" t="s">
        <v>2037</v>
      </c>
      <c r="R151" s="3" t="s">
        <v>2037</v>
      </c>
      <c r="S151" s="3" t="s">
        <v>13</v>
      </c>
    </row>
    <row r="152" spans="1:19" hidden="1" x14ac:dyDescent="0.25">
      <c r="A152" s="3">
        <v>62359</v>
      </c>
      <c r="B152" s="3" t="s">
        <v>1679</v>
      </c>
      <c r="C152" s="3" t="s">
        <v>3325</v>
      </c>
      <c r="D152" s="3" t="s">
        <v>1464</v>
      </c>
      <c r="E152" s="3" t="s">
        <v>1711</v>
      </c>
      <c r="F152" s="3" t="s">
        <v>1717</v>
      </c>
      <c r="G152" s="3" t="s">
        <v>3324</v>
      </c>
      <c r="H152" s="3" t="s">
        <v>1822</v>
      </c>
      <c r="I152" s="3" t="s">
        <v>3309</v>
      </c>
      <c r="J152" s="4">
        <v>34834</v>
      </c>
      <c r="K152" s="4">
        <v>34834</v>
      </c>
      <c r="L152" s="4">
        <v>43319</v>
      </c>
      <c r="R152" s="3" t="s">
        <v>3322</v>
      </c>
    </row>
    <row r="153" spans="1:19" hidden="1" x14ac:dyDescent="0.25">
      <c r="A153" s="3">
        <v>62944</v>
      </c>
      <c r="B153" s="3" t="s">
        <v>1678</v>
      </c>
      <c r="C153" s="3" t="s">
        <v>2550</v>
      </c>
      <c r="D153" s="3" t="s">
        <v>1491</v>
      </c>
      <c r="E153" s="3" t="s">
        <v>1711</v>
      </c>
      <c r="F153" s="3" t="s">
        <v>1717</v>
      </c>
      <c r="G153" s="3" t="s">
        <v>2549</v>
      </c>
      <c r="H153" s="3" t="s">
        <v>1743</v>
      </c>
      <c r="I153" s="3" t="s">
        <v>2214</v>
      </c>
      <c r="J153" s="4">
        <v>34956</v>
      </c>
      <c r="K153" s="4">
        <v>34956</v>
      </c>
      <c r="L153" s="4">
        <v>37404</v>
      </c>
      <c r="M153" s="4">
        <v>43445</v>
      </c>
      <c r="N153" s="3" t="s">
        <v>1706</v>
      </c>
      <c r="O153" s="3" t="s">
        <v>1714</v>
      </c>
      <c r="P153" s="4">
        <v>43722</v>
      </c>
      <c r="Q153" s="30" t="s">
        <v>2530</v>
      </c>
      <c r="R153" s="3" t="s">
        <v>2530</v>
      </c>
      <c r="S153" s="30" t="s">
        <v>20</v>
      </c>
    </row>
    <row r="154" spans="1:19" hidden="1" x14ac:dyDescent="0.25">
      <c r="A154" s="3">
        <v>63084</v>
      </c>
      <c r="B154" s="3" t="s">
        <v>1678</v>
      </c>
      <c r="C154" s="3" t="s">
        <v>2548</v>
      </c>
      <c r="D154" s="3" t="s">
        <v>1471</v>
      </c>
      <c r="E154" s="3" t="s">
        <v>1711</v>
      </c>
      <c r="F154" s="3" t="s">
        <v>1717</v>
      </c>
      <c r="G154" s="3" t="s">
        <v>2547</v>
      </c>
      <c r="H154" s="3" t="s">
        <v>1743</v>
      </c>
      <c r="I154" s="3" t="s">
        <v>2214</v>
      </c>
      <c r="J154" s="4">
        <v>42037</v>
      </c>
      <c r="K154" s="4">
        <v>42037</v>
      </c>
      <c r="L154" s="4">
        <v>42037</v>
      </c>
      <c r="M154" s="4">
        <v>43145</v>
      </c>
      <c r="N154" s="3" t="s">
        <v>1706</v>
      </c>
      <c r="O154" s="3" t="s">
        <v>1714</v>
      </c>
      <c r="P154" s="4">
        <v>43498</v>
      </c>
      <c r="Q154" s="3" t="s">
        <v>2213</v>
      </c>
      <c r="R154" s="3" t="s">
        <v>2530</v>
      </c>
    </row>
    <row r="155" spans="1:19" hidden="1" x14ac:dyDescent="0.25">
      <c r="A155" s="3">
        <v>64128</v>
      </c>
      <c r="B155" s="3" t="s">
        <v>2834</v>
      </c>
      <c r="C155" s="3" t="s">
        <v>3102</v>
      </c>
      <c r="D155" s="3" t="s">
        <v>1491</v>
      </c>
      <c r="E155" s="3" t="s">
        <v>1711</v>
      </c>
      <c r="F155" s="3" t="s">
        <v>1717</v>
      </c>
      <c r="G155" s="3" t="s">
        <v>3101</v>
      </c>
      <c r="H155" s="3" t="s">
        <v>2942</v>
      </c>
      <c r="I155" s="3" t="s">
        <v>1909</v>
      </c>
      <c r="J155" s="4">
        <v>32342</v>
      </c>
      <c r="K155" s="4">
        <v>32342</v>
      </c>
      <c r="L155" s="4">
        <v>41326</v>
      </c>
      <c r="M155" s="4">
        <v>42937</v>
      </c>
      <c r="N155" s="3" t="s">
        <v>1706</v>
      </c>
      <c r="O155" s="3" t="s">
        <v>1714</v>
      </c>
      <c r="P155" s="4">
        <v>43300</v>
      </c>
      <c r="Q155" s="3" t="s">
        <v>3094</v>
      </c>
      <c r="R155" s="3" t="s">
        <v>3094</v>
      </c>
      <c r="S155" s="3" t="s">
        <v>13</v>
      </c>
    </row>
    <row r="156" spans="1:19" hidden="1" x14ac:dyDescent="0.25">
      <c r="A156" s="3">
        <v>64367</v>
      </c>
      <c r="B156" s="3" t="s">
        <v>1678</v>
      </c>
      <c r="C156" s="3" t="s">
        <v>2552</v>
      </c>
      <c r="D156" s="3" t="s">
        <v>1471</v>
      </c>
      <c r="E156" s="3" t="s">
        <v>1711</v>
      </c>
      <c r="F156" s="3" t="s">
        <v>1717</v>
      </c>
      <c r="G156" s="3" t="s">
        <v>2551</v>
      </c>
      <c r="H156" s="3" t="s">
        <v>1743</v>
      </c>
      <c r="I156" s="3" t="s">
        <v>2214</v>
      </c>
      <c r="J156" s="4">
        <v>39062</v>
      </c>
      <c r="K156" s="4">
        <v>39062</v>
      </c>
      <c r="L156" s="4">
        <v>42065</v>
      </c>
      <c r="M156" s="4">
        <v>43146</v>
      </c>
      <c r="N156" s="3" t="s">
        <v>1706</v>
      </c>
      <c r="O156" s="3" t="s">
        <v>1714</v>
      </c>
      <c r="P156" s="4">
        <v>43445</v>
      </c>
      <c r="Q156" s="3" t="s">
        <v>2213</v>
      </c>
      <c r="R156" s="3" t="s">
        <v>2530</v>
      </c>
      <c r="S156" s="3" t="s">
        <v>13</v>
      </c>
    </row>
    <row r="157" spans="1:19" x14ac:dyDescent="0.25">
      <c r="A157" s="3">
        <v>64545</v>
      </c>
      <c r="B157" s="3" t="s">
        <v>1678</v>
      </c>
      <c r="C157" s="3" t="s">
        <v>2442</v>
      </c>
      <c r="D157" s="3" t="s">
        <v>1460</v>
      </c>
      <c r="E157" s="3" t="s">
        <v>1711</v>
      </c>
      <c r="F157" s="3" t="s">
        <v>1717</v>
      </c>
      <c r="G157" s="3" t="s">
        <v>2441</v>
      </c>
      <c r="H157" s="3" t="s">
        <v>2435</v>
      </c>
      <c r="I157" s="3" t="s">
        <v>2440</v>
      </c>
      <c r="J157" s="4">
        <v>39454</v>
      </c>
      <c r="K157" s="4">
        <v>39454</v>
      </c>
      <c r="L157" s="4">
        <v>42832</v>
      </c>
      <c r="M157" s="4">
        <v>43367</v>
      </c>
      <c r="N157" s="3" t="s">
        <v>1706</v>
      </c>
      <c r="O157" s="3" t="s">
        <v>1714</v>
      </c>
      <c r="P157" s="4">
        <v>43822</v>
      </c>
      <c r="Q157" s="3" t="s">
        <v>2434</v>
      </c>
      <c r="R157" s="3" t="s">
        <v>2434</v>
      </c>
    </row>
    <row r="158" spans="1:19" hidden="1" x14ac:dyDescent="0.25">
      <c r="A158" s="3">
        <v>64626</v>
      </c>
      <c r="B158" s="3" t="s">
        <v>2834</v>
      </c>
      <c r="C158" s="3" t="s">
        <v>3142</v>
      </c>
      <c r="D158" s="3" t="s">
        <v>1502</v>
      </c>
      <c r="E158" s="3" t="s">
        <v>1711</v>
      </c>
      <c r="F158" s="3" t="s">
        <v>1717</v>
      </c>
      <c r="G158" s="3" t="s">
        <v>3141</v>
      </c>
      <c r="H158" s="3" t="s">
        <v>2039</v>
      </c>
      <c r="I158" s="3" t="s">
        <v>2001</v>
      </c>
      <c r="J158" s="4">
        <v>35550</v>
      </c>
      <c r="K158" s="4">
        <v>35550</v>
      </c>
      <c r="L158" s="4">
        <v>36774</v>
      </c>
      <c r="M158" s="4">
        <v>43409</v>
      </c>
      <c r="N158" s="3" t="s">
        <v>1706</v>
      </c>
      <c r="O158" s="3" t="s">
        <v>1714</v>
      </c>
      <c r="P158" s="4">
        <v>43585</v>
      </c>
      <c r="Q158" s="3" t="s">
        <v>2858</v>
      </c>
      <c r="R158" s="3" t="s">
        <v>2858</v>
      </c>
    </row>
    <row r="159" spans="1:19" hidden="1" x14ac:dyDescent="0.25">
      <c r="A159" s="3">
        <v>66312</v>
      </c>
      <c r="B159" s="3" t="s">
        <v>2070</v>
      </c>
      <c r="C159" s="3" t="s">
        <v>2125</v>
      </c>
      <c r="D159" s="3" t="s">
        <v>1532</v>
      </c>
      <c r="E159" s="3" t="s">
        <v>1838</v>
      </c>
      <c r="F159" s="3" t="s">
        <v>1787</v>
      </c>
      <c r="G159" s="3" t="s">
        <v>2124</v>
      </c>
      <c r="H159" s="3" t="s">
        <v>2122</v>
      </c>
      <c r="I159" s="3" t="s">
        <v>1738</v>
      </c>
      <c r="J159" s="4">
        <v>42943</v>
      </c>
      <c r="K159" s="4">
        <v>42943</v>
      </c>
      <c r="L159" s="4">
        <v>43313</v>
      </c>
      <c r="M159" s="4">
        <v>43332</v>
      </c>
      <c r="N159" s="3" t="s">
        <v>1706</v>
      </c>
      <c r="O159" s="3" t="s">
        <v>2123</v>
      </c>
      <c r="P159" s="4">
        <v>43678</v>
      </c>
      <c r="Q159" s="3" t="s">
        <v>2074</v>
      </c>
      <c r="R159" s="3" t="s">
        <v>2108</v>
      </c>
    </row>
    <row r="160" spans="1:19" hidden="1" x14ac:dyDescent="0.25">
      <c r="A160" s="3">
        <v>66882</v>
      </c>
      <c r="B160" s="3" t="s">
        <v>1678</v>
      </c>
      <c r="C160" s="3" t="s">
        <v>2756</v>
      </c>
      <c r="D160" s="3" t="s">
        <v>1533</v>
      </c>
      <c r="E160" s="3" t="s">
        <v>1711</v>
      </c>
      <c r="F160" s="3" t="s">
        <v>1717</v>
      </c>
      <c r="G160" s="3" t="s">
        <v>2755</v>
      </c>
      <c r="H160" s="3" t="s">
        <v>2248</v>
      </c>
      <c r="I160" s="3" t="s">
        <v>2247</v>
      </c>
      <c r="J160" s="4">
        <v>38579</v>
      </c>
      <c r="K160" s="4">
        <v>38579</v>
      </c>
      <c r="L160" s="4">
        <v>42125</v>
      </c>
      <c r="M160" s="4">
        <v>43034</v>
      </c>
      <c r="O160" s="3" t="s">
        <v>1714</v>
      </c>
      <c r="P160" s="4">
        <v>43327</v>
      </c>
      <c r="Q160" s="3" t="s">
        <v>2748</v>
      </c>
      <c r="R160" s="3" t="s">
        <v>2745</v>
      </c>
      <c r="S160" s="3" t="s">
        <v>13</v>
      </c>
    </row>
    <row r="161" spans="1:19" hidden="1" x14ac:dyDescent="0.25">
      <c r="A161" s="3">
        <v>67401</v>
      </c>
      <c r="B161" s="3" t="s">
        <v>1678</v>
      </c>
      <c r="C161" s="3" t="s">
        <v>2764</v>
      </c>
      <c r="D161" s="3" t="s">
        <v>1489</v>
      </c>
      <c r="E161" s="3" t="s">
        <v>1711</v>
      </c>
      <c r="F161" s="3" t="s">
        <v>1710</v>
      </c>
      <c r="G161" s="3" t="s">
        <v>2763</v>
      </c>
      <c r="H161" s="3" t="s">
        <v>2248</v>
      </c>
      <c r="I161" s="3" t="s">
        <v>2247</v>
      </c>
      <c r="J161" s="4">
        <v>37138</v>
      </c>
      <c r="K161" s="4">
        <v>38212</v>
      </c>
      <c r="L161" s="4">
        <v>43103</v>
      </c>
      <c r="R161" s="3" t="s">
        <v>2745</v>
      </c>
    </row>
    <row r="162" spans="1:19" hidden="1" x14ac:dyDescent="0.25">
      <c r="A162" s="3">
        <v>67441</v>
      </c>
      <c r="B162" s="3" t="s">
        <v>1678</v>
      </c>
      <c r="C162" s="3" t="s">
        <v>2587</v>
      </c>
      <c r="D162" s="3" t="s">
        <v>1464</v>
      </c>
      <c r="E162" s="3" t="s">
        <v>1711</v>
      </c>
      <c r="F162" s="3" t="s">
        <v>1717</v>
      </c>
      <c r="G162" s="3" t="s">
        <v>2586</v>
      </c>
      <c r="H162" s="3" t="s">
        <v>1743</v>
      </c>
      <c r="I162" s="3" t="s">
        <v>1743</v>
      </c>
      <c r="J162" s="4">
        <v>36770</v>
      </c>
      <c r="K162" s="4">
        <v>36770</v>
      </c>
      <c r="L162" s="4">
        <v>38443</v>
      </c>
      <c r="M162" s="4">
        <v>43441</v>
      </c>
      <c r="O162" s="3" t="s">
        <v>1714</v>
      </c>
      <c r="P162" s="4">
        <v>43709</v>
      </c>
      <c r="Q162" s="3" t="s">
        <v>2585</v>
      </c>
      <c r="R162" s="3" t="s">
        <v>2584</v>
      </c>
    </row>
    <row r="163" spans="1:19" hidden="1" x14ac:dyDescent="0.25">
      <c r="A163" s="3">
        <v>70522</v>
      </c>
      <c r="B163" s="3" t="s">
        <v>1713</v>
      </c>
      <c r="C163" s="3" t="s">
        <v>2019</v>
      </c>
      <c r="D163" s="3" t="s">
        <v>1471</v>
      </c>
      <c r="E163" s="3" t="s">
        <v>1711</v>
      </c>
      <c r="F163" s="3" t="s">
        <v>1717</v>
      </c>
      <c r="G163" s="3" t="s">
        <v>2018</v>
      </c>
      <c r="H163" s="3" t="s">
        <v>1826</v>
      </c>
      <c r="I163" s="3" t="s">
        <v>2017</v>
      </c>
      <c r="J163" s="4">
        <v>31286</v>
      </c>
      <c r="K163" s="4">
        <v>31286</v>
      </c>
      <c r="L163" s="4">
        <v>39043</v>
      </c>
      <c r="M163" s="4">
        <v>42965</v>
      </c>
      <c r="N163" s="3" t="s">
        <v>1706</v>
      </c>
      <c r="O163" s="3" t="s">
        <v>1714</v>
      </c>
      <c r="P163" s="4">
        <v>43339</v>
      </c>
      <c r="Q163" s="3" t="s">
        <v>1823</v>
      </c>
      <c r="R163" s="3" t="s">
        <v>1823</v>
      </c>
      <c r="S163" s="3" t="s">
        <v>13</v>
      </c>
    </row>
    <row r="164" spans="1:19" hidden="1" x14ac:dyDescent="0.25">
      <c r="A164" s="3">
        <v>72088</v>
      </c>
      <c r="B164" s="3" t="s">
        <v>1678</v>
      </c>
      <c r="C164" s="3" t="s">
        <v>2581</v>
      </c>
      <c r="D164" s="3" t="s">
        <v>1534</v>
      </c>
      <c r="E164" s="3" t="s">
        <v>1711</v>
      </c>
      <c r="F164" s="3" t="s">
        <v>1717</v>
      </c>
      <c r="G164" s="3" t="s">
        <v>2580</v>
      </c>
      <c r="H164" s="3" t="s">
        <v>1743</v>
      </c>
      <c r="I164" s="3" t="s">
        <v>2565</v>
      </c>
      <c r="J164" s="4">
        <v>36503</v>
      </c>
      <c r="K164" s="4">
        <v>36503</v>
      </c>
      <c r="L164" s="4">
        <v>40452</v>
      </c>
      <c r="M164" s="4">
        <v>42880</v>
      </c>
      <c r="N164" s="3" t="s">
        <v>1706</v>
      </c>
      <c r="O164" s="3" t="s">
        <v>1714</v>
      </c>
      <c r="P164" s="4">
        <v>43009</v>
      </c>
      <c r="Q164" s="3" t="s">
        <v>2563</v>
      </c>
      <c r="R164" s="3" t="s">
        <v>2563</v>
      </c>
      <c r="S164" s="3" t="s">
        <v>13</v>
      </c>
    </row>
    <row r="165" spans="1:19" hidden="1" x14ac:dyDescent="0.25">
      <c r="A165" s="3">
        <v>77139</v>
      </c>
      <c r="B165" s="3" t="s">
        <v>1678</v>
      </c>
      <c r="C165" s="3" t="s">
        <v>2776</v>
      </c>
      <c r="D165" s="3" t="s">
        <v>1489</v>
      </c>
      <c r="E165" s="3" t="s">
        <v>1711</v>
      </c>
      <c r="F165" s="3" t="s">
        <v>1717</v>
      </c>
      <c r="G165" s="3" t="s">
        <v>2775</v>
      </c>
      <c r="H165" s="3" t="s">
        <v>2248</v>
      </c>
      <c r="I165" s="3" t="s">
        <v>2247</v>
      </c>
      <c r="J165" s="4">
        <v>37104</v>
      </c>
      <c r="K165" s="4">
        <v>37104</v>
      </c>
      <c r="L165" s="4">
        <v>42125</v>
      </c>
      <c r="M165" s="4">
        <v>43028</v>
      </c>
      <c r="N165" s="3" t="s">
        <v>1706</v>
      </c>
      <c r="O165" s="3" t="s">
        <v>1714</v>
      </c>
      <c r="P165" s="4">
        <v>43314</v>
      </c>
      <c r="Q165" s="3" t="s">
        <v>2748</v>
      </c>
      <c r="R165" s="3" t="s">
        <v>2745</v>
      </c>
      <c r="S165" s="3" t="s">
        <v>13</v>
      </c>
    </row>
    <row r="166" spans="1:19" hidden="1" x14ac:dyDescent="0.25">
      <c r="A166" s="3">
        <v>78045</v>
      </c>
      <c r="B166" s="30" t="s">
        <v>2834</v>
      </c>
      <c r="C166" s="3" t="s">
        <v>3344</v>
      </c>
      <c r="D166" s="3" t="s">
        <v>2041</v>
      </c>
      <c r="E166" s="3" t="s">
        <v>1788</v>
      </c>
      <c r="F166" s="3" t="s">
        <v>1787</v>
      </c>
      <c r="G166" s="3" t="s">
        <v>3343</v>
      </c>
      <c r="H166" s="3" t="s">
        <v>2039</v>
      </c>
      <c r="I166" s="3" t="s">
        <v>3342</v>
      </c>
      <c r="J166" s="4">
        <v>40030</v>
      </c>
      <c r="K166" s="4">
        <v>40030</v>
      </c>
      <c r="L166" s="4">
        <v>42616</v>
      </c>
      <c r="R166" s="3" t="s">
        <v>2037</v>
      </c>
    </row>
    <row r="167" spans="1:19" hidden="1" x14ac:dyDescent="0.25">
      <c r="A167" s="3">
        <v>78166</v>
      </c>
      <c r="B167" s="3" t="s">
        <v>1678</v>
      </c>
      <c r="C167" s="3" t="s">
        <v>2683</v>
      </c>
      <c r="D167" s="3" t="s">
        <v>1535</v>
      </c>
      <c r="E167" s="3" t="s">
        <v>1711</v>
      </c>
      <c r="F167" s="3" t="s">
        <v>1717</v>
      </c>
      <c r="G167" s="3" t="s">
        <v>2682</v>
      </c>
      <c r="H167" s="3" t="s">
        <v>1743</v>
      </c>
      <c r="I167" s="3" t="s">
        <v>1836</v>
      </c>
      <c r="J167" s="4">
        <v>36077</v>
      </c>
      <c r="K167" s="4">
        <v>39651</v>
      </c>
      <c r="L167" s="4">
        <v>41309</v>
      </c>
      <c r="M167" s="4">
        <v>42592</v>
      </c>
      <c r="N167" s="3" t="s">
        <v>1762</v>
      </c>
      <c r="O167" s="3" t="s">
        <v>1714</v>
      </c>
      <c r="P167" s="4">
        <v>42938</v>
      </c>
      <c r="Q167" s="3" t="s">
        <v>2595</v>
      </c>
      <c r="R167" s="3" t="s">
        <v>2595</v>
      </c>
      <c r="S167" s="3" t="s">
        <v>13</v>
      </c>
    </row>
    <row r="168" spans="1:19" hidden="1" x14ac:dyDescent="0.25">
      <c r="A168" s="3">
        <v>78748</v>
      </c>
      <c r="B168" s="3" t="s">
        <v>1678</v>
      </c>
      <c r="C168" s="3" t="s">
        <v>2522</v>
      </c>
      <c r="D168" s="3" t="s">
        <v>1465</v>
      </c>
      <c r="E168" s="3" t="s">
        <v>1711</v>
      </c>
      <c r="F168" s="3" t="s">
        <v>1710</v>
      </c>
      <c r="G168" s="3" t="s">
        <v>2521</v>
      </c>
      <c r="H168" s="3" t="s">
        <v>1743</v>
      </c>
      <c r="I168" s="3" t="s">
        <v>1974</v>
      </c>
      <c r="J168" s="4">
        <v>40182</v>
      </c>
      <c r="K168" s="4">
        <v>43143</v>
      </c>
      <c r="L168" s="4">
        <v>43143</v>
      </c>
      <c r="M168" s="4">
        <v>43264</v>
      </c>
      <c r="N168" s="3" t="s">
        <v>1706</v>
      </c>
      <c r="O168" s="3" t="s">
        <v>1705</v>
      </c>
      <c r="P168" s="4">
        <v>43508</v>
      </c>
      <c r="Q168" s="3" t="s">
        <v>2488</v>
      </c>
      <c r="R168" s="3" t="s">
        <v>2488</v>
      </c>
    </row>
    <row r="169" spans="1:19" hidden="1" x14ac:dyDescent="0.25">
      <c r="A169" s="3">
        <v>79618</v>
      </c>
      <c r="B169" s="3" t="s">
        <v>2834</v>
      </c>
      <c r="C169" s="3" t="s">
        <v>3004</v>
      </c>
      <c r="D169" s="3" t="s">
        <v>1460</v>
      </c>
      <c r="E169" s="3" t="s">
        <v>1711</v>
      </c>
      <c r="F169" s="3" t="s">
        <v>1710</v>
      </c>
      <c r="G169" s="3" t="s">
        <v>3003</v>
      </c>
      <c r="H169" s="3" t="s">
        <v>2942</v>
      </c>
      <c r="I169" s="3" t="s">
        <v>2941</v>
      </c>
      <c r="J169" s="4">
        <v>42965</v>
      </c>
      <c r="K169" s="4">
        <v>42965</v>
      </c>
      <c r="L169" s="4">
        <v>42965</v>
      </c>
      <c r="M169" s="4">
        <v>43161</v>
      </c>
      <c r="N169" s="3" t="s">
        <v>1706</v>
      </c>
      <c r="O169" s="3" t="s">
        <v>1705</v>
      </c>
      <c r="P169" s="4">
        <v>43330</v>
      </c>
      <c r="Q169" s="3" t="s">
        <v>3002</v>
      </c>
      <c r="R169" s="3" t="s">
        <v>3002</v>
      </c>
      <c r="S169" s="3" t="s">
        <v>13</v>
      </c>
    </row>
    <row r="170" spans="1:19" hidden="1" x14ac:dyDescent="0.25">
      <c r="A170" s="3">
        <v>81029</v>
      </c>
      <c r="B170" s="3" t="s">
        <v>1713</v>
      </c>
      <c r="C170" s="3" t="s">
        <v>1808</v>
      </c>
      <c r="D170" s="3" t="s">
        <v>1489</v>
      </c>
      <c r="E170" s="3" t="s">
        <v>1711</v>
      </c>
      <c r="F170" s="3" t="s">
        <v>1717</v>
      </c>
      <c r="G170" s="3" t="s">
        <v>1807</v>
      </c>
      <c r="H170" s="3" t="s">
        <v>1776</v>
      </c>
      <c r="I170" s="3" t="s">
        <v>1780</v>
      </c>
      <c r="J170" s="4">
        <v>38448</v>
      </c>
      <c r="K170" s="4">
        <v>38448</v>
      </c>
      <c r="L170" s="4">
        <v>42675</v>
      </c>
      <c r="M170" s="4">
        <v>43411</v>
      </c>
      <c r="O170" s="3" t="s">
        <v>1714</v>
      </c>
      <c r="P170" s="4">
        <v>43445</v>
      </c>
      <c r="Q170" s="3" t="s">
        <v>1798</v>
      </c>
      <c r="R170" s="3" t="s">
        <v>1798</v>
      </c>
      <c r="S170" s="3" t="s">
        <v>13</v>
      </c>
    </row>
    <row r="171" spans="1:19" hidden="1" x14ac:dyDescent="0.25">
      <c r="A171" s="3">
        <v>81337</v>
      </c>
      <c r="B171" s="3" t="s">
        <v>1678</v>
      </c>
      <c r="C171" s="3" t="s">
        <v>2772</v>
      </c>
      <c r="D171" s="3" t="s">
        <v>1461</v>
      </c>
      <c r="E171" s="3" t="s">
        <v>1711</v>
      </c>
      <c r="F171" s="3" t="s">
        <v>1717</v>
      </c>
      <c r="G171" s="3" t="s">
        <v>2771</v>
      </c>
      <c r="H171" s="3" t="s">
        <v>2248</v>
      </c>
      <c r="I171" s="3" t="s">
        <v>2247</v>
      </c>
      <c r="J171" s="4">
        <v>39013</v>
      </c>
      <c r="K171" s="4">
        <v>39759</v>
      </c>
      <c r="L171" s="4">
        <v>42125</v>
      </c>
      <c r="M171" s="4">
        <v>43433</v>
      </c>
      <c r="O171" s="3" t="s">
        <v>1714</v>
      </c>
      <c r="P171" s="4">
        <v>43776</v>
      </c>
      <c r="Q171" s="30" t="s">
        <v>2343</v>
      </c>
      <c r="R171" s="3" t="s">
        <v>2745</v>
      </c>
      <c r="S171" s="30" t="s">
        <v>20</v>
      </c>
    </row>
    <row r="172" spans="1:19" hidden="1" x14ac:dyDescent="0.25">
      <c r="A172" s="3">
        <v>82341</v>
      </c>
      <c r="B172" s="3" t="s">
        <v>2834</v>
      </c>
      <c r="C172" s="3" t="s">
        <v>2835</v>
      </c>
      <c r="D172" s="3" t="s">
        <v>1536</v>
      </c>
      <c r="E172" s="3" t="s">
        <v>1758</v>
      </c>
      <c r="F172" s="3" t="s">
        <v>1717</v>
      </c>
      <c r="G172" s="3" t="s">
        <v>2849</v>
      </c>
      <c r="H172" s="3" t="s">
        <v>2039</v>
      </c>
      <c r="I172" s="3" t="s">
        <v>2836</v>
      </c>
      <c r="J172" s="4">
        <v>35472</v>
      </c>
      <c r="K172" s="4">
        <v>35472</v>
      </c>
      <c r="L172" s="4">
        <v>35472</v>
      </c>
      <c r="M172" s="4">
        <v>43417</v>
      </c>
      <c r="N172" s="3" t="s">
        <v>1706</v>
      </c>
      <c r="O172" s="3" t="s">
        <v>1967</v>
      </c>
      <c r="P172" s="4">
        <v>43872</v>
      </c>
      <c r="Q172" s="3" t="s">
        <v>2219</v>
      </c>
      <c r="R172" s="3" t="s">
        <v>2219</v>
      </c>
    </row>
    <row r="173" spans="1:19" hidden="1" x14ac:dyDescent="0.25">
      <c r="A173" s="3">
        <v>83337</v>
      </c>
      <c r="B173" s="3" t="s">
        <v>2834</v>
      </c>
      <c r="C173" s="3" t="s">
        <v>2912</v>
      </c>
      <c r="D173" s="3" t="s">
        <v>1530</v>
      </c>
      <c r="E173" s="3" t="s">
        <v>1711</v>
      </c>
      <c r="F173" s="3" t="s">
        <v>1717</v>
      </c>
      <c r="G173" s="3" t="s">
        <v>2911</v>
      </c>
      <c r="H173" s="3" t="s">
        <v>2867</v>
      </c>
      <c r="I173" s="3" t="s">
        <v>2866</v>
      </c>
      <c r="J173" s="4">
        <v>38960</v>
      </c>
      <c r="K173" s="4">
        <v>38960</v>
      </c>
      <c r="L173" s="4">
        <v>42523</v>
      </c>
      <c r="M173" s="4">
        <v>43430</v>
      </c>
      <c r="N173" s="3" t="s">
        <v>1706</v>
      </c>
      <c r="O173" s="3" t="s">
        <v>1714</v>
      </c>
      <c r="P173" s="4">
        <v>43618</v>
      </c>
      <c r="Q173" s="3" t="s">
        <v>2864</v>
      </c>
      <c r="R173" s="3" t="s">
        <v>2864</v>
      </c>
    </row>
    <row r="174" spans="1:19" hidden="1" x14ac:dyDescent="0.25">
      <c r="A174" s="3">
        <v>83967</v>
      </c>
      <c r="B174" s="3" t="s">
        <v>1713</v>
      </c>
      <c r="C174" s="3" t="s">
        <v>1960</v>
      </c>
      <c r="D174" s="3" t="s">
        <v>1537</v>
      </c>
      <c r="E174" s="3" t="s">
        <v>1838</v>
      </c>
      <c r="F174" s="3" t="s">
        <v>1787</v>
      </c>
      <c r="G174" s="3" t="s">
        <v>1959</v>
      </c>
      <c r="H174" s="3" t="s">
        <v>1826</v>
      </c>
      <c r="I174" s="3" t="s">
        <v>1940</v>
      </c>
      <c r="J174" s="4">
        <v>37998</v>
      </c>
      <c r="K174" s="4">
        <v>37998</v>
      </c>
      <c r="L174" s="4">
        <v>42718</v>
      </c>
      <c r="M174" s="4">
        <v>43371</v>
      </c>
      <c r="O174" s="3" t="s">
        <v>1714</v>
      </c>
      <c r="P174" s="4">
        <v>43632</v>
      </c>
      <c r="Q174" s="3" t="s">
        <v>1939</v>
      </c>
      <c r="R174" s="3" t="s">
        <v>1939</v>
      </c>
    </row>
    <row r="175" spans="1:19" hidden="1" x14ac:dyDescent="0.25">
      <c r="A175" s="3">
        <v>85513</v>
      </c>
      <c r="B175" s="3" t="s">
        <v>1713</v>
      </c>
      <c r="C175" s="3" t="s">
        <v>1925</v>
      </c>
      <c r="D175" s="3" t="s">
        <v>1471</v>
      </c>
      <c r="E175" s="3" t="s">
        <v>1711</v>
      </c>
      <c r="F175" s="3" t="s">
        <v>1717</v>
      </c>
      <c r="G175" s="3" t="s">
        <v>1924</v>
      </c>
      <c r="H175" s="3" t="s">
        <v>1743</v>
      </c>
      <c r="I175" s="3" t="s">
        <v>1909</v>
      </c>
      <c r="J175" s="4">
        <v>36462</v>
      </c>
      <c r="K175" s="4">
        <v>37873</v>
      </c>
      <c r="L175" s="4">
        <v>43417</v>
      </c>
      <c r="R175" s="3" t="s">
        <v>1908</v>
      </c>
    </row>
    <row r="176" spans="1:19" hidden="1" x14ac:dyDescent="0.25">
      <c r="A176" s="3">
        <v>85657</v>
      </c>
      <c r="B176" s="3" t="s">
        <v>1713</v>
      </c>
      <c r="C176" s="3" t="s">
        <v>1747</v>
      </c>
      <c r="D176" s="3" t="s">
        <v>1497</v>
      </c>
      <c r="E176" s="3" t="s">
        <v>1711</v>
      </c>
      <c r="F176" s="3" t="s">
        <v>1717</v>
      </c>
      <c r="G176" s="3" t="s">
        <v>1746</v>
      </c>
      <c r="H176" s="3" t="s">
        <v>1743</v>
      </c>
      <c r="I176" s="3" t="s">
        <v>1742</v>
      </c>
      <c r="J176" s="4">
        <v>35815</v>
      </c>
      <c r="K176" s="4">
        <v>41423</v>
      </c>
      <c r="L176" s="4">
        <v>41423</v>
      </c>
      <c r="M176" s="4">
        <v>43425</v>
      </c>
      <c r="O176" s="3" t="s">
        <v>1714</v>
      </c>
      <c r="P176" s="4">
        <v>43609</v>
      </c>
      <c r="Q176" s="3" t="s">
        <v>1741</v>
      </c>
      <c r="R176" s="3" t="s">
        <v>1741</v>
      </c>
    </row>
    <row r="177" spans="1:19" hidden="1" x14ac:dyDescent="0.25">
      <c r="A177" s="3">
        <v>85717</v>
      </c>
      <c r="B177" s="3" t="s">
        <v>3175</v>
      </c>
      <c r="C177" s="3" t="s">
        <v>3183</v>
      </c>
      <c r="D177" s="3" t="s">
        <v>1539</v>
      </c>
      <c r="E177" s="3" t="s">
        <v>1711</v>
      </c>
      <c r="F177" s="3" t="s">
        <v>1717</v>
      </c>
      <c r="G177" s="3" t="s">
        <v>3182</v>
      </c>
      <c r="H177" s="3" t="s">
        <v>2615</v>
      </c>
      <c r="I177" s="3" t="s">
        <v>2091</v>
      </c>
      <c r="J177" s="4">
        <v>42619</v>
      </c>
      <c r="K177" s="4">
        <v>42619</v>
      </c>
      <c r="L177" s="4">
        <v>42619</v>
      </c>
      <c r="M177" s="4">
        <v>43363</v>
      </c>
      <c r="O177" s="3" t="s">
        <v>1714</v>
      </c>
      <c r="P177" s="4">
        <v>43714</v>
      </c>
      <c r="Q177" s="3" t="s">
        <v>2485</v>
      </c>
      <c r="R177" s="3" t="s">
        <v>2485</v>
      </c>
    </row>
    <row r="178" spans="1:19" hidden="1" x14ac:dyDescent="0.25">
      <c r="A178" s="3">
        <v>86099</v>
      </c>
      <c r="B178" s="3" t="s">
        <v>1713</v>
      </c>
      <c r="C178" s="3" t="s">
        <v>1965</v>
      </c>
      <c r="D178" s="3" t="s">
        <v>1462</v>
      </c>
      <c r="E178" s="3" t="s">
        <v>1711</v>
      </c>
      <c r="F178" s="3" t="s">
        <v>1717</v>
      </c>
      <c r="G178" s="3" t="s">
        <v>1964</v>
      </c>
      <c r="H178" s="3" t="s">
        <v>1743</v>
      </c>
      <c r="I178" s="3" t="s">
        <v>1963</v>
      </c>
      <c r="J178" s="4">
        <v>38642</v>
      </c>
      <c r="K178" s="4">
        <v>38642</v>
      </c>
      <c r="L178" s="4">
        <v>38887</v>
      </c>
      <c r="M178" s="4">
        <v>43420</v>
      </c>
      <c r="N178" s="3" t="s">
        <v>1706</v>
      </c>
      <c r="O178" s="3" t="s">
        <v>1714</v>
      </c>
      <c r="P178" s="4">
        <v>43755</v>
      </c>
      <c r="Q178" s="3" t="s">
        <v>1790</v>
      </c>
      <c r="R178" s="3" t="s">
        <v>1790</v>
      </c>
    </row>
    <row r="179" spans="1:19" hidden="1" x14ac:dyDescent="0.25">
      <c r="A179" s="3">
        <v>86604</v>
      </c>
      <c r="B179" s="3" t="s">
        <v>1713</v>
      </c>
      <c r="C179" s="3" t="s">
        <v>1962</v>
      </c>
      <c r="D179" s="3" t="s">
        <v>1464</v>
      </c>
      <c r="E179" s="3" t="s">
        <v>1711</v>
      </c>
      <c r="F179" s="3" t="s">
        <v>1717</v>
      </c>
      <c r="G179" s="3" t="s">
        <v>1961</v>
      </c>
      <c r="H179" s="3" t="s">
        <v>1743</v>
      </c>
      <c r="I179" s="3" t="s">
        <v>1743</v>
      </c>
      <c r="J179" s="4">
        <v>37404</v>
      </c>
      <c r="K179" s="4">
        <v>38246</v>
      </c>
      <c r="L179" s="4">
        <v>41585</v>
      </c>
      <c r="M179" s="4">
        <v>42956</v>
      </c>
      <c r="N179" s="3" t="s">
        <v>1706</v>
      </c>
      <c r="O179" s="3" t="s">
        <v>1714</v>
      </c>
      <c r="P179" s="4">
        <v>43410</v>
      </c>
      <c r="Q179" s="3" t="s">
        <v>1790</v>
      </c>
      <c r="R179" s="3" t="s">
        <v>1790</v>
      </c>
      <c r="S179" s="3" t="s">
        <v>13</v>
      </c>
    </row>
    <row r="180" spans="1:19" hidden="1" x14ac:dyDescent="0.25">
      <c r="A180" s="3">
        <v>87496</v>
      </c>
      <c r="B180" s="3" t="s">
        <v>1678</v>
      </c>
      <c r="C180" s="3" t="s">
        <v>2410</v>
      </c>
      <c r="D180" s="3" t="s">
        <v>1474</v>
      </c>
      <c r="E180" s="3" t="s">
        <v>1711</v>
      </c>
      <c r="F180" s="3" t="s">
        <v>1717</v>
      </c>
      <c r="G180" s="3" t="s">
        <v>2409</v>
      </c>
      <c r="H180" s="3" t="s">
        <v>2390</v>
      </c>
      <c r="I180" s="3" t="s">
        <v>2398</v>
      </c>
      <c r="J180" s="4">
        <v>38943</v>
      </c>
      <c r="K180" s="4">
        <v>41771</v>
      </c>
      <c r="L180" s="4">
        <v>42954</v>
      </c>
      <c r="M180" s="4">
        <v>43249</v>
      </c>
      <c r="N180" s="3" t="s">
        <v>1706</v>
      </c>
      <c r="O180" s="3" t="s">
        <v>1714</v>
      </c>
      <c r="P180" s="4">
        <v>43597</v>
      </c>
      <c r="Q180" s="3" t="s">
        <v>2389</v>
      </c>
      <c r="R180" s="3" t="s">
        <v>2388</v>
      </c>
    </row>
    <row r="181" spans="1:19" hidden="1" x14ac:dyDescent="0.25">
      <c r="A181" s="3">
        <v>87736</v>
      </c>
      <c r="B181" s="3" t="s">
        <v>2834</v>
      </c>
      <c r="C181" s="3" t="s">
        <v>2981</v>
      </c>
      <c r="D181" s="3" t="s">
        <v>1699</v>
      </c>
      <c r="E181" s="3" t="s">
        <v>2026</v>
      </c>
      <c r="F181" s="3" t="s">
        <v>1717</v>
      </c>
      <c r="G181" s="3" t="s">
        <v>2980</v>
      </c>
      <c r="H181" s="3" t="s">
        <v>2831</v>
      </c>
      <c r="I181" s="3" t="s">
        <v>2831</v>
      </c>
      <c r="J181" s="4">
        <v>39108</v>
      </c>
      <c r="K181" s="4">
        <v>39108</v>
      </c>
      <c r="L181" s="4">
        <v>41591</v>
      </c>
      <c r="M181" s="4">
        <v>43083</v>
      </c>
      <c r="N181" s="3" t="s">
        <v>1706</v>
      </c>
      <c r="O181" s="3" t="s">
        <v>2598</v>
      </c>
      <c r="P181" s="4">
        <v>43782</v>
      </c>
      <c r="Q181" s="3" t="s">
        <v>2929</v>
      </c>
      <c r="R181" s="3" t="s">
        <v>2929</v>
      </c>
    </row>
    <row r="182" spans="1:19" hidden="1" x14ac:dyDescent="0.25">
      <c r="A182" s="3">
        <v>89486</v>
      </c>
      <c r="B182" s="3" t="s">
        <v>1679</v>
      </c>
      <c r="C182" s="3" t="s">
        <v>3541</v>
      </c>
      <c r="D182" s="3" t="s">
        <v>3419</v>
      </c>
      <c r="E182" s="3" t="s">
        <v>1758</v>
      </c>
      <c r="F182" s="3" t="s">
        <v>1710</v>
      </c>
      <c r="G182" s="3" t="s">
        <v>3542</v>
      </c>
      <c r="H182" s="3" t="s">
        <v>3235</v>
      </c>
      <c r="I182" s="3" t="s">
        <v>3270</v>
      </c>
      <c r="J182" s="4">
        <v>35474</v>
      </c>
      <c r="K182" s="4">
        <v>43451</v>
      </c>
      <c r="L182" s="4">
        <v>43451</v>
      </c>
      <c r="M182" s="4">
        <v>43451</v>
      </c>
      <c r="N182" s="3" t="s">
        <v>1729</v>
      </c>
      <c r="O182" s="3" t="s">
        <v>1728</v>
      </c>
      <c r="P182" s="4">
        <v>43513</v>
      </c>
      <c r="Q182" s="3" t="s">
        <v>3244</v>
      </c>
      <c r="R182" s="3" t="s">
        <v>3244</v>
      </c>
    </row>
    <row r="183" spans="1:19" hidden="1" x14ac:dyDescent="0.25">
      <c r="A183" s="3">
        <v>89799</v>
      </c>
      <c r="B183" s="3" t="s">
        <v>2834</v>
      </c>
      <c r="C183" s="3" t="s">
        <v>3138</v>
      </c>
      <c r="D183" s="3" t="s">
        <v>1497</v>
      </c>
      <c r="E183" s="3" t="s">
        <v>1711</v>
      </c>
      <c r="F183" s="3" t="s">
        <v>1717</v>
      </c>
      <c r="G183" s="3" t="s">
        <v>3137</v>
      </c>
      <c r="H183" s="3" t="s">
        <v>2039</v>
      </c>
      <c r="I183" s="3" t="s">
        <v>3131</v>
      </c>
      <c r="J183" s="4">
        <v>42517</v>
      </c>
      <c r="K183" s="4">
        <v>42517</v>
      </c>
      <c r="L183" s="4">
        <v>42517</v>
      </c>
      <c r="M183" s="4">
        <v>42669</v>
      </c>
      <c r="N183" s="3" t="s">
        <v>1762</v>
      </c>
      <c r="O183" s="3" t="s">
        <v>1714</v>
      </c>
      <c r="P183" s="4">
        <v>42882</v>
      </c>
      <c r="Q183" s="3" t="s">
        <v>2858</v>
      </c>
      <c r="R183" s="3" t="s">
        <v>2858</v>
      </c>
      <c r="S183" s="3" t="s">
        <v>13</v>
      </c>
    </row>
    <row r="184" spans="1:19" hidden="1" x14ac:dyDescent="0.25">
      <c r="A184" s="3">
        <v>89821</v>
      </c>
      <c r="B184" s="3" t="s">
        <v>2834</v>
      </c>
      <c r="C184" s="3" t="s">
        <v>2843</v>
      </c>
      <c r="D184" s="3" t="s">
        <v>1540</v>
      </c>
      <c r="E184" s="3" t="s">
        <v>1711</v>
      </c>
      <c r="F184" s="3" t="s">
        <v>1717</v>
      </c>
      <c r="G184" s="3" t="s">
        <v>2842</v>
      </c>
      <c r="H184" s="3" t="s">
        <v>2039</v>
      </c>
      <c r="I184" s="3" t="s">
        <v>2836</v>
      </c>
      <c r="J184" s="4">
        <v>36559</v>
      </c>
      <c r="K184" s="4">
        <v>36559</v>
      </c>
      <c r="L184" s="4">
        <v>42875</v>
      </c>
      <c r="M184" s="4">
        <v>39847</v>
      </c>
      <c r="O184" s="3" t="s">
        <v>1714</v>
      </c>
      <c r="P184" s="4">
        <v>40212</v>
      </c>
      <c r="Q184" s="3" t="s">
        <v>2835</v>
      </c>
      <c r="R184" s="3" t="s">
        <v>2835</v>
      </c>
      <c r="S184" s="3" t="s">
        <v>13</v>
      </c>
    </row>
    <row r="185" spans="1:19" hidden="1" x14ac:dyDescent="0.25">
      <c r="A185" s="3">
        <v>90071</v>
      </c>
      <c r="B185" s="3" t="s">
        <v>2834</v>
      </c>
      <c r="C185" s="3" t="s">
        <v>2869</v>
      </c>
      <c r="D185" s="3" t="s">
        <v>1541</v>
      </c>
      <c r="E185" s="3" t="s">
        <v>1711</v>
      </c>
      <c r="F185" s="3" t="s">
        <v>1717</v>
      </c>
      <c r="G185" s="3" t="s">
        <v>2868</v>
      </c>
      <c r="H185" s="3" t="s">
        <v>2867</v>
      </c>
      <c r="I185" s="3" t="s">
        <v>2866</v>
      </c>
      <c r="J185" s="4">
        <v>35172</v>
      </c>
      <c r="K185" s="4">
        <v>35172</v>
      </c>
      <c r="L185" s="4">
        <v>36714</v>
      </c>
      <c r="M185" s="4">
        <v>42948</v>
      </c>
      <c r="N185" s="3" t="s">
        <v>1706</v>
      </c>
      <c r="O185" s="3" t="s">
        <v>1714</v>
      </c>
      <c r="P185" s="4">
        <v>43207</v>
      </c>
      <c r="Q185" s="3" t="s">
        <v>2865</v>
      </c>
      <c r="R185" s="3" t="s">
        <v>2864</v>
      </c>
      <c r="S185" s="3" t="s">
        <v>13</v>
      </c>
    </row>
    <row r="186" spans="1:19" hidden="1" x14ac:dyDescent="0.25">
      <c r="A186" s="3">
        <v>90248</v>
      </c>
      <c r="B186" s="3" t="s">
        <v>1678</v>
      </c>
      <c r="C186" s="3" t="s">
        <v>2198</v>
      </c>
      <c r="D186" s="3" t="s">
        <v>1542</v>
      </c>
      <c r="E186" s="3" t="s">
        <v>2197</v>
      </c>
      <c r="F186" s="3" t="s">
        <v>1787</v>
      </c>
      <c r="G186" s="3" t="s">
        <v>2196</v>
      </c>
      <c r="H186" s="3" t="s">
        <v>2195</v>
      </c>
      <c r="I186" s="3" t="s">
        <v>1929</v>
      </c>
      <c r="J186" s="4">
        <v>36405</v>
      </c>
      <c r="K186" s="4">
        <v>39399</v>
      </c>
      <c r="L186" s="4">
        <v>39399</v>
      </c>
      <c r="M186" s="4">
        <v>42691</v>
      </c>
      <c r="N186" s="3" t="s">
        <v>1762</v>
      </c>
      <c r="O186" s="3" t="s">
        <v>1714</v>
      </c>
      <c r="P186" s="4">
        <v>43052</v>
      </c>
      <c r="Q186" s="3" t="s">
        <v>2194</v>
      </c>
      <c r="R186" s="3" t="s">
        <v>2194</v>
      </c>
      <c r="S186" s="3" t="s">
        <v>13</v>
      </c>
    </row>
    <row r="187" spans="1:19" hidden="1" x14ac:dyDescent="0.25">
      <c r="A187" s="3">
        <v>90573</v>
      </c>
      <c r="B187" s="3" t="s">
        <v>2834</v>
      </c>
      <c r="C187" s="3" t="s">
        <v>2841</v>
      </c>
      <c r="D187" s="3" t="s">
        <v>1540</v>
      </c>
      <c r="E187" s="3" t="s">
        <v>1711</v>
      </c>
      <c r="F187" s="3" t="s">
        <v>1710</v>
      </c>
      <c r="G187" s="3" t="s">
        <v>2840</v>
      </c>
      <c r="H187" s="3" t="s">
        <v>2039</v>
      </c>
      <c r="I187" s="3" t="s">
        <v>2836</v>
      </c>
      <c r="J187" s="4">
        <v>43178</v>
      </c>
      <c r="K187" s="4">
        <v>43178</v>
      </c>
      <c r="L187" s="4">
        <v>43178</v>
      </c>
      <c r="M187" s="4">
        <v>43418</v>
      </c>
      <c r="N187" s="3" t="s">
        <v>1706</v>
      </c>
      <c r="O187" s="3" t="s">
        <v>1705</v>
      </c>
      <c r="P187" s="4">
        <v>43543</v>
      </c>
      <c r="Q187" s="3" t="s">
        <v>2835</v>
      </c>
      <c r="R187" s="3" t="s">
        <v>2835</v>
      </c>
    </row>
    <row r="188" spans="1:19" hidden="1" x14ac:dyDescent="0.25">
      <c r="A188" s="3">
        <v>90576</v>
      </c>
      <c r="B188" s="3" t="s">
        <v>2834</v>
      </c>
      <c r="C188" s="3" t="s">
        <v>2964</v>
      </c>
      <c r="D188" s="3" t="s">
        <v>1504</v>
      </c>
      <c r="E188" s="3" t="s">
        <v>1711</v>
      </c>
      <c r="F188" s="3" t="s">
        <v>1717</v>
      </c>
      <c r="G188" s="3" t="s">
        <v>2963</v>
      </c>
      <c r="H188" s="3" t="s">
        <v>2867</v>
      </c>
      <c r="I188" s="3" t="s">
        <v>2002</v>
      </c>
      <c r="J188" s="4">
        <v>35800</v>
      </c>
      <c r="K188" s="4">
        <v>35800</v>
      </c>
      <c r="L188" s="4">
        <v>35800</v>
      </c>
      <c r="M188" s="4">
        <v>43307</v>
      </c>
      <c r="N188" s="3" t="s">
        <v>1706</v>
      </c>
      <c r="O188" s="3" t="s">
        <v>1714</v>
      </c>
      <c r="P188" s="4">
        <v>43470</v>
      </c>
      <c r="Q188" s="3" t="s">
        <v>2944</v>
      </c>
      <c r="R188" s="3" t="s">
        <v>2944</v>
      </c>
    </row>
    <row r="189" spans="1:19" hidden="1" x14ac:dyDescent="0.25">
      <c r="A189" s="3">
        <v>91592</v>
      </c>
      <c r="B189" s="3" t="s">
        <v>1678</v>
      </c>
      <c r="C189" s="3" t="s">
        <v>2172</v>
      </c>
      <c r="D189" s="3" t="s">
        <v>1543</v>
      </c>
      <c r="E189" s="3" t="s">
        <v>1711</v>
      </c>
      <c r="F189" s="3" t="s">
        <v>1717</v>
      </c>
      <c r="G189" s="3" t="s">
        <v>2171</v>
      </c>
      <c r="H189" s="3" t="s">
        <v>1776</v>
      </c>
      <c r="I189" s="3" t="s">
        <v>2011</v>
      </c>
      <c r="J189" s="4">
        <v>36262</v>
      </c>
      <c r="K189" s="4">
        <v>38846</v>
      </c>
      <c r="L189" s="4">
        <v>42552</v>
      </c>
      <c r="M189" s="4">
        <v>43361</v>
      </c>
      <c r="N189" s="3" t="s">
        <v>1706</v>
      </c>
      <c r="O189" s="3" t="s">
        <v>1714</v>
      </c>
      <c r="P189" s="4">
        <v>43406</v>
      </c>
      <c r="Q189" s="3" t="s">
        <v>2170</v>
      </c>
      <c r="R189" s="3" t="s">
        <v>2170</v>
      </c>
      <c r="S189" s="3" t="s">
        <v>13</v>
      </c>
    </row>
    <row r="190" spans="1:19" hidden="1" x14ac:dyDescent="0.25">
      <c r="A190" s="3">
        <v>91669</v>
      </c>
      <c r="B190" s="3" t="s">
        <v>1678</v>
      </c>
      <c r="C190" s="3" t="s">
        <v>2729</v>
      </c>
      <c r="D190" s="3" t="s">
        <v>1544</v>
      </c>
      <c r="E190" s="3" t="s">
        <v>1711</v>
      </c>
      <c r="F190" s="3" t="s">
        <v>1717</v>
      </c>
      <c r="G190" s="3" t="s">
        <v>2728</v>
      </c>
      <c r="H190" s="3" t="s">
        <v>1776</v>
      </c>
      <c r="I190" s="3" t="s">
        <v>1775</v>
      </c>
      <c r="J190" s="4">
        <v>33605</v>
      </c>
      <c r="K190" s="4">
        <v>33605</v>
      </c>
      <c r="L190" s="4">
        <v>43362</v>
      </c>
      <c r="R190" s="3" t="s">
        <v>2602</v>
      </c>
    </row>
    <row r="191" spans="1:19" hidden="1" x14ac:dyDescent="0.25">
      <c r="A191" s="3">
        <v>91866</v>
      </c>
      <c r="B191" s="3" t="s">
        <v>1678</v>
      </c>
      <c r="C191" s="3" t="s">
        <v>2727</v>
      </c>
      <c r="D191" s="3" t="s">
        <v>1462</v>
      </c>
      <c r="E191" s="3" t="s">
        <v>1711</v>
      </c>
      <c r="F191" s="3" t="s">
        <v>1717</v>
      </c>
      <c r="G191" s="3" t="s">
        <v>2726</v>
      </c>
      <c r="H191" s="3" t="s">
        <v>1776</v>
      </c>
      <c r="I191" s="3" t="s">
        <v>1775</v>
      </c>
      <c r="J191" s="4">
        <v>36952</v>
      </c>
      <c r="K191" s="4">
        <v>39342</v>
      </c>
      <c r="L191" s="4">
        <v>42401</v>
      </c>
      <c r="M191" s="4">
        <v>42264</v>
      </c>
      <c r="O191" s="3" t="s">
        <v>1714</v>
      </c>
      <c r="P191" s="4">
        <v>42629</v>
      </c>
      <c r="Q191" s="3" t="s">
        <v>2602</v>
      </c>
      <c r="R191" s="3" t="s">
        <v>2602</v>
      </c>
      <c r="S191" s="3" t="s">
        <v>13</v>
      </c>
    </row>
    <row r="192" spans="1:19" hidden="1" x14ac:dyDescent="0.25">
      <c r="A192" s="3">
        <v>92284</v>
      </c>
      <c r="B192" s="3" t="s">
        <v>1678</v>
      </c>
      <c r="C192" s="3" t="s">
        <v>2457</v>
      </c>
      <c r="D192" s="3" t="s">
        <v>1506</v>
      </c>
      <c r="E192" s="3" t="s">
        <v>1711</v>
      </c>
      <c r="F192" s="3" t="s">
        <v>1717</v>
      </c>
      <c r="G192" s="3" t="s">
        <v>2456</v>
      </c>
      <c r="H192" s="3" t="s">
        <v>1743</v>
      </c>
      <c r="I192" s="3" t="s">
        <v>1793</v>
      </c>
      <c r="J192" s="4">
        <v>38769</v>
      </c>
      <c r="K192" s="4">
        <v>38769</v>
      </c>
      <c r="L192" s="4">
        <v>41799</v>
      </c>
      <c r="M192" s="4">
        <v>43222</v>
      </c>
      <c r="N192" s="3" t="s">
        <v>1706</v>
      </c>
      <c r="O192" s="3" t="s">
        <v>1714</v>
      </c>
      <c r="P192" s="4">
        <v>43517</v>
      </c>
      <c r="Q192" s="3" t="s">
        <v>2451</v>
      </c>
      <c r="R192" s="3" t="s">
        <v>2451</v>
      </c>
    </row>
    <row r="193" spans="1:19" hidden="1" x14ac:dyDescent="0.25">
      <c r="A193" s="3">
        <v>93691</v>
      </c>
      <c r="B193" s="3" t="s">
        <v>1678</v>
      </c>
      <c r="C193" s="3" t="s">
        <v>2483</v>
      </c>
      <c r="D193" s="3" t="s">
        <v>1545</v>
      </c>
      <c r="E193" s="3" t="s">
        <v>1711</v>
      </c>
      <c r="F193" s="3" t="s">
        <v>1717</v>
      </c>
      <c r="G193" s="3" t="s">
        <v>2482</v>
      </c>
      <c r="H193" s="3" t="s">
        <v>1725</v>
      </c>
      <c r="I193" s="3" t="s">
        <v>1725</v>
      </c>
      <c r="J193" s="4">
        <v>37594</v>
      </c>
      <c r="K193" s="4">
        <v>37895</v>
      </c>
      <c r="L193" s="4">
        <v>42738</v>
      </c>
      <c r="M193" s="4">
        <v>43433</v>
      </c>
      <c r="N193" s="3" t="s">
        <v>1706</v>
      </c>
      <c r="O193" s="3" t="s">
        <v>1714</v>
      </c>
      <c r="P193" s="4">
        <v>43468</v>
      </c>
      <c r="Q193" s="3" t="s">
        <v>2343</v>
      </c>
      <c r="R193" s="3" t="s">
        <v>2343</v>
      </c>
    </row>
    <row r="194" spans="1:19" hidden="1" x14ac:dyDescent="0.25">
      <c r="A194" s="3">
        <v>93777</v>
      </c>
      <c r="B194" s="3" t="s">
        <v>2834</v>
      </c>
      <c r="C194" s="3" t="s">
        <v>2956</v>
      </c>
      <c r="D194" s="3" t="s">
        <v>1546</v>
      </c>
      <c r="E194" s="3" t="s">
        <v>1711</v>
      </c>
      <c r="F194" s="3" t="s">
        <v>1717</v>
      </c>
      <c r="G194" s="3" t="s">
        <v>2955</v>
      </c>
      <c r="H194" s="3" t="s">
        <v>2867</v>
      </c>
      <c r="I194" s="3" t="s">
        <v>2002</v>
      </c>
      <c r="J194" s="4">
        <v>35619</v>
      </c>
      <c r="K194" s="4">
        <v>35619</v>
      </c>
      <c r="L194" s="4">
        <v>35619</v>
      </c>
      <c r="M194" s="4">
        <v>43402</v>
      </c>
      <c r="N194" s="3" t="s">
        <v>1706</v>
      </c>
      <c r="O194" s="3" t="s">
        <v>1714</v>
      </c>
      <c r="P194" s="4">
        <v>43654</v>
      </c>
      <c r="Q194" s="3" t="s">
        <v>2944</v>
      </c>
      <c r="R194" s="3" t="s">
        <v>2944</v>
      </c>
    </row>
    <row r="195" spans="1:19" hidden="1" x14ac:dyDescent="0.25">
      <c r="A195" s="3">
        <v>94522</v>
      </c>
      <c r="B195" s="3" t="s">
        <v>1713</v>
      </c>
      <c r="C195" s="3" t="s">
        <v>1820</v>
      </c>
      <c r="D195" s="3" t="s">
        <v>1547</v>
      </c>
      <c r="E195" s="3" t="s">
        <v>1711</v>
      </c>
      <c r="F195" s="3" t="s">
        <v>1717</v>
      </c>
      <c r="G195" s="3" t="s">
        <v>1819</v>
      </c>
      <c r="H195" s="3" t="s">
        <v>1743</v>
      </c>
      <c r="I195" s="3" t="s">
        <v>1756</v>
      </c>
      <c r="J195" s="4">
        <v>36227</v>
      </c>
      <c r="K195" s="4">
        <v>36227</v>
      </c>
      <c r="L195" s="4">
        <v>40772</v>
      </c>
      <c r="M195" s="4">
        <v>43258</v>
      </c>
      <c r="N195" s="3" t="s">
        <v>1706</v>
      </c>
      <c r="O195" s="3" t="s">
        <v>1714</v>
      </c>
      <c r="P195" s="4">
        <v>43532</v>
      </c>
      <c r="Q195" s="3" t="s">
        <v>1759</v>
      </c>
      <c r="R195" s="3" t="s">
        <v>1759</v>
      </c>
    </row>
    <row r="196" spans="1:19" hidden="1" x14ac:dyDescent="0.25">
      <c r="A196" s="3">
        <v>94830</v>
      </c>
      <c r="B196" s="30" t="s">
        <v>2834</v>
      </c>
      <c r="C196" s="3" t="s">
        <v>3348</v>
      </c>
      <c r="D196" s="3" t="s">
        <v>1531</v>
      </c>
      <c r="E196" s="3" t="s">
        <v>1711</v>
      </c>
      <c r="F196" s="3" t="s">
        <v>1717</v>
      </c>
      <c r="G196" s="3" t="s">
        <v>3347</v>
      </c>
      <c r="H196" s="3" t="s">
        <v>2039</v>
      </c>
      <c r="I196" s="3" t="s">
        <v>3342</v>
      </c>
      <c r="J196" s="4">
        <v>38111</v>
      </c>
      <c r="K196" s="4">
        <v>38111</v>
      </c>
      <c r="L196" s="4">
        <v>42926</v>
      </c>
      <c r="M196" s="4">
        <v>43157</v>
      </c>
      <c r="N196" s="3" t="s">
        <v>1706</v>
      </c>
      <c r="O196" s="3" t="s">
        <v>1714</v>
      </c>
      <c r="P196" s="4">
        <v>43224</v>
      </c>
      <c r="Q196" s="3" t="s">
        <v>2037</v>
      </c>
      <c r="R196" s="3" t="s">
        <v>2037</v>
      </c>
      <c r="S196" s="3" t="s">
        <v>13</v>
      </c>
    </row>
    <row r="197" spans="1:19" hidden="1" x14ac:dyDescent="0.25">
      <c r="A197" s="3">
        <v>94968</v>
      </c>
      <c r="B197" s="3" t="s">
        <v>1713</v>
      </c>
      <c r="C197" s="3" t="s">
        <v>2005</v>
      </c>
      <c r="D197" s="3" t="s">
        <v>1548</v>
      </c>
      <c r="E197" s="3" t="s">
        <v>1711</v>
      </c>
      <c r="F197" s="3" t="s">
        <v>1717</v>
      </c>
      <c r="G197" s="3" t="s">
        <v>2004</v>
      </c>
      <c r="H197" s="3" t="s">
        <v>1708</v>
      </c>
      <c r="I197" s="3" t="s">
        <v>1991</v>
      </c>
      <c r="J197" s="4">
        <v>35765</v>
      </c>
      <c r="K197" s="4">
        <v>35765</v>
      </c>
      <c r="L197" s="4">
        <v>35765</v>
      </c>
      <c r="M197" s="4">
        <v>43434</v>
      </c>
      <c r="N197" s="3" t="s">
        <v>1706</v>
      </c>
      <c r="O197" s="3" t="s">
        <v>1714</v>
      </c>
      <c r="P197" s="4">
        <v>43800</v>
      </c>
      <c r="Q197" s="3" t="s">
        <v>1740</v>
      </c>
      <c r="R197" s="3" t="s">
        <v>1740</v>
      </c>
    </row>
    <row r="198" spans="1:19" hidden="1" x14ac:dyDescent="0.25">
      <c r="A198" s="3">
        <v>95215</v>
      </c>
      <c r="B198" s="3" t="s">
        <v>1678</v>
      </c>
      <c r="C198" s="3" t="s">
        <v>2705</v>
      </c>
      <c r="D198" s="3" t="s">
        <v>1479</v>
      </c>
      <c r="E198" s="3" t="s">
        <v>1711</v>
      </c>
      <c r="F198" s="3" t="s">
        <v>1717</v>
      </c>
      <c r="G198" s="3" t="s">
        <v>2704</v>
      </c>
      <c r="H198" s="3" t="s">
        <v>2341</v>
      </c>
      <c r="I198" s="3" t="s">
        <v>1926</v>
      </c>
      <c r="J198" s="4">
        <v>33028</v>
      </c>
      <c r="K198" s="4">
        <v>33028</v>
      </c>
      <c r="L198" s="4">
        <v>33028</v>
      </c>
      <c r="M198" s="4">
        <v>43262</v>
      </c>
      <c r="N198" s="3" t="s">
        <v>1706</v>
      </c>
      <c r="O198" s="3" t="s">
        <v>1714</v>
      </c>
      <c r="P198" s="4">
        <v>43620</v>
      </c>
      <c r="Q198" s="3" t="s">
        <v>2265</v>
      </c>
      <c r="R198" s="3" t="s">
        <v>2342</v>
      </c>
    </row>
    <row r="199" spans="1:19" hidden="1" x14ac:dyDescent="0.25">
      <c r="A199" s="3">
        <v>95370</v>
      </c>
      <c r="B199" s="3" t="s">
        <v>1678</v>
      </c>
      <c r="C199" s="3" t="s">
        <v>2707</v>
      </c>
      <c r="D199" s="3" t="s">
        <v>1479</v>
      </c>
      <c r="E199" s="3" t="s">
        <v>1711</v>
      </c>
      <c r="F199" s="3" t="s">
        <v>1717</v>
      </c>
      <c r="G199" s="3" t="s">
        <v>2706</v>
      </c>
      <c r="H199" s="3" t="s">
        <v>2341</v>
      </c>
      <c r="I199" s="3" t="s">
        <v>1926</v>
      </c>
      <c r="J199" s="4">
        <v>31266</v>
      </c>
      <c r="K199" s="4">
        <v>31266</v>
      </c>
      <c r="L199" s="4">
        <v>31266</v>
      </c>
      <c r="M199" s="4">
        <v>43031</v>
      </c>
      <c r="N199" s="3" t="s">
        <v>1706</v>
      </c>
      <c r="O199" s="3" t="s">
        <v>1714</v>
      </c>
      <c r="P199" s="4">
        <v>43319</v>
      </c>
      <c r="Q199" s="3" t="s">
        <v>2265</v>
      </c>
      <c r="R199" s="3" t="s">
        <v>2342</v>
      </c>
      <c r="S199" s="3" t="s">
        <v>13</v>
      </c>
    </row>
    <row r="200" spans="1:19" hidden="1" x14ac:dyDescent="0.25">
      <c r="A200" s="3">
        <v>95435</v>
      </c>
      <c r="B200" s="3" t="s">
        <v>2834</v>
      </c>
      <c r="C200" s="3" t="s">
        <v>3124</v>
      </c>
      <c r="D200" s="3" t="s">
        <v>1502</v>
      </c>
      <c r="E200" s="3" t="s">
        <v>1711</v>
      </c>
      <c r="F200" s="3" t="s">
        <v>1717</v>
      </c>
      <c r="G200" s="3" t="s">
        <v>3123</v>
      </c>
      <c r="H200" s="3" t="s">
        <v>2039</v>
      </c>
      <c r="I200" s="3" t="s">
        <v>2001</v>
      </c>
      <c r="J200" s="4">
        <v>31260</v>
      </c>
      <c r="K200" s="4">
        <v>31260</v>
      </c>
      <c r="L200" s="4">
        <v>31260</v>
      </c>
      <c r="M200" s="4">
        <v>43090</v>
      </c>
      <c r="N200" s="3" t="s">
        <v>1706</v>
      </c>
      <c r="O200" s="3" t="s">
        <v>1714</v>
      </c>
      <c r="P200" s="4">
        <v>43313</v>
      </c>
      <c r="Q200" s="3" t="s">
        <v>2858</v>
      </c>
      <c r="R200" s="3" t="s">
        <v>2858</v>
      </c>
      <c r="S200" s="3" t="s">
        <v>13</v>
      </c>
    </row>
    <row r="201" spans="1:19" hidden="1" x14ac:dyDescent="0.25">
      <c r="A201" s="3">
        <v>97270</v>
      </c>
      <c r="B201" s="3" t="s">
        <v>2834</v>
      </c>
      <c r="C201" s="3" t="s">
        <v>2937</v>
      </c>
      <c r="D201" s="3" t="s">
        <v>1549</v>
      </c>
      <c r="E201" s="3" t="s">
        <v>2026</v>
      </c>
      <c r="F201" s="3" t="s">
        <v>1717</v>
      </c>
      <c r="G201" s="3" t="s">
        <v>2936</v>
      </c>
      <c r="H201" s="3" t="s">
        <v>2861</v>
      </c>
      <c r="I201" s="3" t="s">
        <v>2932</v>
      </c>
      <c r="J201" s="4">
        <v>36899</v>
      </c>
      <c r="K201" s="4">
        <v>36899</v>
      </c>
      <c r="L201" s="4">
        <v>43206</v>
      </c>
      <c r="M201" s="4">
        <v>43206</v>
      </c>
      <c r="N201" s="3" t="s">
        <v>1729</v>
      </c>
      <c r="O201" s="3" t="s">
        <v>2935</v>
      </c>
      <c r="P201" s="4">
        <v>43206</v>
      </c>
      <c r="Q201" s="3" t="s">
        <v>1821</v>
      </c>
      <c r="R201" s="3" t="s">
        <v>1821</v>
      </c>
      <c r="S201" s="3" t="s">
        <v>13</v>
      </c>
    </row>
    <row r="202" spans="1:19" hidden="1" x14ac:dyDescent="0.25">
      <c r="A202" s="3">
        <v>97800</v>
      </c>
      <c r="B202" s="3" t="s">
        <v>1713</v>
      </c>
      <c r="C202" s="3" t="s">
        <v>1844</v>
      </c>
      <c r="D202" s="3" t="s">
        <v>1471</v>
      </c>
      <c r="E202" s="3" t="s">
        <v>1711</v>
      </c>
      <c r="F202" s="3" t="s">
        <v>1717</v>
      </c>
      <c r="G202" s="3" t="s">
        <v>1843</v>
      </c>
      <c r="H202" s="3" t="s">
        <v>1743</v>
      </c>
      <c r="I202" s="3" t="s">
        <v>1836</v>
      </c>
      <c r="J202" s="4">
        <v>38965</v>
      </c>
      <c r="K202" s="4">
        <v>39273</v>
      </c>
      <c r="L202" s="4">
        <v>39273</v>
      </c>
      <c r="M202" s="4">
        <v>43252</v>
      </c>
      <c r="N202" s="3" t="s">
        <v>1706</v>
      </c>
      <c r="O202" s="3" t="s">
        <v>1714</v>
      </c>
      <c r="P202" s="4">
        <v>43656</v>
      </c>
      <c r="Q202" s="3" t="s">
        <v>1835</v>
      </c>
      <c r="R202" s="3" t="s">
        <v>1835</v>
      </c>
    </row>
    <row r="203" spans="1:19" hidden="1" x14ac:dyDescent="0.25">
      <c r="A203" s="3">
        <v>98198</v>
      </c>
      <c r="B203" s="3" t="s">
        <v>2834</v>
      </c>
      <c r="C203" s="3" t="s">
        <v>3044</v>
      </c>
      <c r="D203" s="3" t="s">
        <v>1552</v>
      </c>
      <c r="E203" s="3" t="s">
        <v>1711</v>
      </c>
      <c r="F203" s="3" t="s">
        <v>1717</v>
      </c>
      <c r="G203" s="3" t="s">
        <v>3043</v>
      </c>
      <c r="H203" s="3" t="s">
        <v>2867</v>
      </c>
      <c r="I203" s="3" t="s">
        <v>2901</v>
      </c>
      <c r="J203" s="4">
        <v>34281</v>
      </c>
      <c r="K203" s="4">
        <v>34281</v>
      </c>
      <c r="L203" s="4">
        <v>43407</v>
      </c>
      <c r="R203" s="3" t="s">
        <v>2903</v>
      </c>
    </row>
    <row r="204" spans="1:19" hidden="1" x14ac:dyDescent="0.25">
      <c r="A204" s="3">
        <v>98199</v>
      </c>
      <c r="B204" s="3" t="s">
        <v>1713</v>
      </c>
      <c r="C204" s="3" t="s">
        <v>1870</v>
      </c>
      <c r="D204" s="3" t="s">
        <v>1475</v>
      </c>
      <c r="E204" s="3" t="s">
        <v>1711</v>
      </c>
      <c r="F204" s="3" t="s">
        <v>1717</v>
      </c>
      <c r="G204" s="3" t="s">
        <v>1869</v>
      </c>
      <c r="H204" s="3" t="s">
        <v>1826</v>
      </c>
      <c r="I204" s="3" t="s">
        <v>1858</v>
      </c>
      <c r="J204" s="4">
        <v>39092</v>
      </c>
      <c r="K204" s="4">
        <v>39386</v>
      </c>
      <c r="L204" s="4">
        <v>39678</v>
      </c>
      <c r="M204" s="4">
        <v>41738</v>
      </c>
      <c r="N204" s="3" t="s">
        <v>1762</v>
      </c>
      <c r="O204" s="3" t="s">
        <v>1714</v>
      </c>
      <c r="P204" s="4">
        <v>41943</v>
      </c>
      <c r="Q204" s="3" t="s">
        <v>1857</v>
      </c>
      <c r="R204" s="3" t="s">
        <v>1857</v>
      </c>
      <c r="S204" s="3" t="s">
        <v>13</v>
      </c>
    </row>
    <row r="205" spans="1:19" hidden="1" x14ac:dyDescent="0.25">
      <c r="A205" s="3">
        <v>98586</v>
      </c>
      <c r="B205" s="3" t="s">
        <v>1678</v>
      </c>
      <c r="C205" s="3" t="s">
        <v>2629</v>
      </c>
      <c r="D205" s="3" t="s">
        <v>1505</v>
      </c>
      <c r="E205" s="3" t="s">
        <v>1711</v>
      </c>
      <c r="F205" s="3" t="s">
        <v>1717</v>
      </c>
      <c r="G205" s="3" t="s">
        <v>2628</v>
      </c>
      <c r="H205" s="3" t="s">
        <v>1826</v>
      </c>
      <c r="I205" s="3" t="s">
        <v>2627</v>
      </c>
      <c r="J205" s="4">
        <v>42643</v>
      </c>
      <c r="K205" s="4">
        <v>42643</v>
      </c>
      <c r="L205" s="4">
        <v>42643</v>
      </c>
      <c r="M205" s="4">
        <v>43364</v>
      </c>
      <c r="O205" s="3" t="s">
        <v>1714</v>
      </c>
      <c r="P205" s="4">
        <v>43738</v>
      </c>
      <c r="Q205" s="3" t="s">
        <v>2243</v>
      </c>
      <c r="R205" s="3" t="s">
        <v>2243</v>
      </c>
    </row>
    <row r="206" spans="1:19" hidden="1" x14ac:dyDescent="0.25">
      <c r="A206" s="3">
        <v>100473</v>
      </c>
      <c r="B206" s="3" t="s">
        <v>2834</v>
      </c>
      <c r="C206" s="3" t="s">
        <v>3014</v>
      </c>
      <c r="D206" s="3" t="s">
        <v>1523</v>
      </c>
      <c r="E206" s="3" t="s">
        <v>1711</v>
      </c>
      <c r="F206" s="3" t="s">
        <v>1717</v>
      </c>
      <c r="G206" s="3" t="s">
        <v>3013</v>
      </c>
      <c r="H206" s="3" t="s">
        <v>3012</v>
      </c>
      <c r="I206" s="3" t="s">
        <v>3012</v>
      </c>
      <c r="J206" s="4">
        <v>41456</v>
      </c>
      <c r="K206" s="4">
        <v>41821</v>
      </c>
      <c r="L206" s="4">
        <v>41821</v>
      </c>
      <c r="M206" s="4">
        <v>43318</v>
      </c>
      <c r="N206" s="3" t="s">
        <v>1706</v>
      </c>
      <c r="O206" s="3" t="s">
        <v>1714</v>
      </c>
      <c r="P206" s="4">
        <v>43647</v>
      </c>
      <c r="Q206" s="3" t="s">
        <v>3011</v>
      </c>
      <c r="R206" s="3" t="s">
        <v>3011</v>
      </c>
    </row>
    <row r="207" spans="1:19" hidden="1" x14ac:dyDescent="0.25">
      <c r="A207" s="3">
        <v>100796</v>
      </c>
      <c r="B207" s="3" t="s">
        <v>2834</v>
      </c>
      <c r="C207" s="3" t="s">
        <v>2891</v>
      </c>
      <c r="D207" s="3" t="s">
        <v>1658</v>
      </c>
      <c r="E207" s="3" t="s">
        <v>1711</v>
      </c>
      <c r="F207" s="3" t="s">
        <v>2030</v>
      </c>
      <c r="G207" s="3" t="s">
        <v>2890</v>
      </c>
      <c r="H207" s="3" t="s">
        <v>2867</v>
      </c>
      <c r="I207" s="3" t="s">
        <v>2866</v>
      </c>
      <c r="J207" s="4">
        <v>41771</v>
      </c>
      <c r="K207" s="4">
        <v>42604</v>
      </c>
      <c r="L207" s="4">
        <v>43270</v>
      </c>
      <c r="R207" s="3" t="s">
        <v>2864</v>
      </c>
    </row>
    <row r="208" spans="1:19" hidden="1" x14ac:dyDescent="0.25">
      <c r="A208" s="3">
        <v>101362</v>
      </c>
      <c r="B208" s="3" t="s">
        <v>1678</v>
      </c>
      <c r="C208" s="3" t="s">
        <v>2717</v>
      </c>
      <c r="D208" s="3" t="s">
        <v>1474</v>
      </c>
      <c r="E208" s="3" t="s">
        <v>1711</v>
      </c>
      <c r="F208" s="3" t="s">
        <v>1717</v>
      </c>
      <c r="G208" s="3" t="s">
        <v>2716</v>
      </c>
      <c r="H208" s="3" t="s">
        <v>2341</v>
      </c>
      <c r="I208" s="3" t="s">
        <v>2340</v>
      </c>
      <c r="J208" s="4">
        <v>41680</v>
      </c>
      <c r="K208" s="4">
        <v>41922</v>
      </c>
      <c r="L208" s="4">
        <v>43101</v>
      </c>
      <c r="R208" s="3" t="s">
        <v>2342</v>
      </c>
    </row>
    <row r="209" spans="1:19" hidden="1" x14ac:dyDescent="0.25">
      <c r="A209" s="3">
        <v>103436</v>
      </c>
      <c r="B209" s="3" t="s">
        <v>1713</v>
      </c>
      <c r="C209" s="3" t="s">
        <v>2033</v>
      </c>
      <c r="D209" s="3" t="s">
        <v>1550</v>
      </c>
      <c r="E209" s="3" t="s">
        <v>1711</v>
      </c>
      <c r="F209" s="3" t="s">
        <v>1717</v>
      </c>
      <c r="G209" s="3" t="s">
        <v>2032</v>
      </c>
      <c r="H209" s="3" t="s">
        <v>1826</v>
      </c>
      <c r="I209" s="3" t="s">
        <v>2020</v>
      </c>
      <c r="J209" s="4">
        <v>32189</v>
      </c>
      <c r="K209" s="4">
        <v>32189</v>
      </c>
      <c r="L209" s="4">
        <v>40022</v>
      </c>
      <c r="M209" s="4">
        <v>42969</v>
      </c>
      <c r="N209" s="3" t="s">
        <v>1706</v>
      </c>
      <c r="O209" s="3" t="s">
        <v>1714</v>
      </c>
      <c r="P209" s="4">
        <v>43148</v>
      </c>
      <c r="Q209" s="3" t="s">
        <v>1823</v>
      </c>
      <c r="R209" s="3" t="s">
        <v>1823</v>
      </c>
      <c r="S209" s="3" t="s">
        <v>13</v>
      </c>
    </row>
    <row r="210" spans="1:19" hidden="1" x14ac:dyDescent="0.25">
      <c r="A210" s="3">
        <v>103707</v>
      </c>
      <c r="B210" s="3" t="s">
        <v>2834</v>
      </c>
      <c r="C210" s="3" t="s">
        <v>2877</v>
      </c>
      <c r="D210" s="3" t="s">
        <v>1551</v>
      </c>
      <c r="E210" s="3" t="s">
        <v>1711</v>
      </c>
      <c r="F210" s="3" t="s">
        <v>1717</v>
      </c>
      <c r="G210" s="3" t="s">
        <v>2876</v>
      </c>
      <c r="H210" s="3" t="s">
        <v>2867</v>
      </c>
      <c r="I210" s="3" t="s">
        <v>2866</v>
      </c>
      <c r="J210" s="4">
        <v>35912</v>
      </c>
      <c r="K210" s="4">
        <v>35912</v>
      </c>
      <c r="L210" s="4">
        <v>35912</v>
      </c>
      <c r="M210" s="4">
        <v>43006</v>
      </c>
      <c r="N210" s="3" t="s">
        <v>1706</v>
      </c>
      <c r="O210" s="3" t="s">
        <v>1714</v>
      </c>
      <c r="P210" s="4">
        <v>43217</v>
      </c>
      <c r="Q210" s="3" t="s">
        <v>2865</v>
      </c>
      <c r="R210" s="3" t="s">
        <v>2864</v>
      </c>
      <c r="S210" s="3" t="s">
        <v>13</v>
      </c>
    </row>
    <row r="211" spans="1:19" hidden="1" x14ac:dyDescent="0.25">
      <c r="A211" s="3">
        <v>104023</v>
      </c>
      <c r="B211" s="3" t="s">
        <v>1679</v>
      </c>
      <c r="C211" s="3" t="s">
        <v>3339</v>
      </c>
      <c r="D211" s="3" t="s">
        <v>1468</v>
      </c>
      <c r="E211" s="3" t="s">
        <v>1711</v>
      </c>
      <c r="F211" s="3" t="s">
        <v>1717</v>
      </c>
      <c r="G211" s="3" t="s">
        <v>3338</v>
      </c>
      <c r="H211" s="3" t="s">
        <v>1822</v>
      </c>
      <c r="I211" s="3" t="s">
        <v>3337</v>
      </c>
      <c r="J211" s="4">
        <v>34736</v>
      </c>
      <c r="K211" s="4">
        <v>34736</v>
      </c>
      <c r="L211" s="4">
        <v>42465</v>
      </c>
      <c r="M211" s="4">
        <v>43258</v>
      </c>
      <c r="O211" s="3" t="s">
        <v>1714</v>
      </c>
      <c r="P211" s="4">
        <v>43560</v>
      </c>
      <c r="Q211" s="3" t="s">
        <v>3336</v>
      </c>
      <c r="R211" s="3" t="s">
        <v>3331</v>
      </c>
    </row>
    <row r="212" spans="1:19" hidden="1" x14ac:dyDescent="0.25">
      <c r="A212" s="3">
        <v>104045</v>
      </c>
      <c r="B212" s="3" t="s">
        <v>1678</v>
      </c>
      <c r="C212" s="3" t="s">
        <v>2408</v>
      </c>
      <c r="D212" s="3" t="s">
        <v>1463</v>
      </c>
      <c r="E212" s="3" t="s">
        <v>1711</v>
      </c>
      <c r="F212" s="3" t="s">
        <v>1717</v>
      </c>
      <c r="G212" s="3" t="s">
        <v>2407</v>
      </c>
      <c r="H212" s="3" t="s">
        <v>2390</v>
      </c>
      <c r="I212" s="3" t="s">
        <v>2393</v>
      </c>
      <c r="J212" s="4">
        <v>37573</v>
      </c>
      <c r="K212" s="4">
        <v>37573</v>
      </c>
      <c r="L212" s="4">
        <v>39034</v>
      </c>
      <c r="M212" s="4">
        <v>43088</v>
      </c>
      <c r="N212" s="3" t="s">
        <v>1706</v>
      </c>
      <c r="O212" s="3" t="s">
        <v>1714</v>
      </c>
      <c r="P212" s="4">
        <v>43417</v>
      </c>
      <c r="Q212" s="3" t="s">
        <v>2389</v>
      </c>
      <c r="R212" s="3" t="s">
        <v>2388</v>
      </c>
      <c r="S212" s="3" t="s">
        <v>13</v>
      </c>
    </row>
    <row r="213" spans="1:19" hidden="1" x14ac:dyDescent="0.25">
      <c r="A213" s="3">
        <v>104710</v>
      </c>
      <c r="B213" s="3" t="s">
        <v>2834</v>
      </c>
      <c r="C213" s="3" t="s">
        <v>3036</v>
      </c>
      <c r="D213" s="3" t="s">
        <v>1552</v>
      </c>
      <c r="E213" s="3" t="s">
        <v>1711</v>
      </c>
      <c r="F213" s="3" t="s">
        <v>1717</v>
      </c>
      <c r="G213" s="3" t="s">
        <v>3035</v>
      </c>
      <c r="H213" s="3" t="s">
        <v>2867</v>
      </c>
      <c r="I213" s="3" t="s">
        <v>2901</v>
      </c>
      <c r="J213" s="4">
        <v>33700</v>
      </c>
      <c r="K213" s="4">
        <v>33700</v>
      </c>
      <c r="L213" s="4">
        <v>36139</v>
      </c>
      <c r="M213" s="4">
        <v>43430</v>
      </c>
      <c r="O213" s="3" t="s">
        <v>1714</v>
      </c>
      <c r="P213" s="4">
        <v>43561</v>
      </c>
      <c r="Q213" s="3" t="s">
        <v>2903</v>
      </c>
      <c r="R213" s="3" t="s">
        <v>2903</v>
      </c>
    </row>
    <row r="214" spans="1:19" hidden="1" x14ac:dyDescent="0.25">
      <c r="A214" s="3">
        <v>107621</v>
      </c>
      <c r="B214" s="3" t="s">
        <v>1713</v>
      </c>
      <c r="C214" s="3" t="s">
        <v>2022</v>
      </c>
      <c r="D214" s="3" t="s">
        <v>1553</v>
      </c>
      <c r="E214" s="3" t="s">
        <v>1711</v>
      </c>
      <c r="F214" s="3" t="s">
        <v>1717</v>
      </c>
      <c r="G214" s="3" t="s">
        <v>2021</v>
      </c>
      <c r="H214" s="3" t="s">
        <v>1826</v>
      </c>
      <c r="I214" s="3" t="s">
        <v>2020</v>
      </c>
      <c r="J214" s="4">
        <v>33637</v>
      </c>
      <c r="K214" s="4">
        <v>33637</v>
      </c>
      <c r="L214" s="4">
        <v>36958</v>
      </c>
      <c r="M214" s="4">
        <v>42969</v>
      </c>
      <c r="N214" s="3" t="s">
        <v>1706</v>
      </c>
      <c r="O214" s="3" t="s">
        <v>1714</v>
      </c>
      <c r="P214" s="4">
        <v>43134</v>
      </c>
      <c r="Q214" s="3" t="s">
        <v>1823</v>
      </c>
      <c r="R214" s="3" t="s">
        <v>1823</v>
      </c>
      <c r="S214" s="3" t="s">
        <v>13</v>
      </c>
    </row>
    <row r="215" spans="1:19" hidden="1" x14ac:dyDescent="0.25">
      <c r="A215" s="3">
        <v>109612</v>
      </c>
      <c r="B215" s="3" t="s">
        <v>1678</v>
      </c>
      <c r="C215" s="3" t="s">
        <v>2422</v>
      </c>
      <c r="D215" s="3" t="s">
        <v>1507</v>
      </c>
      <c r="E215" s="3" t="s">
        <v>1711</v>
      </c>
      <c r="F215" s="3" t="s">
        <v>1717</v>
      </c>
      <c r="G215" s="3" t="s">
        <v>2421</v>
      </c>
      <c r="H215" s="3" t="s">
        <v>2390</v>
      </c>
      <c r="I215" s="3" t="s">
        <v>1889</v>
      </c>
      <c r="J215" s="4">
        <v>37258</v>
      </c>
      <c r="K215" s="4">
        <v>37258</v>
      </c>
      <c r="L215" s="4">
        <v>37258</v>
      </c>
      <c r="M215" s="4">
        <v>43117</v>
      </c>
      <c r="N215" s="3" t="s">
        <v>1706</v>
      </c>
      <c r="O215" s="3" t="s">
        <v>1714</v>
      </c>
      <c r="P215" s="4">
        <v>43467</v>
      </c>
      <c r="Q215" s="3" t="s">
        <v>2389</v>
      </c>
      <c r="R215" s="3" t="s">
        <v>2388</v>
      </c>
    </row>
    <row r="216" spans="1:19" hidden="1" x14ac:dyDescent="0.25">
      <c r="A216" s="3">
        <v>109613</v>
      </c>
      <c r="B216" s="3" t="s">
        <v>2834</v>
      </c>
      <c r="C216" s="3" t="s">
        <v>3093</v>
      </c>
      <c r="D216" s="3" t="s">
        <v>1481</v>
      </c>
      <c r="E216" s="3" t="s">
        <v>1711</v>
      </c>
      <c r="F216" s="3" t="s">
        <v>1717</v>
      </c>
      <c r="G216" s="3" t="s">
        <v>3092</v>
      </c>
      <c r="H216" s="3" t="s">
        <v>2867</v>
      </c>
      <c r="I216" s="3" t="s">
        <v>2992</v>
      </c>
      <c r="J216" s="4">
        <v>37592</v>
      </c>
      <c r="K216" s="4">
        <v>37613</v>
      </c>
      <c r="L216" s="4">
        <v>42552</v>
      </c>
      <c r="M216" s="4">
        <v>1</v>
      </c>
      <c r="O216" s="3" t="s">
        <v>3051</v>
      </c>
      <c r="P216" s="4">
        <v>42456</v>
      </c>
      <c r="Q216" s="3" t="s">
        <v>2994</v>
      </c>
      <c r="R216" s="3" t="s">
        <v>2994</v>
      </c>
      <c r="S216" s="3" t="s">
        <v>13</v>
      </c>
    </row>
    <row r="217" spans="1:19" hidden="1" x14ac:dyDescent="0.25">
      <c r="A217" s="3">
        <v>109991</v>
      </c>
      <c r="B217" s="3" t="s">
        <v>1679</v>
      </c>
      <c r="C217" s="3" t="s">
        <v>3225</v>
      </c>
      <c r="D217" s="3" t="s">
        <v>1488</v>
      </c>
      <c r="E217" s="3" t="s">
        <v>1711</v>
      </c>
      <c r="F217" s="3" t="s">
        <v>1717</v>
      </c>
      <c r="G217" s="3" t="s">
        <v>3224</v>
      </c>
      <c r="H217" s="3" t="s">
        <v>1826</v>
      </c>
      <c r="I217" s="3" t="s">
        <v>1858</v>
      </c>
      <c r="J217" s="4">
        <v>34227</v>
      </c>
      <c r="K217" s="4">
        <v>34227</v>
      </c>
      <c r="L217" s="4">
        <v>43139</v>
      </c>
      <c r="R217" s="3" t="s">
        <v>2141</v>
      </c>
    </row>
    <row r="218" spans="1:19" hidden="1" x14ac:dyDescent="0.25">
      <c r="A218" s="3">
        <v>116183</v>
      </c>
      <c r="B218" s="3" t="s">
        <v>1678</v>
      </c>
      <c r="C218" s="3" t="s">
        <v>2594</v>
      </c>
      <c r="D218" s="3" t="s">
        <v>1474</v>
      </c>
      <c r="E218" s="3" t="s">
        <v>1711</v>
      </c>
      <c r="F218" s="3" t="s">
        <v>1717</v>
      </c>
      <c r="G218" s="3" t="s">
        <v>2593</v>
      </c>
      <c r="H218" s="3" t="s">
        <v>1743</v>
      </c>
      <c r="I218" s="3" t="s">
        <v>1743</v>
      </c>
      <c r="J218" s="4">
        <v>37642</v>
      </c>
      <c r="K218" s="4">
        <v>37642</v>
      </c>
      <c r="L218" s="4">
        <v>40563</v>
      </c>
      <c r="M218" s="4">
        <v>42844</v>
      </c>
      <c r="N218" s="3" t="s">
        <v>1762</v>
      </c>
      <c r="O218" s="3" t="s">
        <v>1714</v>
      </c>
      <c r="P218" s="4">
        <v>42982</v>
      </c>
      <c r="Q218" s="3" t="s">
        <v>2585</v>
      </c>
      <c r="R218" s="3" t="s">
        <v>2584</v>
      </c>
      <c r="S218" s="3" t="s">
        <v>13</v>
      </c>
    </row>
    <row r="219" spans="1:19" hidden="1" x14ac:dyDescent="0.25">
      <c r="A219" s="3">
        <v>116491</v>
      </c>
      <c r="B219" s="3" t="s">
        <v>1678</v>
      </c>
      <c r="C219" s="3" t="s">
        <v>2725</v>
      </c>
      <c r="D219" s="3" t="s">
        <v>1554</v>
      </c>
      <c r="E219" s="3" t="s">
        <v>1711</v>
      </c>
      <c r="F219" s="3" t="s">
        <v>1717</v>
      </c>
      <c r="G219" s="3" t="s">
        <v>2724</v>
      </c>
      <c r="H219" s="3" t="s">
        <v>1776</v>
      </c>
      <c r="I219" s="3" t="s">
        <v>1775</v>
      </c>
      <c r="J219" s="4">
        <v>41624</v>
      </c>
      <c r="K219" s="4">
        <v>41624</v>
      </c>
      <c r="L219" s="4">
        <v>41844</v>
      </c>
      <c r="M219" s="4">
        <v>42012</v>
      </c>
      <c r="N219" s="3" t="s">
        <v>1762</v>
      </c>
      <c r="O219" s="3" t="s">
        <v>1714</v>
      </c>
      <c r="P219" s="4">
        <v>42209</v>
      </c>
      <c r="Q219" s="3" t="s">
        <v>2602</v>
      </c>
      <c r="R219" s="3" t="s">
        <v>2602</v>
      </c>
      <c r="S219" s="3" t="s">
        <v>13</v>
      </c>
    </row>
    <row r="220" spans="1:19" hidden="1" x14ac:dyDescent="0.25">
      <c r="A220" s="3">
        <v>116581</v>
      </c>
      <c r="B220" s="30" t="s">
        <v>2834</v>
      </c>
      <c r="C220" s="3" t="s">
        <v>2787</v>
      </c>
      <c r="D220" s="3" t="s">
        <v>1496</v>
      </c>
      <c r="E220" s="3" t="s">
        <v>1711</v>
      </c>
      <c r="F220" s="3" t="s">
        <v>1717</v>
      </c>
      <c r="G220" s="3" t="s">
        <v>2786</v>
      </c>
      <c r="H220" s="3" t="s">
        <v>2039</v>
      </c>
      <c r="I220" s="3" t="s">
        <v>2783</v>
      </c>
      <c r="J220" s="4">
        <v>36416</v>
      </c>
      <c r="K220" s="4">
        <v>36416</v>
      </c>
      <c r="L220" s="4">
        <v>39344</v>
      </c>
      <c r="M220" s="4">
        <v>43405</v>
      </c>
      <c r="O220" s="3" t="s">
        <v>1714</v>
      </c>
      <c r="P220" s="4">
        <v>43721</v>
      </c>
      <c r="Q220" s="3" t="s">
        <v>2037</v>
      </c>
      <c r="R220" s="3" t="s">
        <v>2037</v>
      </c>
    </row>
    <row r="221" spans="1:19" hidden="1" x14ac:dyDescent="0.25">
      <c r="A221" s="3">
        <v>117306</v>
      </c>
      <c r="B221" s="3" t="s">
        <v>2834</v>
      </c>
      <c r="C221" s="3" t="s">
        <v>2900</v>
      </c>
      <c r="D221" s="3" t="s">
        <v>1555</v>
      </c>
      <c r="E221" s="3" t="s">
        <v>1758</v>
      </c>
      <c r="F221" s="3" t="s">
        <v>1717</v>
      </c>
      <c r="G221" s="3" t="s">
        <v>2931</v>
      </c>
      <c r="H221" s="3" t="s">
        <v>2867</v>
      </c>
      <c r="I221" s="3" t="s">
        <v>2930</v>
      </c>
      <c r="J221" s="4">
        <v>38943</v>
      </c>
      <c r="K221" s="4">
        <v>38943</v>
      </c>
      <c r="L221" s="4">
        <v>42935</v>
      </c>
      <c r="M221" s="4">
        <v>42935</v>
      </c>
      <c r="O221" s="3" t="s">
        <v>1967</v>
      </c>
      <c r="P221" s="4">
        <v>43625</v>
      </c>
      <c r="Q221" s="3" t="s">
        <v>1821</v>
      </c>
      <c r="R221" s="3" t="s">
        <v>1821</v>
      </c>
    </row>
    <row r="222" spans="1:19" hidden="1" x14ac:dyDescent="0.25">
      <c r="A222" s="3">
        <v>117335</v>
      </c>
      <c r="B222" s="3" t="s">
        <v>2834</v>
      </c>
      <c r="C222" s="3" t="s">
        <v>2960</v>
      </c>
      <c r="D222" s="3" t="s">
        <v>1504</v>
      </c>
      <c r="E222" s="3" t="s">
        <v>1711</v>
      </c>
      <c r="F222" s="3" t="s">
        <v>1717</v>
      </c>
      <c r="G222" s="3" t="s">
        <v>2959</v>
      </c>
      <c r="H222" s="3" t="s">
        <v>2867</v>
      </c>
      <c r="I222" s="3" t="s">
        <v>2002</v>
      </c>
      <c r="J222" s="4">
        <v>37084</v>
      </c>
      <c r="K222" s="4">
        <v>37084</v>
      </c>
      <c r="L222" s="4">
        <v>42382</v>
      </c>
      <c r="M222" s="4">
        <v>43306</v>
      </c>
      <c r="N222" s="3" t="s">
        <v>1706</v>
      </c>
      <c r="O222" s="3" t="s">
        <v>1714</v>
      </c>
      <c r="P222" s="4">
        <v>43478</v>
      </c>
      <c r="Q222" s="3" t="s">
        <v>2944</v>
      </c>
      <c r="R222" s="3" t="s">
        <v>2944</v>
      </c>
    </row>
    <row r="223" spans="1:19" hidden="1" x14ac:dyDescent="0.25">
      <c r="A223" s="3">
        <v>118119</v>
      </c>
      <c r="B223" s="3" t="s">
        <v>1678</v>
      </c>
      <c r="C223" s="3" t="s">
        <v>2227</v>
      </c>
      <c r="D223" s="3" t="s">
        <v>1556</v>
      </c>
      <c r="E223" s="3" t="s">
        <v>1758</v>
      </c>
      <c r="F223" s="3" t="s">
        <v>1717</v>
      </c>
      <c r="G223" s="3" t="s">
        <v>2226</v>
      </c>
      <c r="H223" s="3" t="s">
        <v>1826</v>
      </c>
      <c r="I223" s="3" t="s">
        <v>1858</v>
      </c>
      <c r="J223" s="4">
        <v>34943</v>
      </c>
      <c r="K223" s="4">
        <v>34943</v>
      </c>
      <c r="L223" s="4">
        <v>43133</v>
      </c>
      <c r="M223" s="4">
        <v>43363</v>
      </c>
      <c r="N223" s="3" t="s">
        <v>1706</v>
      </c>
      <c r="O223" s="3" t="s">
        <v>2015</v>
      </c>
      <c r="P223" s="4">
        <v>43375</v>
      </c>
      <c r="Q223" s="3" t="s">
        <v>2219</v>
      </c>
      <c r="R223" s="3" t="s">
        <v>2219</v>
      </c>
      <c r="S223" s="3" t="s">
        <v>13</v>
      </c>
    </row>
    <row r="224" spans="1:19" hidden="1" x14ac:dyDescent="0.25">
      <c r="A224" s="3">
        <v>118720</v>
      </c>
      <c r="B224" s="3" t="s">
        <v>1678</v>
      </c>
      <c r="C224" s="3" t="s">
        <v>2237</v>
      </c>
      <c r="D224" s="3" t="s">
        <v>1464</v>
      </c>
      <c r="E224" s="3" t="s">
        <v>1711</v>
      </c>
      <c r="F224" s="3" t="s">
        <v>1717</v>
      </c>
      <c r="G224" s="3" t="s">
        <v>2236</v>
      </c>
      <c r="H224" s="3" t="s">
        <v>1826</v>
      </c>
      <c r="I224" s="3" t="s">
        <v>1826</v>
      </c>
      <c r="J224" s="4">
        <v>42583</v>
      </c>
      <c r="K224" s="4">
        <v>42779</v>
      </c>
      <c r="L224" s="4">
        <v>42779</v>
      </c>
      <c r="M224" s="4">
        <v>43354</v>
      </c>
      <c r="N224" s="3" t="s">
        <v>1706</v>
      </c>
      <c r="O224" s="3" t="s">
        <v>1714</v>
      </c>
      <c r="P224" s="4">
        <v>43509</v>
      </c>
      <c r="Q224" s="3" t="s">
        <v>2219</v>
      </c>
      <c r="R224" s="3" t="s">
        <v>2219</v>
      </c>
    </row>
    <row r="225" spans="1:19" hidden="1" x14ac:dyDescent="0.25">
      <c r="A225" s="3">
        <v>120195</v>
      </c>
      <c r="B225" s="3" t="s">
        <v>1678</v>
      </c>
      <c r="C225" s="3" t="s">
        <v>2365</v>
      </c>
      <c r="D225" s="3" t="s">
        <v>1488</v>
      </c>
      <c r="E225" s="3" t="s">
        <v>1711</v>
      </c>
      <c r="F225" s="3" t="s">
        <v>1717</v>
      </c>
      <c r="G225" s="3" t="s">
        <v>2364</v>
      </c>
      <c r="H225" s="3" t="s">
        <v>1826</v>
      </c>
      <c r="I225" s="3" t="s">
        <v>1858</v>
      </c>
      <c r="J225" s="4">
        <v>37417</v>
      </c>
      <c r="K225" s="4">
        <v>37417</v>
      </c>
      <c r="L225" s="4">
        <v>42917</v>
      </c>
      <c r="M225" s="4">
        <v>42941</v>
      </c>
      <c r="N225" s="3" t="s">
        <v>1706</v>
      </c>
      <c r="O225" s="3" t="s">
        <v>1714</v>
      </c>
      <c r="P225" s="4">
        <v>43261</v>
      </c>
      <c r="Q225" s="3" t="s">
        <v>2227</v>
      </c>
      <c r="R225" s="3" t="s">
        <v>2231</v>
      </c>
      <c r="S225" s="3" t="s">
        <v>13</v>
      </c>
    </row>
    <row r="226" spans="1:19" hidden="1" x14ac:dyDescent="0.25">
      <c r="A226" s="3">
        <v>120772</v>
      </c>
      <c r="B226" s="3" t="s">
        <v>1713</v>
      </c>
      <c r="C226" s="3" t="s">
        <v>1915</v>
      </c>
      <c r="D226" s="3" t="s">
        <v>1463</v>
      </c>
      <c r="E226" s="3" t="s">
        <v>1711</v>
      </c>
      <c r="F226" s="3" t="s">
        <v>1717</v>
      </c>
      <c r="G226" s="3" t="s">
        <v>1914</v>
      </c>
      <c r="H226" s="3" t="s">
        <v>1743</v>
      </c>
      <c r="I226" s="3" t="s">
        <v>1909</v>
      </c>
      <c r="J226" s="4">
        <v>37124</v>
      </c>
      <c r="K226" s="4">
        <v>37124</v>
      </c>
      <c r="L226" s="4">
        <v>42238</v>
      </c>
      <c r="M226" s="4">
        <v>43376</v>
      </c>
      <c r="N226" s="3" t="s">
        <v>1706</v>
      </c>
      <c r="O226" s="3" t="s">
        <v>1714</v>
      </c>
      <c r="P226" s="4">
        <v>43698</v>
      </c>
      <c r="Q226" s="3" t="s">
        <v>1908</v>
      </c>
      <c r="R226" s="3" t="s">
        <v>1908</v>
      </c>
    </row>
    <row r="227" spans="1:19" hidden="1" x14ac:dyDescent="0.25">
      <c r="A227" s="3">
        <v>122314</v>
      </c>
      <c r="B227" s="30" t="s">
        <v>2834</v>
      </c>
      <c r="C227" s="3" t="s">
        <v>3346</v>
      </c>
      <c r="D227" s="3" t="s">
        <v>2041</v>
      </c>
      <c r="E227" s="3" t="s">
        <v>1788</v>
      </c>
      <c r="F227" s="3" t="s">
        <v>1710</v>
      </c>
      <c r="G227" s="3" t="s">
        <v>3345</v>
      </c>
      <c r="H227" s="3" t="s">
        <v>2039</v>
      </c>
      <c r="I227" s="3" t="s">
        <v>3342</v>
      </c>
      <c r="J227" s="4">
        <v>42229</v>
      </c>
      <c r="K227" s="4">
        <v>42229</v>
      </c>
      <c r="L227" s="4">
        <v>42229</v>
      </c>
      <c r="R227" s="3" t="s">
        <v>2037</v>
      </c>
    </row>
    <row r="228" spans="1:19" hidden="1" x14ac:dyDescent="0.25">
      <c r="A228" s="3">
        <v>128785</v>
      </c>
      <c r="B228" s="3" t="s">
        <v>2070</v>
      </c>
      <c r="C228" s="3" t="s">
        <v>2081</v>
      </c>
      <c r="D228" s="3" t="s">
        <v>1558</v>
      </c>
      <c r="E228" s="3" t="s">
        <v>1838</v>
      </c>
      <c r="F228" s="3" t="s">
        <v>1787</v>
      </c>
      <c r="G228" s="3" t="s">
        <v>2080</v>
      </c>
      <c r="H228" s="3" t="s">
        <v>2075</v>
      </c>
      <c r="I228" s="3" t="s">
        <v>1883</v>
      </c>
      <c r="J228" s="4">
        <v>42219</v>
      </c>
      <c r="K228" s="4">
        <v>43102</v>
      </c>
      <c r="L228" s="4">
        <v>43344</v>
      </c>
      <c r="R228" s="3" t="s">
        <v>2074</v>
      </c>
    </row>
    <row r="229" spans="1:19" hidden="1" x14ac:dyDescent="0.25">
      <c r="A229" s="3">
        <v>130136</v>
      </c>
      <c r="B229" s="3" t="s">
        <v>2834</v>
      </c>
      <c r="C229" s="3" t="s">
        <v>3130</v>
      </c>
      <c r="D229" s="3" t="s">
        <v>1474</v>
      </c>
      <c r="E229" s="3" t="s">
        <v>1711</v>
      </c>
      <c r="F229" s="3" t="s">
        <v>1717</v>
      </c>
      <c r="G229" s="3" t="s">
        <v>3129</v>
      </c>
      <c r="H229" s="3" t="s">
        <v>2039</v>
      </c>
      <c r="I229" s="3" t="s">
        <v>3128</v>
      </c>
      <c r="J229" s="4">
        <v>29283</v>
      </c>
      <c r="K229" s="4">
        <v>29283</v>
      </c>
      <c r="L229" s="4">
        <v>29283</v>
      </c>
      <c r="M229" s="4">
        <v>43409</v>
      </c>
      <c r="N229" s="3" t="s">
        <v>1706</v>
      </c>
      <c r="O229" s="3" t="s">
        <v>1714</v>
      </c>
      <c r="P229" s="4">
        <v>43527</v>
      </c>
      <c r="Q229" s="3" t="s">
        <v>2858</v>
      </c>
      <c r="R229" s="3" t="s">
        <v>2858</v>
      </c>
    </row>
    <row r="230" spans="1:19" hidden="1" x14ac:dyDescent="0.25">
      <c r="A230" s="3">
        <v>130575</v>
      </c>
      <c r="B230" s="3" t="s">
        <v>1678</v>
      </c>
      <c r="C230" s="3" t="s">
        <v>2467</v>
      </c>
      <c r="D230" s="3" t="s">
        <v>1497</v>
      </c>
      <c r="E230" s="3" t="s">
        <v>1711</v>
      </c>
      <c r="F230" s="3" t="s">
        <v>1717</v>
      </c>
      <c r="G230" s="3" t="s">
        <v>2466</v>
      </c>
      <c r="H230" s="3" t="s">
        <v>1826</v>
      </c>
      <c r="I230" s="3" t="s">
        <v>2233</v>
      </c>
      <c r="J230" s="4">
        <v>32909</v>
      </c>
      <c r="K230" s="4">
        <v>32909</v>
      </c>
      <c r="L230" s="4">
        <v>32909</v>
      </c>
      <c r="M230" s="4">
        <v>43158</v>
      </c>
      <c r="N230" s="3" t="s">
        <v>1706</v>
      </c>
      <c r="O230" s="3" t="s">
        <v>1714</v>
      </c>
      <c r="P230" s="4">
        <v>43501</v>
      </c>
      <c r="Q230" s="3" t="s">
        <v>2235</v>
      </c>
      <c r="R230" s="3" t="s">
        <v>2235</v>
      </c>
    </row>
    <row r="231" spans="1:19" hidden="1" x14ac:dyDescent="0.25">
      <c r="A231" s="3">
        <v>130933</v>
      </c>
      <c r="B231" s="3" t="s">
        <v>1678</v>
      </c>
      <c r="C231" s="3" t="s">
        <v>2259</v>
      </c>
      <c r="D231" s="3" t="s">
        <v>1460</v>
      </c>
      <c r="E231" s="3" t="s">
        <v>1711</v>
      </c>
      <c r="F231" s="3" t="s">
        <v>1717</v>
      </c>
      <c r="G231" s="3" t="s">
        <v>2258</v>
      </c>
      <c r="H231" s="3" t="s">
        <v>2154</v>
      </c>
      <c r="I231" s="3" t="s">
        <v>2251</v>
      </c>
      <c r="J231" s="4">
        <v>41722</v>
      </c>
      <c r="K231" s="4">
        <v>41722</v>
      </c>
      <c r="L231" s="4">
        <v>41722</v>
      </c>
      <c r="M231" s="4">
        <v>43179</v>
      </c>
      <c r="N231" s="3" t="s">
        <v>1706</v>
      </c>
      <c r="O231" s="3" t="s">
        <v>1714</v>
      </c>
      <c r="P231" s="4">
        <v>43548</v>
      </c>
      <c r="Q231" s="3" t="s">
        <v>2152</v>
      </c>
      <c r="R231" s="3" t="s">
        <v>2152</v>
      </c>
    </row>
    <row r="232" spans="1:19" hidden="1" x14ac:dyDescent="0.25">
      <c r="A232" s="3">
        <v>131917</v>
      </c>
      <c r="B232" s="3" t="s">
        <v>1678</v>
      </c>
      <c r="C232" s="3" t="s">
        <v>2169</v>
      </c>
      <c r="D232" s="3" t="s">
        <v>1480</v>
      </c>
      <c r="E232" s="3" t="s">
        <v>1711</v>
      </c>
      <c r="F232" s="3" t="s">
        <v>1710</v>
      </c>
      <c r="G232" s="3" t="s">
        <v>2168</v>
      </c>
      <c r="H232" s="3" t="s">
        <v>2154</v>
      </c>
      <c r="I232" s="3" t="s">
        <v>2153</v>
      </c>
      <c r="J232" s="4">
        <v>40406</v>
      </c>
      <c r="K232" s="4">
        <v>43304</v>
      </c>
      <c r="L232" s="4">
        <v>43304</v>
      </c>
      <c r="M232" s="4">
        <v>43448</v>
      </c>
      <c r="N232" s="3" t="s">
        <v>1729</v>
      </c>
      <c r="O232" s="3" t="s">
        <v>1728</v>
      </c>
      <c r="P232" s="4">
        <v>43669</v>
      </c>
      <c r="Q232" s="3" t="s">
        <v>2151</v>
      </c>
      <c r="R232" s="3" t="s">
        <v>2151</v>
      </c>
      <c r="S232" s="30" t="s">
        <v>20</v>
      </c>
    </row>
    <row r="233" spans="1:19" hidden="1" x14ac:dyDescent="0.25">
      <c r="A233" s="3">
        <v>132350</v>
      </c>
      <c r="B233" s="3" t="s">
        <v>3175</v>
      </c>
      <c r="C233" s="3" t="s">
        <v>3179</v>
      </c>
      <c r="D233" s="3" t="s">
        <v>1559</v>
      </c>
      <c r="E233" s="3" t="s">
        <v>1711</v>
      </c>
      <c r="F233" s="3" t="s">
        <v>1717</v>
      </c>
      <c r="G233" s="3" t="s">
        <v>3178</v>
      </c>
      <c r="H233" s="3" t="s">
        <v>2615</v>
      </c>
      <c r="I233" s="3" t="s">
        <v>2003</v>
      </c>
      <c r="J233" s="4">
        <v>39202</v>
      </c>
      <c r="K233" s="4">
        <v>39202</v>
      </c>
      <c r="L233" s="4">
        <v>39202</v>
      </c>
      <c r="M233" s="4">
        <v>43332</v>
      </c>
      <c r="N233" s="3" t="s">
        <v>1706</v>
      </c>
      <c r="O233" s="3" t="s">
        <v>1714</v>
      </c>
      <c r="P233" s="4">
        <v>43585</v>
      </c>
      <c r="Q233" s="3" t="s">
        <v>2485</v>
      </c>
      <c r="R233" s="3" t="s">
        <v>2485</v>
      </c>
    </row>
    <row r="234" spans="1:19" hidden="1" x14ac:dyDescent="0.25">
      <c r="A234" s="3">
        <v>132395</v>
      </c>
      <c r="B234" s="3" t="s">
        <v>1678</v>
      </c>
      <c r="C234" s="3" t="s">
        <v>2373</v>
      </c>
      <c r="D234" s="3" t="s">
        <v>1488</v>
      </c>
      <c r="E234" s="3" t="s">
        <v>1711</v>
      </c>
      <c r="F234" s="3" t="s">
        <v>1717</v>
      </c>
      <c r="G234" s="3" t="s">
        <v>2372</v>
      </c>
      <c r="H234" s="3" t="s">
        <v>1826</v>
      </c>
      <c r="I234" s="3" t="s">
        <v>1858</v>
      </c>
      <c r="J234" s="4">
        <v>42339</v>
      </c>
      <c r="K234" s="4">
        <v>42339</v>
      </c>
      <c r="L234" s="4">
        <v>43198</v>
      </c>
      <c r="R234" s="3" t="s">
        <v>2231</v>
      </c>
    </row>
    <row r="235" spans="1:19" hidden="1" x14ac:dyDescent="0.25">
      <c r="A235" s="3">
        <v>132980</v>
      </c>
      <c r="B235" s="3" t="s">
        <v>2834</v>
      </c>
      <c r="C235" s="3" t="s">
        <v>2875</v>
      </c>
      <c r="D235" s="3" t="s">
        <v>1516</v>
      </c>
      <c r="E235" s="3" t="s">
        <v>1711</v>
      </c>
      <c r="F235" s="3" t="s">
        <v>1717</v>
      </c>
      <c r="G235" s="3" t="s">
        <v>2874</v>
      </c>
      <c r="H235" s="3" t="s">
        <v>2867</v>
      </c>
      <c r="I235" s="3" t="s">
        <v>2866</v>
      </c>
      <c r="J235" s="4">
        <v>40401</v>
      </c>
      <c r="K235" s="4">
        <v>40401</v>
      </c>
      <c r="L235" s="4">
        <v>43070</v>
      </c>
      <c r="M235" s="4">
        <v>43091</v>
      </c>
      <c r="N235" s="3" t="s">
        <v>1706</v>
      </c>
      <c r="O235" s="3" t="s">
        <v>1705</v>
      </c>
      <c r="P235" s="4">
        <v>43191</v>
      </c>
      <c r="Q235" s="3" t="s">
        <v>2865</v>
      </c>
      <c r="R235" s="3" t="s">
        <v>2864</v>
      </c>
      <c r="S235" s="3" t="s">
        <v>13</v>
      </c>
    </row>
    <row r="236" spans="1:19" hidden="1" x14ac:dyDescent="0.25">
      <c r="A236" s="3">
        <v>135064</v>
      </c>
      <c r="B236" s="3" t="s">
        <v>1678</v>
      </c>
      <c r="C236" s="3" t="s">
        <v>2721</v>
      </c>
      <c r="D236" s="3" t="s">
        <v>1561</v>
      </c>
      <c r="E236" s="3" t="s">
        <v>1711</v>
      </c>
      <c r="F236" s="3" t="s">
        <v>1717</v>
      </c>
      <c r="G236" s="3" t="s">
        <v>2720</v>
      </c>
      <c r="H236" s="3" t="s">
        <v>2341</v>
      </c>
      <c r="I236" s="3" t="s">
        <v>1926</v>
      </c>
      <c r="J236" s="4">
        <v>35947</v>
      </c>
      <c r="K236" s="4">
        <v>35947</v>
      </c>
      <c r="L236" s="4">
        <v>35947</v>
      </c>
      <c r="M236" s="4">
        <v>43353</v>
      </c>
      <c r="O236" s="3" t="s">
        <v>1714</v>
      </c>
      <c r="P236" s="4">
        <v>43617</v>
      </c>
      <c r="Q236" s="3" t="s">
        <v>2265</v>
      </c>
      <c r="R236" s="3" t="s">
        <v>2342</v>
      </c>
    </row>
    <row r="237" spans="1:19" hidden="1" x14ac:dyDescent="0.25">
      <c r="A237" s="3">
        <v>137256</v>
      </c>
      <c r="B237" s="3" t="s">
        <v>1678</v>
      </c>
      <c r="C237" s="3" t="s">
        <v>2326</v>
      </c>
      <c r="D237" s="3" t="s">
        <v>1488</v>
      </c>
      <c r="E237" s="3" t="s">
        <v>1711</v>
      </c>
      <c r="F237" s="3" t="s">
        <v>1717</v>
      </c>
      <c r="G237" s="3" t="s">
        <v>2325</v>
      </c>
      <c r="H237" s="3" t="s">
        <v>1826</v>
      </c>
      <c r="I237" s="3" t="s">
        <v>1858</v>
      </c>
      <c r="J237" s="4">
        <v>38756</v>
      </c>
      <c r="K237" s="4">
        <v>38756</v>
      </c>
      <c r="L237" s="4">
        <v>38756</v>
      </c>
      <c r="M237" s="4">
        <v>43158</v>
      </c>
      <c r="N237" s="3" t="s">
        <v>1944</v>
      </c>
      <c r="O237" s="3" t="s">
        <v>1714</v>
      </c>
      <c r="P237" s="4">
        <v>43339</v>
      </c>
      <c r="Q237" s="3" t="s">
        <v>2227</v>
      </c>
      <c r="R237" s="3" t="s">
        <v>2227</v>
      </c>
      <c r="S237" s="3" t="s">
        <v>13</v>
      </c>
    </row>
    <row r="238" spans="1:19" hidden="1" x14ac:dyDescent="0.25">
      <c r="A238" s="3">
        <v>137422</v>
      </c>
      <c r="B238" s="3" t="s">
        <v>1713</v>
      </c>
      <c r="C238" s="3" t="s">
        <v>1842</v>
      </c>
      <c r="D238" s="3" t="s">
        <v>1489</v>
      </c>
      <c r="E238" s="3" t="s">
        <v>1711</v>
      </c>
      <c r="F238" s="3" t="s">
        <v>1717</v>
      </c>
      <c r="G238" s="3" t="s">
        <v>1841</v>
      </c>
      <c r="H238" s="3" t="s">
        <v>1743</v>
      </c>
      <c r="I238" s="3" t="s">
        <v>1836</v>
      </c>
      <c r="J238" s="4">
        <v>36199</v>
      </c>
      <c r="K238" s="4">
        <v>36199</v>
      </c>
      <c r="L238" s="4">
        <v>37130</v>
      </c>
      <c r="M238" s="4">
        <v>43308</v>
      </c>
      <c r="N238" s="3" t="s">
        <v>1706</v>
      </c>
      <c r="O238" s="3" t="s">
        <v>1714</v>
      </c>
      <c r="P238" s="4">
        <v>43504</v>
      </c>
      <c r="Q238" s="3" t="s">
        <v>1835</v>
      </c>
      <c r="R238" s="3" t="s">
        <v>1835</v>
      </c>
    </row>
    <row r="239" spans="1:19" hidden="1" x14ac:dyDescent="0.25">
      <c r="A239" s="3">
        <v>138669</v>
      </c>
      <c r="B239" s="3" t="s">
        <v>1713</v>
      </c>
      <c r="C239" s="3" t="s">
        <v>1774</v>
      </c>
      <c r="D239" s="3" t="s">
        <v>1527</v>
      </c>
      <c r="E239" s="3" t="s">
        <v>1758</v>
      </c>
      <c r="F239" s="3" t="s">
        <v>1710</v>
      </c>
      <c r="G239" s="3" t="s">
        <v>2016</v>
      </c>
      <c r="H239" s="3" t="s">
        <v>1776</v>
      </c>
      <c r="I239" s="3" t="s">
        <v>1775</v>
      </c>
      <c r="J239" s="4">
        <v>43069</v>
      </c>
      <c r="K239" s="4">
        <v>43069</v>
      </c>
      <c r="L239" s="4">
        <v>43069</v>
      </c>
      <c r="M239" s="4">
        <v>43270</v>
      </c>
      <c r="N239" s="3" t="s">
        <v>1706</v>
      </c>
      <c r="O239" s="3" t="s">
        <v>2015</v>
      </c>
      <c r="P239" s="4">
        <v>43311</v>
      </c>
      <c r="Q239" s="3" t="s">
        <v>2014</v>
      </c>
      <c r="R239" s="3" t="s">
        <v>1823</v>
      </c>
      <c r="S239" s="3" t="s">
        <v>13</v>
      </c>
    </row>
    <row r="240" spans="1:19" hidden="1" x14ac:dyDescent="0.25">
      <c r="A240" s="3">
        <v>141713</v>
      </c>
      <c r="B240" s="3" t="s">
        <v>2834</v>
      </c>
      <c r="C240" s="3" t="s">
        <v>3001</v>
      </c>
      <c r="D240" s="3" t="s">
        <v>1562</v>
      </c>
      <c r="E240" s="3" t="s">
        <v>1711</v>
      </c>
      <c r="F240" s="3" t="s">
        <v>1717</v>
      </c>
      <c r="G240" s="3" t="s">
        <v>3000</v>
      </c>
      <c r="H240" s="3" t="s">
        <v>2867</v>
      </c>
      <c r="I240" s="3" t="s">
        <v>2930</v>
      </c>
      <c r="J240" s="4">
        <v>38544</v>
      </c>
      <c r="K240" s="4">
        <v>38544</v>
      </c>
      <c r="L240" s="4">
        <v>42856</v>
      </c>
      <c r="M240" s="4">
        <v>41491</v>
      </c>
      <c r="O240" s="3" t="s">
        <v>1705</v>
      </c>
      <c r="P240" s="4">
        <v>42979</v>
      </c>
      <c r="Q240" s="3" t="s">
        <v>2900</v>
      </c>
      <c r="R240" s="3" t="s">
        <v>2900</v>
      </c>
      <c r="S240" s="3" t="s">
        <v>13</v>
      </c>
    </row>
    <row r="241" spans="1:19" hidden="1" x14ac:dyDescent="0.25">
      <c r="A241" s="3">
        <v>141812</v>
      </c>
      <c r="B241" s="3" t="s">
        <v>1678</v>
      </c>
      <c r="C241" s="3" t="s">
        <v>2212</v>
      </c>
      <c r="D241" s="3" t="s">
        <v>1563</v>
      </c>
      <c r="E241" s="3" t="s">
        <v>1711</v>
      </c>
      <c r="F241" s="3" t="s">
        <v>1717</v>
      </c>
      <c r="G241" s="3" t="s">
        <v>2211</v>
      </c>
      <c r="H241" s="3" t="s">
        <v>2195</v>
      </c>
      <c r="I241" s="3" t="s">
        <v>2199</v>
      </c>
      <c r="J241" s="4">
        <v>38050</v>
      </c>
      <c r="K241" s="4">
        <v>38050</v>
      </c>
      <c r="L241" s="4">
        <v>38050</v>
      </c>
      <c r="M241" s="4">
        <v>42872</v>
      </c>
      <c r="N241" s="3" t="s">
        <v>1706</v>
      </c>
      <c r="O241" s="3" t="s">
        <v>1714</v>
      </c>
      <c r="P241" s="4">
        <v>43163</v>
      </c>
      <c r="Q241" s="3" t="s">
        <v>2194</v>
      </c>
      <c r="R241" s="3" t="s">
        <v>2194</v>
      </c>
      <c r="S241" s="3" t="s">
        <v>13</v>
      </c>
    </row>
    <row r="242" spans="1:19" hidden="1" x14ac:dyDescent="0.25">
      <c r="A242" s="3">
        <v>142004</v>
      </c>
      <c r="B242" s="3" t="s">
        <v>1679</v>
      </c>
      <c r="C242" s="3" t="s">
        <v>2141</v>
      </c>
      <c r="D242" s="3" t="s">
        <v>1556</v>
      </c>
      <c r="E242" s="3" t="s">
        <v>1758</v>
      </c>
      <c r="F242" s="3" t="s">
        <v>1717</v>
      </c>
      <c r="G242" s="3" t="s">
        <v>3278</v>
      </c>
      <c r="H242" s="3" t="s">
        <v>1826</v>
      </c>
      <c r="I242" s="3" t="s">
        <v>1858</v>
      </c>
      <c r="J242" s="4">
        <v>35066</v>
      </c>
      <c r="K242" s="4">
        <v>35066</v>
      </c>
      <c r="L242" s="4">
        <v>42563</v>
      </c>
      <c r="M242" s="4">
        <v>42913</v>
      </c>
      <c r="N242" s="3" t="s">
        <v>1706</v>
      </c>
      <c r="O242" s="3" t="s">
        <v>1967</v>
      </c>
      <c r="P242" s="4">
        <v>43293</v>
      </c>
      <c r="Q242" s="3" t="s">
        <v>3277</v>
      </c>
      <c r="R242" s="3" t="s">
        <v>3277</v>
      </c>
      <c r="S242" s="3" t="s">
        <v>13</v>
      </c>
    </row>
    <row r="243" spans="1:19" hidden="1" x14ac:dyDescent="0.25">
      <c r="A243" s="3">
        <v>143369</v>
      </c>
      <c r="B243" s="3" t="s">
        <v>2834</v>
      </c>
      <c r="C243" s="3" t="s">
        <v>2871</v>
      </c>
      <c r="D243" s="3" t="s">
        <v>1564</v>
      </c>
      <c r="E243" s="3" t="s">
        <v>1711</v>
      </c>
      <c r="F243" s="3" t="s">
        <v>1717</v>
      </c>
      <c r="G243" s="3" t="s">
        <v>2870</v>
      </c>
      <c r="H243" s="3" t="s">
        <v>2867</v>
      </c>
      <c r="I243" s="3" t="s">
        <v>2866</v>
      </c>
      <c r="J243" s="4">
        <v>34971</v>
      </c>
      <c r="K243" s="4">
        <v>34971</v>
      </c>
      <c r="L243" s="4">
        <v>36714</v>
      </c>
      <c r="M243" s="4">
        <v>43091</v>
      </c>
      <c r="N243" s="3" t="s">
        <v>1706</v>
      </c>
      <c r="O243" s="3" t="s">
        <v>1714</v>
      </c>
      <c r="P243" s="4">
        <v>43372</v>
      </c>
      <c r="Q243" s="3" t="s">
        <v>2865</v>
      </c>
      <c r="R243" s="3" t="s">
        <v>2864</v>
      </c>
      <c r="S243" s="3" t="s">
        <v>13</v>
      </c>
    </row>
    <row r="244" spans="1:19" hidden="1" x14ac:dyDescent="0.25">
      <c r="A244" s="3">
        <v>144276</v>
      </c>
      <c r="B244" s="3" t="s">
        <v>2070</v>
      </c>
      <c r="C244" s="3" t="s">
        <v>2083</v>
      </c>
      <c r="D244" s="3" t="s">
        <v>1492</v>
      </c>
      <c r="E244" s="3" t="s">
        <v>1711</v>
      </c>
      <c r="F244" s="3" t="s">
        <v>1717</v>
      </c>
      <c r="G244" s="3" t="s">
        <v>2082</v>
      </c>
      <c r="H244" s="3" t="s">
        <v>2075</v>
      </c>
      <c r="I244" s="3" t="s">
        <v>1883</v>
      </c>
      <c r="J244" s="4">
        <v>41596</v>
      </c>
      <c r="K244" s="4">
        <v>41596</v>
      </c>
      <c r="L244" s="4">
        <v>41596</v>
      </c>
      <c r="M244" s="4">
        <v>42697</v>
      </c>
      <c r="N244" s="3" t="s">
        <v>1762</v>
      </c>
      <c r="O244" s="3" t="s">
        <v>1714</v>
      </c>
      <c r="P244" s="4">
        <v>43057</v>
      </c>
      <c r="Q244" s="3" t="s">
        <v>2074</v>
      </c>
      <c r="R244" s="3" t="s">
        <v>2074</v>
      </c>
      <c r="S244" s="3" t="s">
        <v>13</v>
      </c>
    </row>
    <row r="245" spans="1:19" hidden="1" x14ac:dyDescent="0.25">
      <c r="A245" s="3">
        <v>144796</v>
      </c>
      <c r="B245" s="3" t="s">
        <v>1678</v>
      </c>
      <c r="C245" s="3" t="s">
        <v>2193</v>
      </c>
      <c r="D245" s="3" t="s">
        <v>1471</v>
      </c>
      <c r="E245" s="3" t="s">
        <v>1711</v>
      </c>
      <c r="F245" s="3" t="s">
        <v>1717</v>
      </c>
      <c r="G245" s="3" t="s">
        <v>2192</v>
      </c>
      <c r="H245" s="3" t="s">
        <v>2181</v>
      </c>
      <c r="I245" s="3" t="s">
        <v>2182</v>
      </c>
      <c r="J245" s="4">
        <v>37043</v>
      </c>
      <c r="K245" s="4">
        <v>37043</v>
      </c>
      <c r="L245" s="4">
        <v>42972</v>
      </c>
      <c r="R245" s="3" t="s">
        <v>2179</v>
      </c>
    </row>
    <row r="246" spans="1:19" hidden="1" x14ac:dyDescent="0.25">
      <c r="A246" s="3">
        <v>145474</v>
      </c>
      <c r="B246" s="3" t="s">
        <v>1678</v>
      </c>
      <c r="C246" s="3" t="s">
        <v>2546</v>
      </c>
      <c r="D246" s="3" t="s">
        <v>1491</v>
      </c>
      <c r="E246" s="3" t="s">
        <v>1711</v>
      </c>
      <c r="F246" s="3" t="s">
        <v>1717</v>
      </c>
      <c r="G246" s="3" t="s">
        <v>2545</v>
      </c>
      <c r="H246" s="3" t="s">
        <v>1743</v>
      </c>
      <c r="I246" s="3" t="s">
        <v>2214</v>
      </c>
      <c r="J246" s="4">
        <v>42360</v>
      </c>
      <c r="K246" s="4">
        <v>42360</v>
      </c>
      <c r="L246" s="4">
        <v>42360</v>
      </c>
      <c r="M246" s="4">
        <v>43090</v>
      </c>
      <c r="N246" s="3" t="s">
        <v>1706</v>
      </c>
      <c r="O246" s="3" t="s">
        <v>1984</v>
      </c>
      <c r="P246" s="4">
        <v>43456</v>
      </c>
      <c r="Q246" s="3" t="s">
        <v>2213</v>
      </c>
      <c r="R246" s="3" t="s">
        <v>2530</v>
      </c>
    </row>
    <row r="247" spans="1:19" hidden="1" x14ac:dyDescent="0.25">
      <c r="A247" s="3">
        <v>146071</v>
      </c>
      <c r="B247" s="3" t="s">
        <v>2834</v>
      </c>
      <c r="C247" s="3" t="s">
        <v>3098</v>
      </c>
      <c r="D247" s="3" t="s">
        <v>1565</v>
      </c>
      <c r="E247" s="3" t="s">
        <v>1711</v>
      </c>
      <c r="F247" s="3" t="s">
        <v>1717</v>
      </c>
      <c r="G247" s="3" t="s">
        <v>3097</v>
      </c>
      <c r="H247" s="3" t="s">
        <v>2942</v>
      </c>
      <c r="I247" s="3" t="s">
        <v>1909</v>
      </c>
      <c r="J247" s="4">
        <v>35843</v>
      </c>
      <c r="K247" s="4">
        <v>35843</v>
      </c>
      <c r="L247" s="4">
        <v>42726</v>
      </c>
      <c r="M247" s="4">
        <v>43133</v>
      </c>
      <c r="N247" s="3" t="s">
        <v>1706</v>
      </c>
      <c r="O247" s="3" t="s">
        <v>1714</v>
      </c>
      <c r="P247" s="4">
        <v>43456</v>
      </c>
      <c r="Q247" s="3" t="s">
        <v>3094</v>
      </c>
      <c r="R247" s="3" t="s">
        <v>3094</v>
      </c>
    </row>
    <row r="248" spans="1:19" hidden="1" x14ac:dyDescent="0.25">
      <c r="A248" s="3">
        <v>147021</v>
      </c>
      <c r="B248" s="3" t="s">
        <v>1679</v>
      </c>
      <c r="C248" s="3" t="s">
        <v>3257</v>
      </c>
      <c r="D248" s="3" t="s">
        <v>1492</v>
      </c>
      <c r="E248" s="3" t="s">
        <v>1711</v>
      </c>
      <c r="F248" s="3" t="s">
        <v>1717</v>
      </c>
      <c r="G248" s="3" t="s">
        <v>3256</v>
      </c>
      <c r="H248" s="3" t="s">
        <v>3235</v>
      </c>
      <c r="I248" s="3" t="s">
        <v>1883</v>
      </c>
      <c r="J248" s="4">
        <v>39303</v>
      </c>
      <c r="K248" s="4">
        <v>39303</v>
      </c>
      <c r="L248" s="4">
        <v>39303</v>
      </c>
      <c r="M248" s="4">
        <v>43018</v>
      </c>
      <c r="N248" s="3" t="s">
        <v>1706</v>
      </c>
      <c r="O248" s="3" t="s">
        <v>1714</v>
      </c>
      <c r="P248" s="4">
        <v>43321</v>
      </c>
      <c r="Q248" s="3" t="s">
        <v>3247</v>
      </c>
      <c r="R248" s="3" t="s">
        <v>3247</v>
      </c>
      <c r="S248" s="3" t="s">
        <v>13</v>
      </c>
    </row>
    <row r="249" spans="1:19" hidden="1" x14ac:dyDescent="0.25">
      <c r="A249" s="3">
        <v>147552</v>
      </c>
      <c r="B249" s="3" t="s">
        <v>1679</v>
      </c>
      <c r="C249" s="3" t="s">
        <v>3280</v>
      </c>
      <c r="D249" s="3" t="s">
        <v>1464</v>
      </c>
      <c r="E249" s="3" t="s">
        <v>1711</v>
      </c>
      <c r="F249" s="3" t="s">
        <v>1717</v>
      </c>
      <c r="G249" s="3" t="s">
        <v>3279</v>
      </c>
      <c r="H249" s="3" t="s">
        <v>1826</v>
      </c>
      <c r="I249" s="3" t="s">
        <v>2233</v>
      </c>
      <c r="J249" s="4">
        <v>37473</v>
      </c>
      <c r="K249" s="4">
        <v>37473</v>
      </c>
      <c r="L249" s="4">
        <v>41883</v>
      </c>
      <c r="M249" s="4">
        <v>42912</v>
      </c>
      <c r="N249" s="3" t="s">
        <v>1706</v>
      </c>
      <c r="O249" s="3" t="s">
        <v>1714</v>
      </c>
      <c r="P249" s="4">
        <v>43317</v>
      </c>
      <c r="Q249" s="3" t="s">
        <v>3277</v>
      </c>
      <c r="R249" s="3" t="s">
        <v>3277</v>
      </c>
      <c r="S249" s="3" t="s">
        <v>13</v>
      </c>
    </row>
    <row r="250" spans="1:19" hidden="1" x14ac:dyDescent="0.25">
      <c r="A250" s="3">
        <v>155412</v>
      </c>
      <c r="B250" s="3" t="s">
        <v>1678</v>
      </c>
      <c r="C250" s="3" t="s">
        <v>2216</v>
      </c>
      <c r="D250" s="3" t="s">
        <v>1503</v>
      </c>
      <c r="E250" s="3" t="s">
        <v>1788</v>
      </c>
      <c r="F250" s="3" t="s">
        <v>1710</v>
      </c>
      <c r="G250" s="3" t="s">
        <v>2215</v>
      </c>
      <c r="H250" s="3" t="s">
        <v>1743</v>
      </c>
      <c r="I250" s="3" t="s">
        <v>2214</v>
      </c>
      <c r="J250" s="4">
        <v>39195</v>
      </c>
      <c r="K250" s="4">
        <v>42376</v>
      </c>
      <c r="L250" s="4">
        <v>42517</v>
      </c>
      <c r="M250" s="4">
        <v>43327</v>
      </c>
      <c r="N250" s="3" t="s">
        <v>1706</v>
      </c>
      <c r="O250" s="3" t="s">
        <v>1714</v>
      </c>
      <c r="P250" s="4">
        <v>43612</v>
      </c>
      <c r="Q250" s="3" t="s">
        <v>2213</v>
      </c>
      <c r="R250" s="3" t="s">
        <v>2213</v>
      </c>
    </row>
    <row r="251" spans="1:19" hidden="1" x14ac:dyDescent="0.25">
      <c r="A251" s="3">
        <v>155653</v>
      </c>
      <c r="B251" s="3" t="s">
        <v>3150</v>
      </c>
      <c r="C251" s="3" t="s">
        <v>3170</v>
      </c>
      <c r="D251" s="3" t="s">
        <v>1501</v>
      </c>
      <c r="E251" s="3" t="s">
        <v>1711</v>
      </c>
      <c r="F251" s="3" t="s">
        <v>1717</v>
      </c>
      <c r="G251" s="3" t="s">
        <v>3169</v>
      </c>
      <c r="H251" s="3" t="s">
        <v>2942</v>
      </c>
      <c r="I251" s="3" t="s">
        <v>3162</v>
      </c>
      <c r="J251" s="4">
        <v>39125</v>
      </c>
      <c r="K251" s="4">
        <v>39217</v>
      </c>
      <c r="L251" s="4">
        <v>42948</v>
      </c>
      <c r="M251" s="4">
        <v>43076</v>
      </c>
      <c r="N251" s="3" t="s">
        <v>1706</v>
      </c>
      <c r="O251" s="3" t="s">
        <v>1714</v>
      </c>
      <c r="P251" s="4">
        <v>43313</v>
      </c>
      <c r="Q251" s="3" t="s">
        <v>3147</v>
      </c>
      <c r="R251" s="3" t="s">
        <v>2943</v>
      </c>
      <c r="S251" s="3" t="s">
        <v>13</v>
      </c>
    </row>
    <row r="252" spans="1:19" hidden="1" x14ac:dyDescent="0.25">
      <c r="A252" s="3">
        <v>159388</v>
      </c>
      <c r="B252" s="3" t="s">
        <v>2834</v>
      </c>
      <c r="C252" s="3" t="s">
        <v>2987</v>
      </c>
      <c r="D252" s="3" t="s">
        <v>1566</v>
      </c>
      <c r="E252" s="3" t="s">
        <v>1758</v>
      </c>
      <c r="F252" s="3" t="s">
        <v>1717</v>
      </c>
      <c r="G252" s="3" t="s">
        <v>2986</v>
      </c>
      <c r="H252" s="3" t="s">
        <v>2831</v>
      </c>
      <c r="I252" s="3" t="s">
        <v>2831</v>
      </c>
      <c r="J252" s="4">
        <v>39020</v>
      </c>
      <c r="K252" s="4">
        <v>39020</v>
      </c>
      <c r="L252" s="4">
        <v>42557</v>
      </c>
      <c r="M252" s="4">
        <v>42895</v>
      </c>
      <c r="N252" s="3" t="s">
        <v>1706</v>
      </c>
      <c r="O252" s="3" t="s">
        <v>1984</v>
      </c>
      <c r="P252" s="4">
        <v>43544</v>
      </c>
      <c r="Q252" s="3" t="s">
        <v>2929</v>
      </c>
      <c r="R252" s="3" t="s">
        <v>2929</v>
      </c>
    </row>
    <row r="253" spans="1:19" hidden="1" x14ac:dyDescent="0.25">
      <c r="A253" s="3">
        <v>159874</v>
      </c>
      <c r="B253" s="3" t="s">
        <v>2144</v>
      </c>
      <c r="C253" s="3" t="s">
        <v>2150</v>
      </c>
      <c r="D253" s="3" t="s">
        <v>1471</v>
      </c>
      <c r="E253" s="3" t="s">
        <v>1711</v>
      </c>
      <c r="F253" s="3" t="s">
        <v>1717</v>
      </c>
      <c r="G253" s="3" t="s">
        <v>2149</v>
      </c>
      <c r="H253" s="3" t="s">
        <v>2148</v>
      </c>
      <c r="I253" s="3" t="s">
        <v>1909</v>
      </c>
      <c r="J253" s="4">
        <v>33878</v>
      </c>
      <c r="K253" s="4">
        <v>33878</v>
      </c>
      <c r="L253" s="4">
        <v>39043</v>
      </c>
      <c r="M253" s="4">
        <v>42690</v>
      </c>
      <c r="N253" s="3" t="s">
        <v>1762</v>
      </c>
      <c r="O253" s="3" t="s">
        <v>1714</v>
      </c>
      <c r="P253" s="4">
        <v>43007</v>
      </c>
      <c r="Q253" s="3" t="s">
        <v>2147</v>
      </c>
      <c r="R253" s="3" t="s">
        <v>2147</v>
      </c>
      <c r="S253" s="3" t="s">
        <v>13</v>
      </c>
    </row>
    <row r="254" spans="1:19" hidden="1" x14ac:dyDescent="0.25">
      <c r="A254" s="3">
        <v>162406</v>
      </c>
      <c r="B254" s="30" t="s">
        <v>2834</v>
      </c>
      <c r="C254" s="3" t="s">
        <v>2789</v>
      </c>
      <c r="D254" s="3" t="s">
        <v>2041</v>
      </c>
      <c r="E254" s="3" t="s">
        <v>1788</v>
      </c>
      <c r="F254" s="3" t="s">
        <v>1710</v>
      </c>
      <c r="G254" s="3" t="s">
        <v>2788</v>
      </c>
      <c r="H254" s="3" t="s">
        <v>2039</v>
      </c>
      <c r="I254" s="3" t="s">
        <v>2783</v>
      </c>
      <c r="J254" s="4">
        <v>41278</v>
      </c>
      <c r="K254" s="4">
        <v>41278</v>
      </c>
      <c r="L254" s="4">
        <v>41278</v>
      </c>
      <c r="R254" s="3" t="s">
        <v>2037</v>
      </c>
    </row>
    <row r="255" spans="1:19" hidden="1" x14ac:dyDescent="0.25">
      <c r="A255" s="3">
        <v>162930</v>
      </c>
      <c r="B255" s="30" t="s">
        <v>2834</v>
      </c>
      <c r="C255" s="3" t="s">
        <v>2052</v>
      </c>
      <c r="D255" s="3" t="s">
        <v>1567</v>
      </c>
      <c r="E255" s="3" t="s">
        <v>1711</v>
      </c>
      <c r="F255" s="3" t="s">
        <v>1717</v>
      </c>
      <c r="G255" s="3" t="s">
        <v>2051</v>
      </c>
      <c r="H255" s="3" t="s">
        <v>2039</v>
      </c>
      <c r="I255" s="3" t="s">
        <v>2043</v>
      </c>
      <c r="J255" s="4">
        <v>38999</v>
      </c>
      <c r="K255" s="4">
        <v>38999</v>
      </c>
      <c r="L255" s="4">
        <v>38999</v>
      </c>
      <c r="M255" s="4">
        <v>43391</v>
      </c>
      <c r="N255" s="3" t="s">
        <v>1706</v>
      </c>
      <c r="O255" s="3" t="s">
        <v>1714</v>
      </c>
      <c r="P255" s="4">
        <v>43747</v>
      </c>
      <c r="Q255" s="3" t="s">
        <v>2037</v>
      </c>
      <c r="R255" s="3" t="s">
        <v>2037</v>
      </c>
    </row>
    <row r="256" spans="1:19" hidden="1" x14ac:dyDescent="0.25">
      <c r="A256" s="3">
        <v>165357</v>
      </c>
      <c r="B256" s="3" t="s">
        <v>1678</v>
      </c>
      <c r="C256" s="3" t="s">
        <v>2231</v>
      </c>
      <c r="D256" s="3" t="s">
        <v>1556</v>
      </c>
      <c r="E256" s="3" t="s">
        <v>1758</v>
      </c>
      <c r="F256" s="3" t="s">
        <v>1710</v>
      </c>
      <c r="G256" s="3" t="s">
        <v>2230</v>
      </c>
      <c r="H256" s="3" t="s">
        <v>1826</v>
      </c>
      <c r="I256" s="3" t="s">
        <v>1858</v>
      </c>
      <c r="J256" s="4">
        <v>43164</v>
      </c>
      <c r="K256" s="4">
        <v>43164</v>
      </c>
      <c r="L256" s="4">
        <v>43164</v>
      </c>
      <c r="M256" s="4">
        <v>43354</v>
      </c>
      <c r="O256" s="3" t="s">
        <v>2015</v>
      </c>
      <c r="P256" s="4">
        <v>43409</v>
      </c>
      <c r="Q256" s="3" t="s">
        <v>2219</v>
      </c>
      <c r="R256" s="3" t="s">
        <v>2219</v>
      </c>
      <c r="S256" s="3" t="s">
        <v>13</v>
      </c>
    </row>
    <row r="257" spans="1:19" hidden="1" x14ac:dyDescent="0.25">
      <c r="A257" s="3">
        <v>167942</v>
      </c>
      <c r="B257" s="3" t="s">
        <v>1678</v>
      </c>
      <c r="C257" s="3" t="s">
        <v>2453</v>
      </c>
      <c r="D257" s="3" t="s">
        <v>1506</v>
      </c>
      <c r="E257" s="3" t="s">
        <v>1711</v>
      </c>
      <c r="F257" s="3" t="s">
        <v>1717</v>
      </c>
      <c r="G257" s="3" t="s">
        <v>2452</v>
      </c>
      <c r="H257" s="3" t="s">
        <v>1743</v>
      </c>
      <c r="I257" s="3" t="s">
        <v>1793</v>
      </c>
      <c r="J257" s="4">
        <v>36549</v>
      </c>
      <c r="K257" s="4">
        <v>36549</v>
      </c>
      <c r="L257" s="4">
        <v>36549</v>
      </c>
      <c r="M257" s="4">
        <v>43299</v>
      </c>
      <c r="N257" s="3" t="s">
        <v>1706</v>
      </c>
      <c r="O257" s="3" t="s">
        <v>1714</v>
      </c>
      <c r="P257" s="4">
        <v>43489</v>
      </c>
      <c r="Q257" s="3" t="s">
        <v>2451</v>
      </c>
      <c r="R257" s="3" t="s">
        <v>2451</v>
      </c>
    </row>
    <row r="258" spans="1:19" hidden="1" x14ac:dyDescent="0.25">
      <c r="A258" s="3">
        <v>170854</v>
      </c>
      <c r="B258" s="3" t="s">
        <v>1678</v>
      </c>
      <c r="C258" s="3" t="s">
        <v>2187</v>
      </c>
      <c r="D258" s="3" t="s">
        <v>1460</v>
      </c>
      <c r="E258" s="3" t="s">
        <v>1711</v>
      </c>
      <c r="F258" s="3" t="s">
        <v>1717</v>
      </c>
      <c r="G258" s="3" t="s">
        <v>2186</v>
      </c>
      <c r="H258" s="3" t="s">
        <v>2181</v>
      </c>
      <c r="I258" s="3" t="s">
        <v>2182</v>
      </c>
      <c r="J258" s="4">
        <v>33070</v>
      </c>
      <c r="K258" s="4">
        <v>33070</v>
      </c>
      <c r="L258" s="4">
        <v>42406</v>
      </c>
      <c r="M258" s="4">
        <v>43119</v>
      </c>
      <c r="N258" s="3" t="s">
        <v>1706</v>
      </c>
      <c r="O258" s="3" t="s">
        <v>1984</v>
      </c>
      <c r="P258" s="4">
        <v>43297</v>
      </c>
      <c r="Q258" s="3" t="s">
        <v>2180</v>
      </c>
      <c r="R258" s="3" t="s">
        <v>2179</v>
      </c>
      <c r="S258" s="3" t="s">
        <v>13</v>
      </c>
    </row>
    <row r="259" spans="1:19" hidden="1" x14ac:dyDescent="0.25">
      <c r="A259" s="3">
        <v>172105</v>
      </c>
      <c r="B259" s="3" t="s">
        <v>1713</v>
      </c>
      <c r="C259" s="3" t="s">
        <v>1958</v>
      </c>
      <c r="D259" s="3" t="s">
        <v>1568</v>
      </c>
      <c r="E259" s="3" t="s">
        <v>1711</v>
      </c>
      <c r="F259" s="3" t="s">
        <v>1717</v>
      </c>
      <c r="G259" s="3" t="s">
        <v>1957</v>
      </c>
      <c r="H259" s="3" t="s">
        <v>1826</v>
      </c>
      <c r="I259" s="3" t="s">
        <v>1940</v>
      </c>
      <c r="J259" s="4">
        <v>36951</v>
      </c>
      <c r="K259" s="4">
        <v>36951</v>
      </c>
      <c r="L259" s="4">
        <v>37316</v>
      </c>
      <c r="M259" s="4">
        <v>43354</v>
      </c>
      <c r="N259" s="3" t="s">
        <v>1706</v>
      </c>
      <c r="O259" s="3" t="s">
        <v>1714</v>
      </c>
      <c r="P259" s="4">
        <v>43525</v>
      </c>
      <c r="Q259" s="3" t="s">
        <v>1939</v>
      </c>
      <c r="R259" s="3" t="s">
        <v>1939</v>
      </c>
    </row>
    <row r="260" spans="1:19" hidden="1" x14ac:dyDescent="0.25">
      <c r="A260" s="3">
        <v>174348</v>
      </c>
      <c r="B260" s="3" t="s">
        <v>1678</v>
      </c>
      <c r="C260" s="3" t="s">
        <v>2758</v>
      </c>
      <c r="D260" s="3" t="s">
        <v>1489</v>
      </c>
      <c r="E260" s="3" t="s">
        <v>1711</v>
      </c>
      <c r="F260" s="3" t="s">
        <v>1717</v>
      </c>
      <c r="G260" s="3" t="s">
        <v>2757</v>
      </c>
      <c r="H260" s="3" t="s">
        <v>2248</v>
      </c>
      <c r="I260" s="3" t="s">
        <v>2247</v>
      </c>
      <c r="J260" s="4">
        <v>37124</v>
      </c>
      <c r="K260" s="4">
        <v>37124</v>
      </c>
      <c r="L260" s="4">
        <v>42135</v>
      </c>
      <c r="M260" s="4">
        <v>43034</v>
      </c>
      <c r="N260" s="3" t="s">
        <v>1706</v>
      </c>
      <c r="O260" s="3" t="s">
        <v>1714</v>
      </c>
      <c r="P260" s="4">
        <v>43231</v>
      </c>
      <c r="Q260" s="3" t="s">
        <v>2748</v>
      </c>
      <c r="R260" s="3" t="s">
        <v>2745</v>
      </c>
      <c r="S260" s="3" t="s">
        <v>13</v>
      </c>
    </row>
    <row r="261" spans="1:19" hidden="1" x14ac:dyDescent="0.25">
      <c r="A261" s="3">
        <v>174443</v>
      </c>
      <c r="B261" s="3" t="s">
        <v>1678</v>
      </c>
      <c r="C261" s="3" t="s">
        <v>2567</v>
      </c>
      <c r="D261" s="3" t="s">
        <v>1569</v>
      </c>
      <c r="E261" s="3" t="s">
        <v>1711</v>
      </c>
      <c r="F261" s="3" t="s">
        <v>1717</v>
      </c>
      <c r="G261" s="3" t="s">
        <v>2566</v>
      </c>
      <c r="H261" s="3" t="s">
        <v>1743</v>
      </c>
      <c r="I261" s="3" t="s">
        <v>2565</v>
      </c>
      <c r="J261" s="4">
        <v>35667</v>
      </c>
      <c r="K261" s="4">
        <v>35667</v>
      </c>
      <c r="L261" s="4">
        <v>41991</v>
      </c>
      <c r="M261" s="4">
        <v>42886</v>
      </c>
      <c r="N261" s="3" t="s">
        <v>1706</v>
      </c>
      <c r="O261" s="3" t="s">
        <v>1714</v>
      </c>
      <c r="P261" s="4">
        <v>42973</v>
      </c>
      <c r="Q261" s="3" t="s">
        <v>2563</v>
      </c>
      <c r="R261" s="3" t="s">
        <v>2563</v>
      </c>
      <c r="S261" s="3" t="s">
        <v>13</v>
      </c>
    </row>
    <row r="262" spans="1:19" hidden="1" x14ac:dyDescent="0.25">
      <c r="A262" s="3">
        <v>178162</v>
      </c>
      <c r="B262" s="3" t="s">
        <v>1713</v>
      </c>
      <c r="C262" s="3" t="s">
        <v>1814</v>
      </c>
      <c r="D262" s="3" t="s">
        <v>1547</v>
      </c>
      <c r="E262" s="3" t="s">
        <v>1711</v>
      </c>
      <c r="F262" s="3" t="s">
        <v>1717</v>
      </c>
      <c r="G262" s="3" t="s">
        <v>1813</v>
      </c>
      <c r="H262" s="3" t="s">
        <v>1743</v>
      </c>
      <c r="I262" s="3" t="s">
        <v>1756</v>
      </c>
      <c r="J262" s="4">
        <v>38943</v>
      </c>
      <c r="K262" s="4">
        <v>38943</v>
      </c>
      <c r="L262" s="4">
        <v>40772</v>
      </c>
      <c r="M262" s="4">
        <v>43420</v>
      </c>
      <c r="O262" s="3" t="s">
        <v>1714</v>
      </c>
      <c r="P262" s="4">
        <v>43691</v>
      </c>
      <c r="Q262" s="3" t="s">
        <v>1759</v>
      </c>
      <c r="R262" s="3" t="s">
        <v>1759</v>
      </c>
    </row>
    <row r="263" spans="1:19" hidden="1" x14ac:dyDescent="0.25">
      <c r="A263" s="3">
        <v>183752</v>
      </c>
      <c r="B263" s="3" t="s">
        <v>2834</v>
      </c>
      <c r="C263" s="3" t="s">
        <v>2881</v>
      </c>
      <c r="D263" s="3" t="s">
        <v>1570</v>
      </c>
      <c r="E263" s="3" t="s">
        <v>1711</v>
      </c>
      <c r="F263" s="3" t="s">
        <v>1717</v>
      </c>
      <c r="G263" s="3" t="s">
        <v>2880</v>
      </c>
      <c r="H263" s="3" t="s">
        <v>2867</v>
      </c>
      <c r="I263" s="3" t="s">
        <v>2866</v>
      </c>
      <c r="J263" s="4">
        <v>39099</v>
      </c>
      <c r="K263" s="4">
        <v>39099</v>
      </c>
      <c r="L263" s="4">
        <v>42491</v>
      </c>
      <c r="M263" s="4">
        <v>43174</v>
      </c>
      <c r="N263" s="3" t="s">
        <v>1706</v>
      </c>
      <c r="O263" s="3" t="s">
        <v>1714</v>
      </c>
      <c r="P263" s="4">
        <v>43482</v>
      </c>
      <c r="Q263" s="3" t="s">
        <v>2865</v>
      </c>
      <c r="R263" s="3" t="s">
        <v>2864</v>
      </c>
    </row>
    <row r="264" spans="1:19" hidden="1" x14ac:dyDescent="0.25">
      <c r="A264" s="3">
        <v>183885</v>
      </c>
      <c r="B264" s="3" t="s">
        <v>1678</v>
      </c>
      <c r="C264" s="3" t="s">
        <v>2529</v>
      </c>
      <c r="D264" s="3" t="s">
        <v>1460</v>
      </c>
      <c r="E264" s="3" t="s">
        <v>1711</v>
      </c>
      <c r="F264" s="3" t="s">
        <v>1717</v>
      </c>
      <c r="G264" s="3" t="s">
        <v>2528</v>
      </c>
      <c r="H264" s="3" t="s">
        <v>2471</v>
      </c>
      <c r="I264" s="3" t="s">
        <v>2470</v>
      </c>
      <c r="J264" s="4">
        <v>37165</v>
      </c>
      <c r="K264" s="4">
        <v>37165</v>
      </c>
      <c r="L264" s="4">
        <v>41848</v>
      </c>
      <c r="M264" s="4">
        <v>43392</v>
      </c>
      <c r="N264" s="3" t="s">
        <v>1706</v>
      </c>
      <c r="O264" s="3" t="s">
        <v>1714</v>
      </c>
      <c r="P264" s="4">
        <v>43670</v>
      </c>
      <c r="Q264" s="3" t="s">
        <v>2523</v>
      </c>
      <c r="R264" s="3" t="s">
        <v>2472</v>
      </c>
    </row>
    <row r="265" spans="1:19" hidden="1" x14ac:dyDescent="0.25">
      <c r="A265" s="3">
        <v>184065</v>
      </c>
      <c r="B265" s="3" t="s">
        <v>1678</v>
      </c>
      <c r="C265" s="3" t="s">
        <v>2353</v>
      </c>
      <c r="D265" s="3" t="s">
        <v>1488</v>
      </c>
      <c r="E265" s="3" t="s">
        <v>1711</v>
      </c>
      <c r="F265" s="3" t="s">
        <v>1717</v>
      </c>
      <c r="G265" s="3" t="s">
        <v>2352</v>
      </c>
      <c r="H265" s="3" t="s">
        <v>1826</v>
      </c>
      <c r="I265" s="3" t="s">
        <v>1858</v>
      </c>
      <c r="J265" s="4">
        <v>38833</v>
      </c>
      <c r="K265" s="4">
        <v>41786</v>
      </c>
      <c r="L265" s="4">
        <v>42241</v>
      </c>
      <c r="M265" s="4">
        <v>43053</v>
      </c>
      <c r="N265" s="3" t="s">
        <v>1706</v>
      </c>
      <c r="O265" s="3" t="s">
        <v>1714</v>
      </c>
      <c r="P265" s="4">
        <v>43337</v>
      </c>
      <c r="Q265" s="3" t="s">
        <v>2227</v>
      </c>
      <c r="R265" s="3" t="s">
        <v>2231</v>
      </c>
      <c r="S265" s="3" t="s">
        <v>13</v>
      </c>
    </row>
    <row r="266" spans="1:19" hidden="1" x14ac:dyDescent="0.25">
      <c r="A266" s="3">
        <v>185258</v>
      </c>
      <c r="B266" s="30" t="s">
        <v>2834</v>
      </c>
      <c r="C266" s="3" t="s">
        <v>2793</v>
      </c>
      <c r="D266" s="3" t="s">
        <v>1571</v>
      </c>
      <c r="E266" s="3" t="s">
        <v>1711</v>
      </c>
      <c r="F266" s="3" t="s">
        <v>1717</v>
      </c>
      <c r="G266" s="3" t="s">
        <v>2792</v>
      </c>
      <c r="H266" s="3" t="s">
        <v>2039</v>
      </c>
      <c r="I266" s="3" t="s">
        <v>2783</v>
      </c>
      <c r="J266" s="4">
        <v>33616</v>
      </c>
      <c r="K266" s="4">
        <v>33616</v>
      </c>
      <c r="L266" s="4">
        <v>40210</v>
      </c>
      <c r="M266" s="4">
        <v>43391</v>
      </c>
      <c r="N266" s="3" t="s">
        <v>1706</v>
      </c>
      <c r="O266" s="3" t="s">
        <v>1714</v>
      </c>
      <c r="P266" s="4">
        <v>43478</v>
      </c>
      <c r="Q266" s="3" t="s">
        <v>2037</v>
      </c>
      <c r="R266" s="3" t="s">
        <v>2037</v>
      </c>
    </row>
    <row r="267" spans="1:19" hidden="1" x14ac:dyDescent="0.25">
      <c r="A267" s="3">
        <v>185371</v>
      </c>
      <c r="B267" s="3" t="s">
        <v>1678</v>
      </c>
      <c r="C267" s="3" t="s">
        <v>2644</v>
      </c>
      <c r="D267" s="3" t="s">
        <v>1471</v>
      </c>
      <c r="E267" s="3" t="s">
        <v>1711</v>
      </c>
      <c r="F267" s="3" t="s">
        <v>1717</v>
      </c>
      <c r="G267" s="3" t="s">
        <v>2643</v>
      </c>
      <c r="H267" s="3" t="s">
        <v>2262</v>
      </c>
      <c r="I267" s="3" t="s">
        <v>2642</v>
      </c>
      <c r="J267" s="4">
        <v>37119</v>
      </c>
      <c r="K267" s="4">
        <v>41771</v>
      </c>
      <c r="L267" s="4">
        <v>42758</v>
      </c>
      <c r="M267" s="4">
        <v>42842</v>
      </c>
      <c r="N267" s="3" t="s">
        <v>1762</v>
      </c>
      <c r="O267" s="3" t="s">
        <v>1714</v>
      </c>
      <c r="P267" s="4">
        <v>43123</v>
      </c>
      <c r="Q267" s="3" t="s">
        <v>2136</v>
      </c>
      <c r="R267" s="3" t="s">
        <v>2136</v>
      </c>
      <c r="S267" s="3" t="s">
        <v>13</v>
      </c>
    </row>
    <row r="268" spans="1:19" hidden="1" x14ac:dyDescent="0.25">
      <c r="A268" s="3">
        <v>185758</v>
      </c>
      <c r="B268" s="3" t="s">
        <v>2834</v>
      </c>
      <c r="C268" s="3" t="s">
        <v>2897</v>
      </c>
      <c r="D268" s="3" t="s">
        <v>1516</v>
      </c>
      <c r="E268" s="3" t="s">
        <v>1711</v>
      </c>
      <c r="F268" s="3" t="s">
        <v>1717</v>
      </c>
      <c r="G268" s="3" t="s">
        <v>2896</v>
      </c>
      <c r="H268" s="3" t="s">
        <v>2867</v>
      </c>
      <c r="I268" s="3" t="s">
        <v>2866</v>
      </c>
      <c r="J268" s="4">
        <v>37502</v>
      </c>
      <c r="K268" s="4">
        <v>37502</v>
      </c>
      <c r="L268" s="4">
        <v>43178</v>
      </c>
      <c r="M268" s="4">
        <v>43411</v>
      </c>
      <c r="N268" s="3" t="s">
        <v>1706</v>
      </c>
      <c r="O268" s="3" t="s">
        <v>1705</v>
      </c>
      <c r="P268" s="4">
        <v>43543</v>
      </c>
      <c r="Q268" s="3" t="s">
        <v>2864</v>
      </c>
      <c r="R268" s="3" t="s">
        <v>2864</v>
      </c>
    </row>
    <row r="269" spans="1:19" hidden="1" x14ac:dyDescent="0.25">
      <c r="A269" s="3">
        <v>185827</v>
      </c>
      <c r="B269" s="3" t="s">
        <v>2834</v>
      </c>
      <c r="C269" s="3" t="s">
        <v>2852</v>
      </c>
      <c r="D269" s="3" t="s">
        <v>1572</v>
      </c>
      <c r="E269" s="3" t="s">
        <v>1758</v>
      </c>
      <c r="F269" s="3" t="s">
        <v>1717</v>
      </c>
      <c r="G269" s="3" t="s">
        <v>2851</v>
      </c>
      <c r="H269" s="3" t="s">
        <v>2039</v>
      </c>
      <c r="I269" s="3" t="s">
        <v>2850</v>
      </c>
      <c r="J269" s="4">
        <v>36164</v>
      </c>
      <c r="K269" s="4">
        <v>36164</v>
      </c>
      <c r="L269" s="4">
        <v>40710</v>
      </c>
      <c r="M269" s="4">
        <v>43412</v>
      </c>
      <c r="O269" s="3" t="s">
        <v>1967</v>
      </c>
      <c r="P269" s="4">
        <v>43632</v>
      </c>
      <c r="Q269" s="3" t="s">
        <v>2219</v>
      </c>
      <c r="R269" s="3" t="s">
        <v>2219</v>
      </c>
    </row>
    <row r="270" spans="1:19" hidden="1" x14ac:dyDescent="0.25">
      <c r="A270" s="3">
        <v>187487</v>
      </c>
      <c r="B270" s="3" t="s">
        <v>1678</v>
      </c>
      <c r="C270" s="3" t="s">
        <v>2760</v>
      </c>
      <c r="D270" s="3" t="s">
        <v>1489</v>
      </c>
      <c r="E270" s="3" t="s">
        <v>1711</v>
      </c>
      <c r="F270" s="3" t="s">
        <v>1717</v>
      </c>
      <c r="G270" s="3" t="s">
        <v>2759</v>
      </c>
      <c r="H270" s="3" t="s">
        <v>2248</v>
      </c>
      <c r="I270" s="3" t="s">
        <v>2247</v>
      </c>
      <c r="J270" s="4">
        <v>37404</v>
      </c>
      <c r="K270" s="4">
        <v>37404</v>
      </c>
      <c r="L270" s="4">
        <v>42401</v>
      </c>
      <c r="M270" s="4">
        <v>43034</v>
      </c>
      <c r="N270" s="3" t="s">
        <v>1706</v>
      </c>
      <c r="O270" s="3" t="s">
        <v>1714</v>
      </c>
      <c r="P270" s="4">
        <v>43132</v>
      </c>
      <c r="Q270" s="3" t="s">
        <v>2748</v>
      </c>
      <c r="R270" s="3" t="s">
        <v>2745</v>
      </c>
      <c r="S270" s="3" t="s">
        <v>13</v>
      </c>
    </row>
    <row r="271" spans="1:19" hidden="1" x14ac:dyDescent="0.25">
      <c r="A271" s="3">
        <v>187592</v>
      </c>
      <c r="B271" s="3" t="s">
        <v>1713</v>
      </c>
      <c r="C271" s="3" t="s">
        <v>1704</v>
      </c>
      <c r="D271" s="3" t="s">
        <v>1573</v>
      </c>
      <c r="E271" s="3" t="s">
        <v>1758</v>
      </c>
      <c r="F271" s="3" t="s">
        <v>1717</v>
      </c>
      <c r="G271" s="3" t="s">
        <v>1997</v>
      </c>
      <c r="H271" s="3" t="s">
        <v>1708</v>
      </c>
      <c r="I271" s="3" t="s">
        <v>1996</v>
      </c>
      <c r="J271" s="4">
        <v>42767</v>
      </c>
      <c r="K271" s="4">
        <v>42767</v>
      </c>
      <c r="L271" s="4">
        <v>42767</v>
      </c>
      <c r="M271" s="4">
        <v>43146</v>
      </c>
      <c r="N271" s="3" t="s">
        <v>1706</v>
      </c>
      <c r="O271" s="3" t="s">
        <v>1995</v>
      </c>
      <c r="P271" s="4">
        <v>43497</v>
      </c>
      <c r="Q271" s="3" t="s">
        <v>1740</v>
      </c>
      <c r="R271" s="3" t="s">
        <v>1740</v>
      </c>
    </row>
    <row r="272" spans="1:19" hidden="1" x14ac:dyDescent="0.25">
      <c r="A272" s="3">
        <v>187993</v>
      </c>
      <c r="B272" s="3" t="s">
        <v>2834</v>
      </c>
      <c r="C272" s="3" t="s">
        <v>3022</v>
      </c>
      <c r="D272" s="3" t="s">
        <v>1472</v>
      </c>
      <c r="E272" s="3" t="s">
        <v>1711</v>
      </c>
      <c r="F272" s="3" t="s">
        <v>1717</v>
      </c>
      <c r="G272" s="3" t="s">
        <v>3021</v>
      </c>
      <c r="H272" s="3" t="s">
        <v>2867</v>
      </c>
      <c r="I272" s="3" t="s">
        <v>2901</v>
      </c>
      <c r="J272" s="4">
        <v>36927</v>
      </c>
      <c r="K272" s="4">
        <v>36927</v>
      </c>
      <c r="L272" s="4">
        <v>37316</v>
      </c>
      <c r="M272" s="4">
        <v>43452</v>
      </c>
      <c r="N272" s="3" t="s">
        <v>1762</v>
      </c>
      <c r="O272" s="3" t="s">
        <v>1714</v>
      </c>
      <c r="P272" s="4">
        <v>43501</v>
      </c>
      <c r="Q272" s="3" t="s">
        <v>2903</v>
      </c>
      <c r="R272" s="3" t="s">
        <v>2903</v>
      </c>
      <c r="S272" s="3" t="s">
        <v>13</v>
      </c>
    </row>
    <row r="273" spans="1:19" hidden="1" x14ac:dyDescent="0.25">
      <c r="A273" s="3">
        <v>188335</v>
      </c>
      <c r="B273" s="3" t="s">
        <v>2834</v>
      </c>
      <c r="C273" s="3" t="s">
        <v>3053</v>
      </c>
      <c r="D273" s="3" t="s">
        <v>1518</v>
      </c>
      <c r="E273" s="3" t="s">
        <v>1711</v>
      </c>
      <c r="F273" s="3" t="s">
        <v>1717</v>
      </c>
      <c r="G273" s="3" t="s">
        <v>3052</v>
      </c>
      <c r="H273" s="3" t="s">
        <v>2867</v>
      </c>
      <c r="I273" s="3" t="s">
        <v>2992</v>
      </c>
      <c r="J273" s="4">
        <v>41911</v>
      </c>
      <c r="K273" s="4">
        <v>41911</v>
      </c>
      <c r="L273" s="4">
        <v>41911</v>
      </c>
      <c r="M273" s="4">
        <v>42464</v>
      </c>
      <c r="N273" s="3" t="s">
        <v>1762</v>
      </c>
      <c r="O273" s="3" t="s">
        <v>3051</v>
      </c>
      <c r="P273" s="4">
        <v>42642</v>
      </c>
      <c r="Q273" s="3" t="s">
        <v>2994</v>
      </c>
      <c r="R273" s="3" t="s">
        <v>2994</v>
      </c>
      <c r="S273" s="3" t="s">
        <v>13</v>
      </c>
    </row>
    <row r="274" spans="1:19" hidden="1" x14ac:dyDescent="0.25">
      <c r="A274" s="3">
        <v>190001</v>
      </c>
      <c r="B274" s="3" t="s">
        <v>1713</v>
      </c>
      <c r="C274" s="3" t="s">
        <v>2036</v>
      </c>
      <c r="D274" s="3" t="s">
        <v>1464</v>
      </c>
      <c r="E274" s="3" t="s">
        <v>1711</v>
      </c>
      <c r="F274" s="3" t="s">
        <v>1717</v>
      </c>
      <c r="G274" s="3" t="s">
        <v>2035</v>
      </c>
      <c r="H274" s="3" t="s">
        <v>1826</v>
      </c>
      <c r="I274" s="3" t="s">
        <v>1826</v>
      </c>
      <c r="J274" s="4">
        <v>41400</v>
      </c>
      <c r="K274" s="4">
        <v>41400</v>
      </c>
      <c r="L274" s="4">
        <v>42798</v>
      </c>
      <c r="M274" s="4">
        <v>43454</v>
      </c>
      <c r="O274" s="3" t="s">
        <v>1714</v>
      </c>
      <c r="P274" s="4">
        <v>43591</v>
      </c>
      <c r="Q274" s="3" t="s">
        <v>3573</v>
      </c>
      <c r="R274" s="3" t="s">
        <v>1823</v>
      </c>
      <c r="S274" s="3" t="s">
        <v>20</v>
      </c>
    </row>
    <row r="275" spans="1:19" hidden="1" x14ac:dyDescent="0.25">
      <c r="A275" s="3">
        <v>191743</v>
      </c>
      <c r="B275" s="3" t="s">
        <v>1678</v>
      </c>
      <c r="C275" s="3" t="s">
        <v>2185</v>
      </c>
      <c r="D275" s="3" t="s">
        <v>1574</v>
      </c>
      <c r="E275" s="3" t="s">
        <v>1711</v>
      </c>
      <c r="F275" s="3" t="s">
        <v>1717</v>
      </c>
      <c r="G275" s="3" t="s">
        <v>2184</v>
      </c>
      <c r="H275" s="3" t="s">
        <v>2181</v>
      </c>
      <c r="I275" s="3" t="s">
        <v>2183</v>
      </c>
      <c r="J275" s="4">
        <v>41801</v>
      </c>
      <c r="K275" s="4">
        <v>42095</v>
      </c>
      <c r="L275" s="4">
        <v>42095</v>
      </c>
      <c r="M275" s="4">
        <v>42842</v>
      </c>
      <c r="N275" s="3" t="s">
        <v>1762</v>
      </c>
      <c r="O275" s="3" t="s">
        <v>1714</v>
      </c>
      <c r="P275" s="4">
        <v>43191</v>
      </c>
      <c r="Q275" s="3" t="s">
        <v>2180</v>
      </c>
      <c r="R275" s="3" t="s">
        <v>2179</v>
      </c>
      <c r="S275" s="3" t="s">
        <v>13</v>
      </c>
    </row>
    <row r="276" spans="1:19" hidden="1" x14ac:dyDescent="0.25">
      <c r="A276" s="3">
        <v>192176</v>
      </c>
      <c r="B276" s="3" t="s">
        <v>1678</v>
      </c>
      <c r="C276" s="3" t="s">
        <v>2281</v>
      </c>
      <c r="D276" s="3" t="s">
        <v>1474</v>
      </c>
      <c r="E276" s="3" t="s">
        <v>1711</v>
      </c>
      <c r="F276" s="3" t="s">
        <v>1717</v>
      </c>
      <c r="G276" s="3" t="s">
        <v>2280</v>
      </c>
      <c r="H276" s="3" t="s">
        <v>1743</v>
      </c>
      <c r="I276" s="3" t="s">
        <v>1742</v>
      </c>
      <c r="J276" s="4">
        <v>37895</v>
      </c>
      <c r="K276" s="4">
        <v>37895</v>
      </c>
      <c r="L276" s="4">
        <v>39580</v>
      </c>
      <c r="M276" s="4">
        <v>42769</v>
      </c>
      <c r="N276" s="3" t="s">
        <v>1724</v>
      </c>
      <c r="O276" s="3" t="s">
        <v>1714</v>
      </c>
      <c r="P276" s="4">
        <v>42867</v>
      </c>
      <c r="Q276" s="3" t="s">
        <v>2277</v>
      </c>
      <c r="R276" s="3" t="s">
        <v>2276</v>
      </c>
      <c r="S276" s="3" t="s">
        <v>13</v>
      </c>
    </row>
    <row r="277" spans="1:19" hidden="1" x14ac:dyDescent="0.25">
      <c r="A277" s="3">
        <v>192468</v>
      </c>
      <c r="B277" s="3" t="s">
        <v>1678</v>
      </c>
      <c r="C277" s="3" t="s">
        <v>2750</v>
      </c>
      <c r="D277" s="3" t="s">
        <v>1461</v>
      </c>
      <c r="E277" s="3" t="s">
        <v>1711</v>
      </c>
      <c r="F277" s="3" t="s">
        <v>1717</v>
      </c>
      <c r="G277" s="3" t="s">
        <v>2749</v>
      </c>
      <c r="H277" s="3" t="s">
        <v>2248</v>
      </c>
      <c r="I277" s="3" t="s">
        <v>2247</v>
      </c>
      <c r="J277" s="4">
        <v>38876</v>
      </c>
      <c r="K277" s="4">
        <v>38876</v>
      </c>
      <c r="L277" s="4">
        <v>42125</v>
      </c>
      <c r="M277" s="4">
        <v>43034</v>
      </c>
      <c r="N277" s="3" t="s">
        <v>1706</v>
      </c>
      <c r="O277" s="3" t="s">
        <v>1714</v>
      </c>
      <c r="P277" s="4">
        <v>43259</v>
      </c>
      <c r="Q277" s="3" t="s">
        <v>2748</v>
      </c>
      <c r="R277" s="3" t="s">
        <v>2745</v>
      </c>
      <c r="S277" s="3" t="s">
        <v>13</v>
      </c>
    </row>
    <row r="278" spans="1:19" hidden="1" x14ac:dyDescent="0.25">
      <c r="A278" s="3">
        <v>192892</v>
      </c>
      <c r="B278" s="3" t="s">
        <v>1678</v>
      </c>
      <c r="C278" s="3" t="s">
        <v>2600</v>
      </c>
      <c r="D278" s="3" t="s">
        <v>1575</v>
      </c>
      <c r="E278" s="3" t="s">
        <v>2026</v>
      </c>
      <c r="F278" s="3" t="s">
        <v>1717</v>
      </c>
      <c r="G278" s="3" t="s">
        <v>2599</v>
      </c>
      <c r="H278" s="3" t="s">
        <v>1776</v>
      </c>
      <c r="I278" s="3" t="s">
        <v>1822</v>
      </c>
      <c r="J278" s="4">
        <v>36010</v>
      </c>
      <c r="K278" s="4">
        <v>36010</v>
      </c>
      <c r="L278" s="4">
        <v>40497</v>
      </c>
      <c r="M278" s="4">
        <v>42235</v>
      </c>
      <c r="N278" s="3" t="s">
        <v>1724</v>
      </c>
      <c r="O278" s="3" t="s">
        <v>2598</v>
      </c>
      <c r="P278" s="4">
        <v>42950</v>
      </c>
      <c r="Q278" s="3" t="s">
        <v>2336</v>
      </c>
      <c r="R278" s="3" t="s">
        <v>2336</v>
      </c>
      <c r="S278" s="3" t="s">
        <v>13</v>
      </c>
    </row>
    <row r="279" spans="1:19" hidden="1" x14ac:dyDescent="0.25">
      <c r="A279" s="3">
        <v>193275</v>
      </c>
      <c r="B279" s="3" t="s">
        <v>1679</v>
      </c>
      <c r="C279" s="3" t="s">
        <v>3321</v>
      </c>
      <c r="D279" s="3" t="s">
        <v>1489</v>
      </c>
      <c r="E279" s="3" t="s">
        <v>1711</v>
      </c>
      <c r="F279" s="3" t="s">
        <v>1717</v>
      </c>
      <c r="G279" s="3" t="s">
        <v>3320</v>
      </c>
      <c r="H279" s="3" t="s">
        <v>3300</v>
      </c>
      <c r="I279" s="3" t="s">
        <v>3303</v>
      </c>
      <c r="J279" s="4">
        <v>41694</v>
      </c>
      <c r="K279" s="4">
        <v>41694</v>
      </c>
      <c r="L279" s="4">
        <v>42317</v>
      </c>
      <c r="M279" s="4">
        <v>43417</v>
      </c>
      <c r="N279" s="3" t="s">
        <v>1706</v>
      </c>
      <c r="O279" s="3" t="s">
        <v>1714</v>
      </c>
      <c r="P279" s="4">
        <v>43778</v>
      </c>
      <c r="Q279" s="3" t="s">
        <v>3272</v>
      </c>
      <c r="R279" s="3" t="s">
        <v>3272</v>
      </c>
    </row>
    <row r="280" spans="1:19" hidden="1" x14ac:dyDescent="0.25">
      <c r="A280" s="3">
        <v>194415</v>
      </c>
      <c r="B280" s="3" t="s">
        <v>1678</v>
      </c>
      <c r="C280" s="3" t="s">
        <v>2308</v>
      </c>
      <c r="D280" s="3" t="s">
        <v>1488</v>
      </c>
      <c r="E280" s="3" t="s">
        <v>1711</v>
      </c>
      <c r="F280" s="3" t="s">
        <v>1717</v>
      </c>
      <c r="G280" s="3" t="s">
        <v>2307</v>
      </c>
      <c r="H280" s="3" t="s">
        <v>1826</v>
      </c>
      <c r="I280" s="3" t="s">
        <v>1858</v>
      </c>
      <c r="J280" s="4">
        <v>37120</v>
      </c>
      <c r="K280" s="4">
        <v>37120</v>
      </c>
      <c r="L280" s="4">
        <v>37120</v>
      </c>
      <c r="M280" s="4">
        <v>43054</v>
      </c>
      <c r="N280" s="3" t="s">
        <v>1706</v>
      </c>
      <c r="O280" s="3" t="s">
        <v>1714</v>
      </c>
      <c r="P280" s="4">
        <v>43329</v>
      </c>
      <c r="Q280" s="3" t="s">
        <v>2227</v>
      </c>
      <c r="R280" s="3" t="s">
        <v>2227</v>
      </c>
      <c r="S280" s="3" t="s">
        <v>13</v>
      </c>
    </row>
    <row r="281" spans="1:19" hidden="1" x14ac:dyDescent="0.25">
      <c r="A281" s="3">
        <v>195450</v>
      </c>
      <c r="B281" s="3" t="s">
        <v>1679</v>
      </c>
      <c r="C281" s="3" t="s">
        <v>3211</v>
      </c>
      <c r="D281" s="3" t="s">
        <v>1547</v>
      </c>
      <c r="E281" s="3" t="s">
        <v>1711</v>
      </c>
      <c r="F281" s="3" t="s">
        <v>1717</v>
      </c>
      <c r="G281" s="3" t="s">
        <v>3210</v>
      </c>
      <c r="H281" s="3" t="s">
        <v>3204</v>
      </c>
      <c r="I281" s="3" t="s">
        <v>3207</v>
      </c>
      <c r="J281" s="4">
        <v>36220</v>
      </c>
      <c r="K281" s="4">
        <v>36220</v>
      </c>
      <c r="L281" s="4">
        <v>42401</v>
      </c>
      <c r="M281" s="4">
        <v>42949</v>
      </c>
      <c r="N281" s="3" t="s">
        <v>1706</v>
      </c>
      <c r="O281" s="3" t="s">
        <v>1714</v>
      </c>
      <c r="P281" s="4">
        <v>43160</v>
      </c>
      <c r="Q281" s="3" t="s">
        <v>3203</v>
      </c>
      <c r="R281" s="3" t="s">
        <v>3203</v>
      </c>
      <c r="S281" s="3" t="s">
        <v>13</v>
      </c>
    </row>
    <row r="282" spans="1:19" hidden="1" x14ac:dyDescent="0.25">
      <c r="A282" s="3">
        <v>195945</v>
      </c>
      <c r="B282" s="3" t="s">
        <v>1713</v>
      </c>
      <c r="C282" s="3" t="s">
        <v>1848</v>
      </c>
      <c r="D282" s="3" t="s">
        <v>1576</v>
      </c>
      <c r="E282" s="3" t="s">
        <v>1758</v>
      </c>
      <c r="F282" s="3" t="s">
        <v>1717</v>
      </c>
      <c r="G282" s="3" t="s">
        <v>1968</v>
      </c>
      <c r="H282" s="3" t="s">
        <v>1743</v>
      </c>
      <c r="I282" s="3" t="s">
        <v>1849</v>
      </c>
      <c r="J282" s="4">
        <v>32374</v>
      </c>
      <c r="K282" s="4">
        <v>32374</v>
      </c>
      <c r="L282" s="4">
        <v>32374</v>
      </c>
      <c r="M282" s="4">
        <v>43453</v>
      </c>
      <c r="N282" s="3" t="s">
        <v>1724</v>
      </c>
      <c r="O282" s="3" t="s">
        <v>1967</v>
      </c>
      <c r="P282" s="4">
        <v>44062</v>
      </c>
      <c r="Q282" s="3" t="s">
        <v>1790</v>
      </c>
      <c r="R282" s="3" t="s">
        <v>1790</v>
      </c>
      <c r="S282" s="30" t="s">
        <v>20</v>
      </c>
    </row>
    <row r="283" spans="1:19" hidden="1" x14ac:dyDescent="0.25">
      <c r="A283" s="3">
        <v>196123</v>
      </c>
      <c r="B283" s="3" t="s">
        <v>1678</v>
      </c>
      <c r="C283" s="3" t="s">
        <v>2502</v>
      </c>
      <c r="D283" s="3" t="s">
        <v>1465</v>
      </c>
      <c r="E283" s="3" t="s">
        <v>1711</v>
      </c>
      <c r="F283" s="3" t="s">
        <v>1717</v>
      </c>
      <c r="G283" s="3" t="s">
        <v>2501</v>
      </c>
      <c r="H283" s="3" t="s">
        <v>1743</v>
      </c>
      <c r="I283" s="3" t="s">
        <v>1974</v>
      </c>
      <c r="J283" s="4">
        <v>33210</v>
      </c>
      <c r="K283" s="4">
        <v>33210</v>
      </c>
      <c r="L283" s="4">
        <v>43256</v>
      </c>
      <c r="R283" s="3" t="s">
        <v>2488</v>
      </c>
    </row>
    <row r="284" spans="1:19" hidden="1" x14ac:dyDescent="0.25">
      <c r="A284" s="3">
        <v>198530</v>
      </c>
      <c r="B284" s="3" t="s">
        <v>2834</v>
      </c>
      <c r="C284" s="3" t="s">
        <v>3100</v>
      </c>
      <c r="D284" s="3" t="s">
        <v>1499</v>
      </c>
      <c r="E284" s="3" t="s">
        <v>1711</v>
      </c>
      <c r="F284" s="3" t="s">
        <v>1717</v>
      </c>
      <c r="G284" s="3" t="s">
        <v>3099</v>
      </c>
      <c r="H284" s="3" t="s">
        <v>2942</v>
      </c>
      <c r="I284" s="3" t="s">
        <v>1909</v>
      </c>
      <c r="J284" s="4">
        <v>36395</v>
      </c>
      <c r="K284" s="4">
        <v>42758</v>
      </c>
      <c r="L284" s="4">
        <v>42758</v>
      </c>
      <c r="M284" s="4">
        <v>42878</v>
      </c>
      <c r="N284" s="3" t="s">
        <v>1706</v>
      </c>
      <c r="O284" s="3" t="s">
        <v>1714</v>
      </c>
      <c r="P284" s="4">
        <v>43123</v>
      </c>
      <c r="Q284" s="3" t="s">
        <v>3094</v>
      </c>
      <c r="R284" s="3" t="s">
        <v>3094</v>
      </c>
      <c r="S284" s="3" t="s">
        <v>13</v>
      </c>
    </row>
    <row r="285" spans="1:19" hidden="1" x14ac:dyDescent="0.25">
      <c r="A285" s="3">
        <v>199447</v>
      </c>
      <c r="B285" s="3" t="s">
        <v>1713</v>
      </c>
      <c r="C285" s="3" t="s">
        <v>2007</v>
      </c>
      <c r="D285" s="3" t="s">
        <v>1559</v>
      </c>
      <c r="E285" s="3" t="s">
        <v>1711</v>
      </c>
      <c r="F285" s="3" t="s">
        <v>1717</v>
      </c>
      <c r="G285" s="3" t="s">
        <v>2006</v>
      </c>
      <c r="H285" s="3" t="s">
        <v>1708</v>
      </c>
      <c r="I285" s="3" t="s">
        <v>2003</v>
      </c>
      <c r="J285" s="4">
        <v>36739</v>
      </c>
      <c r="K285" s="4">
        <v>36739</v>
      </c>
      <c r="L285" s="4">
        <v>36739</v>
      </c>
      <c r="M285" s="4">
        <v>43433</v>
      </c>
      <c r="N285" s="3" t="s">
        <v>1706</v>
      </c>
      <c r="O285" s="3" t="s">
        <v>1714</v>
      </c>
      <c r="P285" s="4">
        <v>43678</v>
      </c>
      <c r="Q285" s="3" t="s">
        <v>1740</v>
      </c>
      <c r="R285" s="3" t="s">
        <v>1740</v>
      </c>
    </row>
    <row r="286" spans="1:19" hidden="1" x14ac:dyDescent="0.25">
      <c r="A286" s="3">
        <v>199448</v>
      </c>
      <c r="B286" s="3" t="s">
        <v>1678</v>
      </c>
      <c r="C286" s="3" t="s">
        <v>2324</v>
      </c>
      <c r="D286" s="3" t="s">
        <v>1488</v>
      </c>
      <c r="E286" s="3" t="s">
        <v>1711</v>
      </c>
      <c r="F286" s="3" t="s">
        <v>1717</v>
      </c>
      <c r="G286" s="3" t="s">
        <v>2323</v>
      </c>
      <c r="H286" s="3" t="s">
        <v>1826</v>
      </c>
      <c r="I286" s="3" t="s">
        <v>1858</v>
      </c>
      <c r="J286" s="4">
        <v>42033</v>
      </c>
      <c r="K286" s="4">
        <v>42573</v>
      </c>
      <c r="L286" s="4">
        <v>42573</v>
      </c>
      <c r="M286" s="4">
        <v>43371</v>
      </c>
      <c r="N286" s="3" t="s">
        <v>1762</v>
      </c>
      <c r="O286" s="3" t="s">
        <v>1714</v>
      </c>
      <c r="P286" s="4">
        <v>43668</v>
      </c>
      <c r="Q286" s="3" t="s">
        <v>2227</v>
      </c>
      <c r="R286" s="3" t="s">
        <v>2227</v>
      </c>
      <c r="S286" s="3" t="s">
        <v>13</v>
      </c>
    </row>
    <row r="287" spans="1:19" hidden="1" x14ac:dyDescent="0.25">
      <c r="A287" s="3">
        <v>199633</v>
      </c>
      <c r="B287" s="3" t="s">
        <v>1713</v>
      </c>
      <c r="C287" s="3" t="s">
        <v>1908</v>
      </c>
      <c r="D287" s="3" t="s">
        <v>1577</v>
      </c>
      <c r="E287" s="3" t="s">
        <v>1758</v>
      </c>
      <c r="F287" s="3" t="s">
        <v>1717</v>
      </c>
      <c r="G287" s="3" t="s">
        <v>1971</v>
      </c>
      <c r="H287" s="3" t="s">
        <v>1743</v>
      </c>
      <c r="I287" s="3" t="s">
        <v>1909</v>
      </c>
      <c r="J287" s="4">
        <v>39027</v>
      </c>
      <c r="K287" s="4">
        <v>39027</v>
      </c>
      <c r="L287" s="4">
        <v>42513</v>
      </c>
      <c r="M287" s="4">
        <v>43256</v>
      </c>
      <c r="N287" s="3" t="s">
        <v>1706</v>
      </c>
      <c r="O287" s="3" t="s">
        <v>1967</v>
      </c>
      <c r="P287" s="4">
        <v>43608</v>
      </c>
      <c r="Q287" s="3" t="s">
        <v>1790</v>
      </c>
      <c r="R287" s="3" t="s">
        <v>1790</v>
      </c>
    </row>
    <row r="288" spans="1:19" hidden="1" x14ac:dyDescent="0.25">
      <c r="A288" s="3">
        <v>199866</v>
      </c>
      <c r="B288" s="3" t="s">
        <v>2834</v>
      </c>
      <c r="C288" s="3" t="s">
        <v>2858</v>
      </c>
      <c r="D288" s="3" t="s">
        <v>1578</v>
      </c>
      <c r="E288" s="3" t="s">
        <v>1758</v>
      </c>
      <c r="F288" s="3" t="s">
        <v>1717</v>
      </c>
      <c r="G288" s="3" t="s">
        <v>2857</v>
      </c>
      <c r="H288" s="3" t="s">
        <v>2039</v>
      </c>
      <c r="I288" s="3" t="s">
        <v>2001</v>
      </c>
      <c r="J288" s="4">
        <v>41127</v>
      </c>
      <c r="K288" s="4">
        <v>41127</v>
      </c>
      <c r="L288" s="4">
        <v>41127</v>
      </c>
      <c r="M288" s="4">
        <v>41570</v>
      </c>
      <c r="N288" s="3" t="s">
        <v>1762</v>
      </c>
      <c r="O288" s="3" t="s">
        <v>1714</v>
      </c>
      <c r="P288" s="4">
        <v>42222</v>
      </c>
      <c r="Q288" s="3" t="s">
        <v>2852</v>
      </c>
      <c r="R288" s="3" t="s">
        <v>2852</v>
      </c>
      <c r="S288" s="3" t="s">
        <v>13</v>
      </c>
    </row>
    <row r="289" spans="1:19" hidden="1" x14ac:dyDescent="0.25">
      <c r="A289" s="3">
        <v>200098</v>
      </c>
      <c r="B289" s="3" t="s">
        <v>2834</v>
      </c>
      <c r="C289" s="3" t="s">
        <v>2905</v>
      </c>
      <c r="D289" s="3" t="s">
        <v>1579</v>
      </c>
      <c r="E289" s="3" t="s">
        <v>1711</v>
      </c>
      <c r="F289" s="3" t="s">
        <v>1717</v>
      </c>
      <c r="G289" s="3" t="s">
        <v>2904</v>
      </c>
      <c r="H289" s="3" t="s">
        <v>2867</v>
      </c>
      <c r="I289" s="3" t="s">
        <v>2866</v>
      </c>
      <c r="J289" s="4">
        <v>39650</v>
      </c>
      <c r="K289" s="4">
        <v>39650</v>
      </c>
      <c r="L289" s="4">
        <v>39650</v>
      </c>
      <c r="M289" s="4">
        <v>43039</v>
      </c>
      <c r="N289" s="3" t="s">
        <v>1706</v>
      </c>
      <c r="O289" s="3" t="s">
        <v>1714</v>
      </c>
      <c r="P289" s="4">
        <v>43302</v>
      </c>
      <c r="Q289" s="3" t="s">
        <v>2865</v>
      </c>
      <c r="R289" s="3" t="s">
        <v>2864</v>
      </c>
      <c r="S289" s="3" t="s">
        <v>13</v>
      </c>
    </row>
    <row r="290" spans="1:19" hidden="1" x14ac:dyDescent="0.25">
      <c r="A290" s="3">
        <v>200563</v>
      </c>
      <c r="B290" s="3" t="s">
        <v>1679</v>
      </c>
      <c r="C290" s="3" t="s">
        <v>3247</v>
      </c>
      <c r="D290" s="3" t="s">
        <v>1580</v>
      </c>
      <c r="E290" s="3" t="s">
        <v>1758</v>
      </c>
      <c r="F290" s="3" t="s">
        <v>1717</v>
      </c>
      <c r="G290" s="3" t="s">
        <v>3271</v>
      </c>
      <c r="H290" s="3" t="s">
        <v>3235</v>
      </c>
      <c r="I290" s="3" t="s">
        <v>1883</v>
      </c>
      <c r="J290" s="4">
        <v>39205</v>
      </c>
      <c r="K290" s="4">
        <v>42513</v>
      </c>
      <c r="L290" s="4">
        <v>42513</v>
      </c>
      <c r="M290" s="4">
        <v>43270</v>
      </c>
      <c r="N290" s="3" t="s">
        <v>1706</v>
      </c>
      <c r="O290" s="3" t="s">
        <v>1967</v>
      </c>
      <c r="P290" s="4">
        <v>43608</v>
      </c>
      <c r="Q290" s="3" t="s">
        <v>3244</v>
      </c>
      <c r="R290" s="3" t="s">
        <v>3244</v>
      </c>
    </row>
    <row r="291" spans="1:19" hidden="1" x14ac:dyDescent="0.25">
      <c r="A291" s="3">
        <v>202476</v>
      </c>
      <c r="B291" s="3" t="s">
        <v>1713</v>
      </c>
      <c r="C291" s="3" t="s">
        <v>1874</v>
      </c>
      <c r="D291" s="3" t="s">
        <v>1521</v>
      </c>
      <c r="E291" s="3" t="s">
        <v>1711</v>
      </c>
      <c r="F291" s="3" t="s">
        <v>1717</v>
      </c>
      <c r="G291" s="3" t="s">
        <v>1873</v>
      </c>
      <c r="H291" s="3" t="s">
        <v>1826</v>
      </c>
      <c r="I291" s="3" t="s">
        <v>1858</v>
      </c>
      <c r="J291" s="4">
        <v>37119</v>
      </c>
      <c r="K291" s="4">
        <v>37119</v>
      </c>
      <c r="L291" s="4">
        <v>42815</v>
      </c>
      <c r="M291" s="4">
        <v>42457</v>
      </c>
      <c r="O291" s="3" t="s">
        <v>1714</v>
      </c>
      <c r="P291" s="4">
        <v>42963</v>
      </c>
      <c r="Q291" s="3" t="s">
        <v>1857</v>
      </c>
      <c r="R291" s="3" t="s">
        <v>1857</v>
      </c>
      <c r="S291" s="3" t="s">
        <v>13</v>
      </c>
    </row>
    <row r="292" spans="1:19" hidden="1" x14ac:dyDescent="0.25">
      <c r="A292" s="3">
        <v>203683</v>
      </c>
      <c r="B292" s="3" t="s">
        <v>1713</v>
      </c>
      <c r="C292" s="3" t="s">
        <v>1722</v>
      </c>
      <c r="D292" s="3" t="s">
        <v>1581</v>
      </c>
      <c r="E292" s="3" t="s">
        <v>1711</v>
      </c>
      <c r="F292" s="3" t="s">
        <v>1721</v>
      </c>
      <c r="G292" s="3" t="s">
        <v>1720</v>
      </c>
      <c r="H292" s="3" t="s">
        <v>1708</v>
      </c>
      <c r="I292" s="3" t="s">
        <v>1719</v>
      </c>
      <c r="J292" s="4">
        <v>32660</v>
      </c>
      <c r="K292" s="4">
        <v>32660</v>
      </c>
      <c r="L292" s="4">
        <v>41801</v>
      </c>
      <c r="M292" s="4">
        <v>43314</v>
      </c>
      <c r="N292" s="3" t="s">
        <v>1706</v>
      </c>
      <c r="O292" s="3" t="s">
        <v>1714</v>
      </c>
      <c r="P292" s="4">
        <v>43617</v>
      </c>
      <c r="Q292" s="3" t="s">
        <v>1704</v>
      </c>
      <c r="R292" s="3" t="s">
        <v>1704</v>
      </c>
    </row>
    <row r="293" spans="1:19" hidden="1" x14ac:dyDescent="0.25">
      <c r="A293" s="3">
        <v>204205</v>
      </c>
      <c r="B293" s="3" t="s">
        <v>1678</v>
      </c>
      <c r="C293" s="3" t="s">
        <v>2494</v>
      </c>
      <c r="D293" s="3" t="s">
        <v>1465</v>
      </c>
      <c r="E293" s="3" t="s">
        <v>1711</v>
      </c>
      <c r="F293" s="3" t="s">
        <v>1717</v>
      </c>
      <c r="G293" s="3" t="s">
        <v>2493</v>
      </c>
      <c r="H293" s="3" t="s">
        <v>1743</v>
      </c>
      <c r="I293" s="3" t="s">
        <v>1974</v>
      </c>
      <c r="J293" s="4">
        <v>42263</v>
      </c>
      <c r="K293" s="4">
        <v>43166</v>
      </c>
      <c r="L293" s="4">
        <v>43350</v>
      </c>
      <c r="R293" s="3" t="s">
        <v>2488</v>
      </c>
    </row>
    <row r="294" spans="1:19" hidden="1" x14ac:dyDescent="0.25">
      <c r="A294" s="3">
        <v>207427</v>
      </c>
      <c r="B294" s="3" t="s">
        <v>2834</v>
      </c>
      <c r="C294" s="3" t="s">
        <v>2934</v>
      </c>
      <c r="D294" s="3" t="s">
        <v>1583</v>
      </c>
      <c r="E294" s="3" t="s">
        <v>2026</v>
      </c>
      <c r="F294" s="3" t="s">
        <v>1717</v>
      </c>
      <c r="G294" s="3" t="s">
        <v>2933</v>
      </c>
      <c r="H294" s="3" t="s">
        <v>2861</v>
      </c>
      <c r="I294" s="3" t="s">
        <v>2932</v>
      </c>
      <c r="J294" s="4">
        <v>34337</v>
      </c>
      <c r="K294" s="4">
        <v>34337</v>
      </c>
      <c r="L294" s="4">
        <v>42718</v>
      </c>
      <c r="M294" s="4">
        <v>43265</v>
      </c>
      <c r="N294" s="3" t="s">
        <v>1706</v>
      </c>
      <c r="O294" s="3" t="s">
        <v>2024</v>
      </c>
      <c r="P294" s="4">
        <v>43448</v>
      </c>
      <c r="Q294" s="3" t="s">
        <v>1821</v>
      </c>
      <c r="R294" s="3" t="s">
        <v>1821</v>
      </c>
      <c r="S294" s="3" t="s">
        <v>13</v>
      </c>
    </row>
    <row r="295" spans="1:19" hidden="1" x14ac:dyDescent="0.25">
      <c r="A295" s="3">
        <v>207436</v>
      </c>
      <c r="B295" s="3" t="s">
        <v>1713</v>
      </c>
      <c r="C295" s="3" t="s">
        <v>1824</v>
      </c>
      <c r="D295" s="3" t="s">
        <v>1584</v>
      </c>
      <c r="E295" s="3" t="s">
        <v>1758</v>
      </c>
      <c r="F295" s="3" t="s">
        <v>1717</v>
      </c>
      <c r="G295" s="3" t="s">
        <v>2023</v>
      </c>
      <c r="H295" s="3" t="s">
        <v>1826</v>
      </c>
      <c r="I295" s="3" t="s">
        <v>1825</v>
      </c>
      <c r="J295" s="4">
        <v>36437</v>
      </c>
      <c r="K295" s="4">
        <v>36437</v>
      </c>
      <c r="L295" s="4">
        <v>38899</v>
      </c>
      <c r="M295" s="4">
        <v>43004</v>
      </c>
      <c r="N295" s="3" t="s">
        <v>1706</v>
      </c>
      <c r="O295" s="3" t="s">
        <v>1967</v>
      </c>
      <c r="P295" s="4">
        <v>43742</v>
      </c>
      <c r="Q295" s="3" t="s">
        <v>1823</v>
      </c>
      <c r="R295" s="3" t="s">
        <v>1823</v>
      </c>
    </row>
    <row r="296" spans="1:19" hidden="1" x14ac:dyDescent="0.25">
      <c r="A296" s="3">
        <v>207605</v>
      </c>
      <c r="B296" s="3" t="s">
        <v>1678</v>
      </c>
      <c r="C296" s="3" t="s">
        <v>2426</v>
      </c>
      <c r="D296" s="3" t="s">
        <v>1507</v>
      </c>
      <c r="E296" s="3" t="s">
        <v>1711</v>
      </c>
      <c r="F296" s="3" t="s">
        <v>1717</v>
      </c>
      <c r="G296" s="3" t="s">
        <v>2425</v>
      </c>
      <c r="H296" s="3" t="s">
        <v>2390</v>
      </c>
      <c r="I296" s="3" t="s">
        <v>1889</v>
      </c>
      <c r="J296" s="4">
        <v>32419</v>
      </c>
      <c r="K296" s="4">
        <v>32419</v>
      </c>
      <c r="L296" s="4">
        <v>32419</v>
      </c>
      <c r="M296" s="4">
        <v>43119</v>
      </c>
      <c r="N296" s="3" t="s">
        <v>1706</v>
      </c>
      <c r="O296" s="3" t="s">
        <v>1714</v>
      </c>
      <c r="P296" s="4">
        <v>43471</v>
      </c>
      <c r="Q296" s="3" t="s">
        <v>2389</v>
      </c>
      <c r="R296" s="3" t="s">
        <v>2388</v>
      </c>
    </row>
    <row r="297" spans="1:19" hidden="1" x14ac:dyDescent="0.25">
      <c r="A297" s="3">
        <v>207897</v>
      </c>
      <c r="B297" s="3" t="s">
        <v>1679</v>
      </c>
      <c r="C297" s="3" t="s">
        <v>3274</v>
      </c>
      <c r="D297" s="3" t="s">
        <v>1460</v>
      </c>
      <c r="E297" s="3" t="s">
        <v>1711</v>
      </c>
      <c r="F297" s="3" t="s">
        <v>1717</v>
      </c>
      <c r="G297" s="3" t="s">
        <v>3273</v>
      </c>
      <c r="H297" s="3" t="s">
        <v>3235</v>
      </c>
      <c r="I297" s="3" t="s">
        <v>3270</v>
      </c>
      <c r="J297" s="4">
        <v>41292</v>
      </c>
      <c r="K297" s="4">
        <v>42411</v>
      </c>
      <c r="L297" s="4">
        <v>42411</v>
      </c>
      <c r="M297" s="4">
        <v>43160</v>
      </c>
      <c r="O297" s="3" t="s">
        <v>1714</v>
      </c>
      <c r="P297" s="4">
        <v>43507</v>
      </c>
      <c r="Q297" s="3" t="s">
        <v>3272</v>
      </c>
      <c r="R297" s="3" t="s">
        <v>3244</v>
      </c>
    </row>
    <row r="298" spans="1:19" hidden="1" x14ac:dyDescent="0.25">
      <c r="A298" s="3">
        <v>209680</v>
      </c>
      <c r="B298" s="3" t="s">
        <v>1713</v>
      </c>
      <c r="C298" s="3" t="s">
        <v>1878</v>
      </c>
      <c r="D298" s="3" t="s">
        <v>1488</v>
      </c>
      <c r="E298" s="3" t="s">
        <v>1711</v>
      </c>
      <c r="F298" s="3" t="s">
        <v>1717</v>
      </c>
      <c r="G298" s="3" t="s">
        <v>1877</v>
      </c>
      <c r="H298" s="3" t="s">
        <v>1826</v>
      </c>
      <c r="I298" s="3" t="s">
        <v>1858</v>
      </c>
      <c r="J298" s="4">
        <v>29297</v>
      </c>
      <c r="K298" s="4">
        <v>29297</v>
      </c>
      <c r="L298" s="4">
        <v>29297</v>
      </c>
      <c r="M298" s="4">
        <v>41733</v>
      </c>
      <c r="N298" s="3" t="s">
        <v>1724</v>
      </c>
      <c r="O298" s="3" t="s">
        <v>1714</v>
      </c>
      <c r="P298" s="4">
        <v>42080</v>
      </c>
      <c r="Q298" s="3" t="s">
        <v>1857</v>
      </c>
      <c r="R298" s="3" t="s">
        <v>1857</v>
      </c>
      <c r="S298" s="3" t="s">
        <v>13</v>
      </c>
    </row>
    <row r="299" spans="1:19" hidden="1" x14ac:dyDescent="0.25">
      <c r="A299" s="3">
        <v>210151</v>
      </c>
      <c r="B299" s="3" t="s">
        <v>1678</v>
      </c>
      <c r="C299" s="3" t="s">
        <v>2285</v>
      </c>
      <c r="D299" s="3" t="s">
        <v>1474</v>
      </c>
      <c r="E299" s="3" t="s">
        <v>1711</v>
      </c>
      <c r="F299" s="3" t="s">
        <v>1717</v>
      </c>
      <c r="G299" s="3" t="s">
        <v>2284</v>
      </c>
      <c r="H299" s="3" t="s">
        <v>2154</v>
      </c>
      <c r="I299" s="3" t="s">
        <v>1898</v>
      </c>
      <c r="J299" s="4">
        <v>36410</v>
      </c>
      <c r="K299" s="4">
        <v>36410</v>
      </c>
      <c r="L299" s="4">
        <v>39904</v>
      </c>
      <c r="M299" s="4">
        <v>43199</v>
      </c>
      <c r="N299" s="3" t="s">
        <v>1706</v>
      </c>
      <c r="O299" s="3" t="s">
        <v>1714</v>
      </c>
      <c r="P299" s="4">
        <v>43556</v>
      </c>
      <c r="Q299" s="3" t="s">
        <v>2257</v>
      </c>
      <c r="R299" s="3" t="s">
        <v>2257</v>
      </c>
    </row>
    <row r="300" spans="1:19" hidden="1" x14ac:dyDescent="0.25">
      <c r="A300" s="3">
        <v>210957</v>
      </c>
      <c r="B300" s="3" t="s">
        <v>1678</v>
      </c>
      <c r="C300" s="3" t="s">
        <v>2659</v>
      </c>
      <c r="D300" s="3" t="s">
        <v>1463</v>
      </c>
      <c r="E300" s="3" t="s">
        <v>1711</v>
      </c>
      <c r="F300" s="3" t="s">
        <v>1717</v>
      </c>
      <c r="G300" s="3" t="s">
        <v>2658</v>
      </c>
      <c r="H300" s="3" t="s">
        <v>1743</v>
      </c>
      <c r="I300" s="3" t="s">
        <v>1836</v>
      </c>
      <c r="J300" s="4">
        <v>37623</v>
      </c>
      <c r="K300" s="4">
        <v>37623</v>
      </c>
      <c r="L300" s="4">
        <v>38601</v>
      </c>
      <c r="M300" s="4">
        <v>42793</v>
      </c>
      <c r="N300" s="3" t="s">
        <v>1762</v>
      </c>
      <c r="O300" s="3" t="s">
        <v>1714</v>
      </c>
      <c r="P300" s="4">
        <v>43102</v>
      </c>
      <c r="Q300" s="3" t="s">
        <v>2595</v>
      </c>
      <c r="R300" s="3" t="s">
        <v>2595</v>
      </c>
      <c r="S300" s="3" t="s">
        <v>13</v>
      </c>
    </row>
    <row r="301" spans="1:19" hidden="1" x14ac:dyDescent="0.25">
      <c r="A301" s="3">
        <v>215552</v>
      </c>
      <c r="B301" s="3" t="s">
        <v>1678</v>
      </c>
      <c r="C301" s="3" t="s">
        <v>2334</v>
      </c>
      <c r="D301" s="3" t="s">
        <v>1488</v>
      </c>
      <c r="E301" s="3" t="s">
        <v>1711</v>
      </c>
      <c r="F301" s="3" t="s">
        <v>1710</v>
      </c>
      <c r="G301" s="3" t="s">
        <v>2333</v>
      </c>
      <c r="H301" s="3" t="s">
        <v>1826</v>
      </c>
      <c r="I301" s="3" t="s">
        <v>1858</v>
      </c>
      <c r="J301" s="4">
        <v>42331</v>
      </c>
      <c r="K301" s="4">
        <v>42331</v>
      </c>
      <c r="L301" s="4">
        <v>42331</v>
      </c>
      <c r="M301" s="4">
        <v>42716</v>
      </c>
      <c r="N301" s="3" t="s">
        <v>1762</v>
      </c>
      <c r="O301" s="3" t="s">
        <v>1714</v>
      </c>
      <c r="P301" s="4">
        <v>43062</v>
      </c>
      <c r="Q301" s="3" t="s">
        <v>2227</v>
      </c>
      <c r="R301" s="3" t="s">
        <v>2227</v>
      </c>
      <c r="S301" s="3" t="s">
        <v>13</v>
      </c>
    </row>
    <row r="302" spans="1:19" hidden="1" x14ac:dyDescent="0.25">
      <c r="A302" s="3">
        <v>218573</v>
      </c>
      <c r="B302" s="3" t="s">
        <v>1713</v>
      </c>
      <c r="C302" s="3" t="s">
        <v>1919</v>
      </c>
      <c r="D302" s="3" t="s">
        <v>1491</v>
      </c>
      <c r="E302" s="3" t="s">
        <v>1711</v>
      </c>
      <c r="F302" s="3" t="s">
        <v>1717</v>
      </c>
      <c r="G302" s="3" t="s">
        <v>1918</v>
      </c>
      <c r="H302" s="3" t="s">
        <v>1743</v>
      </c>
      <c r="I302" s="3" t="s">
        <v>1909</v>
      </c>
      <c r="J302" s="4">
        <v>42170</v>
      </c>
      <c r="K302" s="4">
        <v>42170</v>
      </c>
      <c r="L302" s="4">
        <v>42170</v>
      </c>
      <c r="M302" s="4">
        <v>43250</v>
      </c>
      <c r="N302" s="3" t="s">
        <v>1706</v>
      </c>
      <c r="O302" s="3" t="s">
        <v>1714</v>
      </c>
      <c r="P302" s="4">
        <v>43631</v>
      </c>
      <c r="Q302" s="3" t="s">
        <v>1908</v>
      </c>
      <c r="R302" s="3" t="s">
        <v>1908</v>
      </c>
    </row>
    <row r="303" spans="1:19" hidden="1" x14ac:dyDescent="0.25">
      <c r="A303" s="3">
        <v>219631</v>
      </c>
      <c r="B303" s="3" t="s">
        <v>1713</v>
      </c>
      <c r="C303" s="3" t="s">
        <v>1712</v>
      </c>
      <c r="D303" s="3" t="s">
        <v>1581</v>
      </c>
      <c r="E303" s="3" t="s">
        <v>1711</v>
      </c>
      <c r="F303" s="3" t="s">
        <v>1710</v>
      </c>
      <c r="G303" s="3" t="s">
        <v>1709</v>
      </c>
      <c r="H303" s="3" t="s">
        <v>1708</v>
      </c>
      <c r="I303" s="3" t="s">
        <v>1707</v>
      </c>
      <c r="J303" s="4">
        <v>42422</v>
      </c>
      <c r="K303" s="4">
        <v>43143</v>
      </c>
      <c r="L303" s="4">
        <v>43143</v>
      </c>
      <c r="M303" s="4">
        <v>43318</v>
      </c>
      <c r="N303" s="3" t="s">
        <v>1706</v>
      </c>
      <c r="O303" s="3" t="s">
        <v>1705</v>
      </c>
      <c r="P303" s="4">
        <v>43508</v>
      </c>
      <c r="Q303" s="3" t="s">
        <v>1704</v>
      </c>
      <c r="R303" s="3" t="s">
        <v>1704</v>
      </c>
    </row>
    <row r="304" spans="1:19" hidden="1" x14ac:dyDescent="0.25">
      <c r="A304" s="3">
        <v>223167</v>
      </c>
      <c r="B304" s="3" t="s">
        <v>1713</v>
      </c>
      <c r="C304" s="3" t="s">
        <v>1834</v>
      </c>
      <c r="D304" s="3" t="s">
        <v>1497</v>
      </c>
      <c r="E304" s="3" t="s">
        <v>1711</v>
      </c>
      <c r="F304" s="3" t="s">
        <v>1717</v>
      </c>
      <c r="G304" s="3" t="s">
        <v>1833</v>
      </c>
      <c r="H304" s="3" t="s">
        <v>1826</v>
      </c>
      <c r="I304" s="3" t="s">
        <v>1825</v>
      </c>
      <c r="J304" s="4">
        <v>38698</v>
      </c>
      <c r="K304" s="4">
        <v>38698</v>
      </c>
      <c r="L304" s="4">
        <v>42774</v>
      </c>
      <c r="M304" s="4">
        <v>43453</v>
      </c>
      <c r="N304" s="3" t="s">
        <v>1706</v>
      </c>
      <c r="O304" s="3" t="s">
        <v>1714</v>
      </c>
      <c r="P304" s="32">
        <v>43811</v>
      </c>
      <c r="Q304" s="3" t="s">
        <v>1824</v>
      </c>
      <c r="R304" s="3" t="s">
        <v>1824</v>
      </c>
      <c r="S304" s="30" t="s">
        <v>20</v>
      </c>
    </row>
    <row r="305" spans="1:19" hidden="1" x14ac:dyDescent="0.25">
      <c r="A305" s="3">
        <v>229058</v>
      </c>
      <c r="B305" s="3" t="s">
        <v>1678</v>
      </c>
      <c r="C305" s="3" t="s">
        <v>2492</v>
      </c>
      <c r="D305" s="3" t="s">
        <v>1465</v>
      </c>
      <c r="E305" s="3" t="s">
        <v>1711</v>
      </c>
      <c r="F305" s="3" t="s">
        <v>1717</v>
      </c>
      <c r="G305" s="3" t="s">
        <v>2491</v>
      </c>
      <c r="H305" s="3" t="s">
        <v>1743</v>
      </c>
      <c r="I305" s="3" t="s">
        <v>1974</v>
      </c>
      <c r="J305" s="4">
        <v>37949</v>
      </c>
      <c r="K305" s="4">
        <v>37949</v>
      </c>
      <c r="L305" s="4">
        <v>37949</v>
      </c>
      <c r="M305" s="4">
        <v>43180</v>
      </c>
      <c r="N305" s="3" t="s">
        <v>1706</v>
      </c>
      <c r="O305" s="3" t="s">
        <v>1714</v>
      </c>
      <c r="P305" s="4">
        <v>43428</v>
      </c>
      <c r="Q305" s="3" t="s">
        <v>2488</v>
      </c>
      <c r="R305" s="3" t="s">
        <v>2488</v>
      </c>
      <c r="S305" s="3" t="s">
        <v>13</v>
      </c>
    </row>
    <row r="306" spans="1:19" hidden="1" x14ac:dyDescent="0.25">
      <c r="A306" s="3">
        <v>229677</v>
      </c>
      <c r="B306" s="3" t="s">
        <v>1679</v>
      </c>
      <c r="C306" s="3" t="s">
        <v>3276</v>
      </c>
      <c r="D306" s="3" t="s">
        <v>1460</v>
      </c>
      <c r="E306" s="3" t="s">
        <v>1711</v>
      </c>
      <c r="F306" s="3" t="s">
        <v>1717</v>
      </c>
      <c r="G306" s="3" t="s">
        <v>3275</v>
      </c>
      <c r="H306" s="3" t="s">
        <v>3235</v>
      </c>
      <c r="I306" s="3" t="s">
        <v>3270</v>
      </c>
      <c r="J306" s="4">
        <v>37613</v>
      </c>
      <c r="K306" s="4">
        <v>37613</v>
      </c>
      <c r="L306" s="4">
        <v>43383</v>
      </c>
      <c r="R306" s="3" t="s">
        <v>3244</v>
      </c>
    </row>
    <row r="307" spans="1:19" hidden="1" x14ac:dyDescent="0.25">
      <c r="A307" s="3">
        <v>230369</v>
      </c>
      <c r="B307" s="3" t="s">
        <v>1679</v>
      </c>
      <c r="C307" s="3" t="s">
        <v>3195</v>
      </c>
      <c r="D307" s="3" t="s">
        <v>1497</v>
      </c>
      <c r="E307" s="3" t="s">
        <v>1711</v>
      </c>
      <c r="F307" s="3" t="s">
        <v>1710</v>
      </c>
      <c r="G307" s="3" t="s">
        <v>3194</v>
      </c>
      <c r="H307" s="3" t="s">
        <v>2148</v>
      </c>
      <c r="I307" s="3" t="s">
        <v>2067</v>
      </c>
      <c r="J307" s="4">
        <v>42942</v>
      </c>
      <c r="K307" s="4">
        <v>42942</v>
      </c>
      <c r="L307" s="4">
        <v>42942</v>
      </c>
      <c r="M307" s="4">
        <v>43161</v>
      </c>
      <c r="N307" s="3" t="s">
        <v>1706</v>
      </c>
      <c r="O307" s="3" t="s">
        <v>1705</v>
      </c>
      <c r="P307" s="4">
        <v>43307</v>
      </c>
      <c r="Q307" s="3" t="s">
        <v>2066</v>
      </c>
      <c r="R307" s="3" t="s">
        <v>2066</v>
      </c>
      <c r="S307" s="3" t="s">
        <v>13</v>
      </c>
    </row>
    <row r="308" spans="1:19" hidden="1" x14ac:dyDescent="0.25">
      <c r="A308" s="3">
        <v>232083</v>
      </c>
      <c r="B308" s="3" t="s">
        <v>1679</v>
      </c>
      <c r="C308" s="3" t="s">
        <v>3223</v>
      </c>
      <c r="D308" s="3" t="s">
        <v>1475</v>
      </c>
      <c r="E308" s="3" t="s">
        <v>1711</v>
      </c>
      <c r="F308" s="3" t="s">
        <v>1717</v>
      </c>
      <c r="G308" s="3" t="s">
        <v>3222</v>
      </c>
      <c r="H308" s="3" t="s">
        <v>1826</v>
      </c>
      <c r="I308" s="3" t="s">
        <v>1858</v>
      </c>
      <c r="J308" s="4">
        <v>40459</v>
      </c>
      <c r="K308" s="4">
        <v>40459</v>
      </c>
      <c r="L308" s="4">
        <v>43070</v>
      </c>
      <c r="M308" s="4">
        <v>43190</v>
      </c>
      <c r="N308" s="3" t="s">
        <v>1706</v>
      </c>
      <c r="O308" s="3" t="s">
        <v>1943</v>
      </c>
      <c r="P308" s="4">
        <v>43435</v>
      </c>
      <c r="Q308" s="3" t="s">
        <v>2141</v>
      </c>
      <c r="R308" s="3" t="s">
        <v>2141</v>
      </c>
      <c r="S308" s="3" t="s">
        <v>13</v>
      </c>
    </row>
    <row r="309" spans="1:19" hidden="1" x14ac:dyDescent="0.25">
      <c r="A309" s="3">
        <v>235440</v>
      </c>
      <c r="B309" s="3" t="s">
        <v>1678</v>
      </c>
      <c r="C309" s="3" t="s">
        <v>2701</v>
      </c>
      <c r="D309" s="3" t="s">
        <v>1471</v>
      </c>
      <c r="E309" s="3" t="s">
        <v>1711</v>
      </c>
      <c r="F309" s="3" t="s">
        <v>1717</v>
      </c>
      <c r="G309" s="3" t="s">
        <v>2700</v>
      </c>
      <c r="H309" s="3" t="s">
        <v>2341</v>
      </c>
      <c r="I309" s="3" t="s">
        <v>1966</v>
      </c>
      <c r="J309" s="4">
        <v>38894</v>
      </c>
      <c r="K309" s="4">
        <v>38894</v>
      </c>
      <c r="L309" s="4">
        <v>43281</v>
      </c>
      <c r="R309" s="3" t="s">
        <v>2342</v>
      </c>
    </row>
    <row r="310" spans="1:19" hidden="1" x14ac:dyDescent="0.25">
      <c r="A310" s="3">
        <v>235922</v>
      </c>
      <c r="B310" s="3" t="s">
        <v>2070</v>
      </c>
      <c r="C310" s="3" t="s">
        <v>2107</v>
      </c>
      <c r="D310" s="3" t="s">
        <v>1521</v>
      </c>
      <c r="E310" s="3" t="s">
        <v>1711</v>
      </c>
      <c r="F310" s="3" t="s">
        <v>1717</v>
      </c>
      <c r="G310" s="3" t="s">
        <v>2106</v>
      </c>
      <c r="H310" s="3" t="s">
        <v>2077</v>
      </c>
      <c r="I310" s="3" t="s">
        <v>1858</v>
      </c>
      <c r="J310" s="4">
        <v>40231</v>
      </c>
      <c r="K310" s="4">
        <v>40231</v>
      </c>
      <c r="L310" s="4">
        <v>42349</v>
      </c>
      <c r="M310" s="4">
        <v>42473</v>
      </c>
      <c r="N310" s="3" t="s">
        <v>1762</v>
      </c>
      <c r="O310" s="3" t="s">
        <v>1714</v>
      </c>
      <c r="P310" s="4">
        <v>43080</v>
      </c>
      <c r="Q310" s="3" t="s">
        <v>1854</v>
      </c>
      <c r="R310" s="3" t="s">
        <v>1854</v>
      </c>
      <c r="S310" s="3" t="s">
        <v>13</v>
      </c>
    </row>
    <row r="311" spans="1:19" hidden="1" x14ac:dyDescent="0.25">
      <c r="A311" s="3">
        <v>240873</v>
      </c>
      <c r="B311" s="3" t="s">
        <v>2834</v>
      </c>
      <c r="C311" s="3" t="s">
        <v>3140</v>
      </c>
      <c r="D311" s="3" t="s">
        <v>1496</v>
      </c>
      <c r="E311" s="3" t="s">
        <v>1711</v>
      </c>
      <c r="F311" s="3" t="s">
        <v>1717</v>
      </c>
      <c r="G311" s="3" t="s">
        <v>3139</v>
      </c>
      <c r="H311" s="3" t="s">
        <v>2039</v>
      </c>
      <c r="I311" s="3" t="s">
        <v>3131</v>
      </c>
      <c r="J311" s="4">
        <v>37578</v>
      </c>
      <c r="K311" s="4">
        <v>37578</v>
      </c>
      <c r="L311" s="4">
        <v>39167</v>
      </c>
      <c r="M311" s="4">
        <v>43405</v>
      </c>
      <c r="O311" s="3" t="s">
        <v>1714</v>
      </c>
      <c r="P311" s="4">
        <v>43422</v>
      </c>
      <c r="Q311" s="3" t="s">
        <v>2858</v>
      </c>
      <c r="R311" s="3" t="s">
        <v>2858</v>
      </c>
      <c r="S311" s="3" t="s">
        <v>13</v>
      </c>
    </row>
    <row r="312" spans="1:19" hidden="1" x14ac:dyDescent="0.25">
      <c r="A312" s="3">
        <v>240954</v>
      </c>
      <c r="B312" s="3" t="s">
        <v>1678</v>
      </c>
      <c r="C312" s="3" t="s">
        <v>2378</v>
      </c>
      <c r="D312" s="3" t="s">
        <v>1585</v>
      </c>
      <c r="E312" s="3" t="s">
        <v>1711</v>
      </c>
      <c r="F312" s="3" t="s">
        <v>1710</v>
      </c>
      <c r="G312" s="3" t="s">
        <v>2377</v>
      </c>
      <c r="H312" s="3" t="s">
        <v>2262</v>
      </c>
      <c r="I312" s="3" t="s">
        <v>1755</v>
      </c>
      <c r="J312" s="4">
        <v>39202</v>
      </c>
      <c r="K312" s="4">
        <v>43046</v>
      </c>
      <c r="L312" s="4">
        <v>43046</v>
      </c>
      <c r="M312" s="4">
        <v>43204</v>
      </c>
      <c r="N312" s="3" t="s">
        <v>1706</v>
      </c>
      <c r="O312" s="3" t="s">
        <v>1728</v>
      </c>
      <c r="P312" s="4">
        <v>43411</v>
      </c>
      <c r="Q312" s="3" t="s">
        <v>2376</v>
      </c>
      <c r="R312" s="3" t="s">
        <v>2376</v>
      </c>
      <c r="S312" s="3" t="s">
        <v>13</v>
      </c>
    </row>
    <row r="313" spans="1:19" hidden="1" x14ac:dyDescent="0.25">
      <c r="A313" s="3">
        <v>242236</v>
      </c>
      <c r="B313" s="3" t="s">
        <v>1679</v>
      </c>
      <c r="C313" s="3" t="s">
        <v>3296</v>
      </c>
      <c r="D313" s="3" t="s">
        <v>1478</v>
      </c>
      <c r="E313" s="3" t="s">
        <v>1711</v>
      </c>
      <c r="F313" s="3" t="s">
        <v>1717</v>
      </c>
      <c r="G313" s="3" t="s">
        <v>3295</v>
      </c>
      <c r="H313" s="3" t="s">
        <v>1725</v>
      </c>
      <c r="I313" s="3" t="s">
        <v>1725</v>
      </c>
      <c r="J313" s="4">
        <v>38649</v>
      </c>
      <c r="K313" s="4">
        <v>38649</v>
      </c>
      <c r="L313" s="4">
        <v>41641</v>
      </c>
      <c r="M313" s="4">
        <v>43434</v>
      </c>
      <c r="N313" s="3" t="s">
        <v>1706</v>
      </c>
      <c r="O313" s="3" t="s">
        <v>1714</v>
      </c>
      <c r="P313" s="4">
        <v>43832</v>
      </c>
      <c r="Q313" s="3" t="s">
        <v>3294</v>
      </c>
      <c r="R313" s="3" t="s">
        <v>3293</v>
      </c>
    </row>
    <row r="314" spans="1:19" hidden="1" x14ac:dyDescent="0.25">
      <c r="A314" s="3">
        <v>242945</v>
      </c>
      <c r="B314" s="3" t="s">
        <v>1678</v>
      </c>
      <c r="C314" s="3" t="s">
        <v>2608</v>
      </c>
      <c r="D314" s="3" t="s">
        <v>1477</v>
      </c>
      <c r="E314" s="3" t="s">
        <v>1711</v>
      </c>
      <c r="F314" s="3" t="s">
        <v>1717</v>
      </c>
      <c r="G314" s="3" t="s">
        <v>2607</v>
      </c>
      <c r="H314" s="3" t="s">
        <v>1743</v>
      </c>
      <c r="I314" s="3" t="s">
        <v>1769</v>
      </c>
      <c r="J314" s="4">
        <v>31474</v>
      </c>
      <c r="K314" s="4">
        <v>31474</v>
      </c>
      <c r="L314" s="4">
        <v>38670</v>
      </c>
      <c r="M314" s="4">
        <v>43165</v>
      </c>
      <c r="O314" s="3" t="s">
        <v>1984</v>
      </c>
      <c r="P314" s="4">
        <v>43527</v>
      </c>
      <c r="Q314" s="3" t="s">
        <v>2564</v>
      </c>
      <c r="R314" s="3" t="s">
        <v>2564</v>
      </c>
    </row>
    <row r="315" spans="1:19" hidden="1" x14ac:dyDescent="0.25">
      <c r="A315" s="3">
        <v>251483</v>
      </c>
      <c r="B315" s="30" t="s">
        <v>2834</v>
      </c>
      <c r="C315" s="3" t="s">
        <v>2791</v>
      </c>
      <c r="D315" s="3" t="s">
        <v>1531</v>
      </c>
      <c r="E315" s="3" t="s">
        <v>1711</v>
      </c>
      <c r="F315" s="3" t="s">
        <v>1710</v>
      </c>
      <c r="G315" s="3" t="s">
        <v>2790</v>
      </c>
      <c r="H315" s="3" t="s">
        <v>2039</v>
      </c>
      <c r="I315" s="3" t="s">
        <v>2783</v>
      </c>
      <c r="J315" s="4">
        <v>43258</v>
      </c>
      <c r="K315" s="4">
        <v>43258</v>
      </c>
      <c r="L315" s="4">
        <v>43258</v>
      </c>
      <c r="M315" s="4">
        <v>43258</v>
      </c>
      <c r="N315" s="3" t="s">
        <v>1729</v>
      </c>
      <c r="O315" s="3" t="s">
        <v>1728</v>
      </c>
      <c r="P315" s="4">
        <v>43380</v>
      </c>
      <c r="Q315" s="3" t="s">
        <v>2037</v>
      </c>
      <c r="R315" s="3" t="s">
        <v>2037</v>
      </c>
      <c r="S315" s="3" t="s">
        <v>13</v>
      </c>
    </row>
    <row r="316" spans="1:19" hidden="1" x14ac:dyDescent="0.25">
      <c r="A316" s="3">
        <v>251982</v>
      </c>
      <c r="B316" s="3" t="s">
        <v>1678</v>
      </c>
      <c r="C316" s="3" t="s">
        <v>2469</v>
      </c>
      <c r="D316" s="3" t="s">
        <v>1496</v>
      </c>
      <c r="E316" s="3" t="s">
        <v>1711</v>
      </c>
      <c r="F316" s="3" t="s">
        <v>1717</v>
      </c>
      <c r="G316" s="3" t="s">
        <v>2468</v>
      </c>
      <c r="H316" s="3" t="s">
        <v>1826</v>
      </c>
      <c r="I316" s="3" t="s">
        <v>2233</v>
      </c>
      <c r="J316" s="4">
        <v>34851</v>
      </c>
      <c r="K316" s="4">
        <v>34851</v>
      </c>
      <c r="L316" s="4">
        <v>43313</v>
      </c>
      <c r="R316" s="3" t="s">
        <v>2235</v>
      </c>
    </row>
    <row r="317" spans="1:19" hidden="1" x14ac:dyDescent="0.25">
      <c r="A317" s="3">
        <v>254151</v>
      </c>
      <c r="B317" s="30" t="s">
        <v>2834</v>
      </c>
      <c r="C317" s="3" t="s">
        <v>2047</v>
      </c>
      <c r="D317" s="3" t="s">
        <v>1586</v>
      </c>
      <c r="E317" s="3" t="s">
        <v>1711</v>
      </c>
      <c r="F317" s="3" t="s">
        <v>1717</v>
      </c>
      <c r="G317" s="3" t="s">
        <v>2046</v>
      </c>
      <c r="H317" s="3" t="s">
        <v>2039</v>
      </c>
      <c r="I317" s="3" t="s">
        <v>2043</v>
      </c>
      <c r="J317" s="4">
        <v>37082</v>
      </c>
      <c r="K317" s="4">
        <v>37082</v>
      </c>
      <c r="L317" s="4">
        <v>39370</v>
      </c>
      <c r="M317" s="4">
        <v>43391</v>
      </c>
      <c r="N317" s="3" t="s">
        <v>1706</v>
      </c>
      <c r="O317" s="3" t="s">
        <v>1714</v>
      </c>
      <c r="P317" s="4">
        <v>43656</v>
      </c>
      <c r="Q317" s="3" t="s">
        <v>2037</v>
      </c>
      <c r="R317" s="3" t="s">
        <v>2037</v>
      </c>
    </row>
    <row r="318" spans="1:19" hidden="1" x14ac:dyDescent="0.25">
      <c r="A318" s="3">
        <v>262151</v>
      </c>
      <c r="B318" s="3" t="s">
        <v>2834</v>
      </c>
      <c r="C318" s="3" t="s">
        <v>3089</v>
      </c>
      <c r="D318" s="3" t="s">
        <v>1498</v>
      </c>
      <c r="E318" s="3" t="s">
        <v>1711</v>
      </c>
      <c r="F318" s="3" t="s">
        <v>1717</v>
      </c>
      <c r="G318" s="3" t="s">
        <v>3088</v>
      </c>
      <c r="H318" s="3" t="s">
        <v>2867</v>
      </c>
      <c r="I318" s="3" t="s">
        <v>2992</v>
      </c>
      <c r="J318" s="4">
        <v>41547</v>
      </c>
      <c r="K318" s="4">
        <v>41579</v>
      </c>
      <c r="L318" s="4">
        <v>42005</v>
      </c>
      <c r="M318" s="4">
        <v>42055</v>
      </c>
      <c r="N318" s="3" t="s">
        <v>1762</v>
      </c>
      <c r="O318" s="3" t="s">
        <v>1714</v>
      </c>
      <c r="P318" s="4">
        <v>42277</v>
      </c>
      <c r="Q318" s="3" t="s">
        <v>2994</v>
      </c>
      <c r="R318" s="3" t="s">
        <v>2994</v>
      </c>
      <c r="S318" s="3" t="s">
        <v>13</v>
      </c>
    </row>
    <row r="319" spans="1:19" hidden="1" x14ac:dyDescent="0.25">
      <c r="A319" s="3">
        <v>262223</v>
      </c>
      <c r="B319" s="3" t="s">
        <v>2834</v>
      </c>
      <c r="C319" s="3" t="s">
        <v>3071</v>
      </c>
      <c r="D319" s="3" t="s">
        <v>1518</v>
      </c>
      <c r="E319" s="3" t="s">
        <v>1711</v>
      </c>
      <c r="F319" s="3" t="s">
        <v>1717</v>
      </c>
      <c r="G319" s="3" t="s">
        <v>3070</v>
      </c>
      <c r="H319" s="3" t="s">
        <v>2867</v>
      </c>
      <c r="I319" s="3" t="s">
        <v>2992</v>
      </c>
      <c r="J319" s="4">
        <v>42773</v>
      </c>
      <c r="K319" s="4">
        <v>42773</v>
      </c>
      <c r="L319" s="4">
        <v>42773</v>
      </c>
      <c r="R319" s="3" t="s">
        <v>2994</v>
      </c>
    </row>
    <row r="320" spans="1:19" hidden="1" x14ac:dyDescent="0.25">
      <c r="A320" s="3">
        <v>263678</v>
      </c>
      <c r="B320" s="3" t="s">
        <v>1678</v>
      </c>
      <c r="C320" s="3" t="s">
        <v>2754</v>
      </c>
      <c r="D320" s="3" t="s">
        <v>1489</v>
      </c>
      <c r="E320" s="3" t="s">
        <v>1711</v>
      </c>
      <c r="F320" s="3" t="s">
        <v>1717</v>
      </c>
      <c r="G320" s="3" t="s">
        <v>2753</v>
      </c>
      <c r="H320" s="3" t="s">
        <v>2248</v>
      </c>
      <c r="I320" s="3" t="s">
        <v>2247</v>
      </c>
      <c r="J320" s="4">
        <v>36363</v>
      </c>
      <c r="K320" s="4">
        <v>36363</v>
      </c>
      <c r="L320" s="4">
        <v>42556</v>
      </c>
      <c r="M320" s="4">
        <v>43034</v>
      </c>
      <c r="N320" s="3" t="s">
        <v>1706</v>
      </c>
      <c r="O320" s="3" t="s">
        <v>1714</v>
      </c>
      <c r="P320" s="4">
        <v>43286</v>
      </c>
      <c r="Q320" s="3" t="s">
        <v>2748</v>
      </c>
      <c r="R320" s="3" t="s">
        <v>2745</v>
      </c>
      <c r="S320" s="3" t="s">
        <v>13</v>
      </c>
    </row>
    <row r="321" spans="1:19" hidden="1" x14ac:dyDescent="0.25">
      <c r="A321" s="3">
        <v>266049</v>
      </c>
      <c r="B321" s="3" t="s">
        <v>2144</v>
      </c>
      <c r="C321" s="3" t="s">
        <v>2143</v>
      </c>
      <c r="D321" s="3" t="s">
        <v>1475</v>
      </c>
      <c r="E321" s="3" t="s">
        <v>1711</v>
      </c>
      <c r="F321" s="3" t="s">
        <v>1717</v>
      </c>
      <c r="G321" s="3" t="s">
        <v>2142</v>
      </c>
      <c r="H321" s="3" t="s">
        <v>1826</v>
      </c>
      <c r="I321" s="3" t="s">
        <v>1858</v>
      </c>
      <c r="J321" s="4">
        <v>32937</v>
      </c>
      <c r="K321" s="4">
        <v>32937</v>
      </c>
      <c r="L321" s="4">
        <v>42709</v>
      </c>
      <c r="M321" s="4">
        <v>43180</v>
      </c>
      <c r="N321" s="3" t="s">
        <v>1706</v>
      </c>
      <c r="O321" s="3" t="s">
        <v>1714</v>
      </c>
      <c r="P321" s="4">
        <v>43529</v>
      </c>
      <c r="Q321" s="3" t="s">
        <v>2141</v>
      </c>
      <c r="R321" s="3" t="s">
        <v>2141</v>
      </c>
    </row>
    <row r="322" spans="1:19" hidden="1" x14ac:dyDescent="0.25">
      <c r="A322" s="3">
        <v>266476</v>
      </c>
      <c r="B322" s="3" t="s">
        <v>1678</v>
      </c>
      <c r="C322" s="3" t="s">
        <v>2256</v>
      </c>
      <c r="D322" s="3" t="s">
        <v>1471</v>
      </c>
      <c r="E322" s="3" t="s">
        <v>1711</v>
      </c>
      <c r="F322" s="3" t="s">
        <v>1717</v>
      </c>
      <c r="G322" s="3" t="s">
        <v>2255</v>
      </c>
      <c r="H322" s="3" t="s">
        <v>2154</v>
      </c>
      <c r="I322" s="3" t="s">
        <v>2254</v>
      </c>
      <c r="J322" s="4">
        <v>36712</v>
      </c>
      <c r="K322" s="4">
        <v>36712</v>
      </c>
      <c r="L322" s="4">
        <v>42103</v>
      </c>
      <c r="M322" s="4">
        <v>43081</v>
      </c>
      <c r="N322" s="3" t="s">
        <v>1706</v>
      </c>
      <c r="O322" s="3" t="s">
        <v>1714</v>
      </c>
      <c r="P322" s="4">
        <v>43436</v>
      </c>
      <c r="Q322" s="3" t="s">
        <v>2152</v>
      </c>
      <c r="R322" s="3" t="s">
        <v>2152</v>
      </c>
      <c r="S322" s="3" t="s">
        <v>13</v>
      </c>
    </row>
    <row r="323" spans="1:19" hidden="1" x14ac:dyDescent="0.25">
      <c r="A323" s="3">
        <v>267318</v>
      </c>
      <c r="B323" s="3" t="s">
        <v>1713</v>
      </c>
      <c r="C323" s="3" t="s">
        <v>1885</v>
      </c>
      <c r="D323" s="3" t="s">
        <v>1558</v>
      </c>
      <c r="E323" s="3" t="s">
        <v>1838</v>
      </c>
      <c r="F323" s="3" t="s">
        <v>1787</v>
      </c>
      <c r="G323" s="3" t="s">
        <v>1884</v>
      </c>
      <c r="H323" s="3" t="s">
        <v>1733</v>
      </c>
      <c r="I323" s="3" t="s">
        <v>1883</v>
      </c>
      <c r="J323" s="4">
        <v>40553</v>
      </c>
      <c r="K323" s="4">
        <v>42263</v>
      </c>
      <c r="L323" s="4">
        <v>43344</v>
      </c>
      <c r="M323" s="4">
        <v>43438</v>
      </c>
      <c r="N323" s="3" t="s">
        <v>1944</v>
      </c>
      <c r="O323" s="3" t="s">
        <v>1714</v>
      </c>
      <c r="P323" s="4">
        <v>43620</v>
      </c>
      <c r="Q323" s="3" t="s">
        <v>1734</v>
      </c>
      <c r="R323" s="3" t="s">
        <v>1734</v>
      </c>
    </row>
    <row r="324" spans="1:19" hidden="1" x14ac:dyDescent="0.25">
      <c r="A324" s="3">
        <v>267758</v>
      </c>
      <c r="B324" s="30" t="s">
        <v>2834</v>
      </c>
      <c r="C324" s="3" t="s">
        <v>2810</v>
      </c>
      <c r="D324" s="3" t="s">
        <v>2041</v>
      </c>
      <c r="E324" s="3" t="s">
        <v>1788</v>
      </c>
      <c r="F324" s="3" t="s">
        <v>1787</v>
      </c>
      <c r="G324" s="3" t="s">
        <v>2809</v>
      </c>
      <c r="H324" s="3" t="s">
        <v>2039</v>
      </c>
      <c r="I324" s="3" t="s">
        <v>2783</v>
      </c>
      <c r="J324" s="4">
        <v>39085</v>
      </c>
      <c r="K324" s="4">
        <v>39085</v>
      </c>
      <c r="L324" s="4">
        <v>39769</v>
      </c>
      <c r="M324" s="4">
        <v>40787</v>
      </c>
      <c r="N324" s="3" t="s">
        <v>1762</v>
      </c>
      <c r="O324" s="3" t="s">
        <v>2801</v>
      </c>
      <c r="P324" s="4">
        <v>40787</v>
      </c>
      <c r="Q324" s="3" t="s">
        <v>2567</v>
      </c>
      <c r="R324" s="3" t="s">
        <v>2037</v>
      </c>
      <c r="S324" s="3" t="s">
        <v>13</v>
      </c>
    </row>
    <row r="325" spans="1:19" hidden="1" x14ac:dyDescent="0.25">
      <c r="A325" s="3">
        <v>267777</v>
      </c>
      <c r="B325" s="3" t="s">
        <v>1678</v>
      </c>
      <c r="C325" s="3" t="s">
        <v>2431</v>
      </c>
      <c r="D325" s="3" t="s">
        <v>1463</v>
      </c>
      <c r="E325" s="3" t="s">
        <v>1711</v>
      </c>
      <c r="F325" s="3" t="s">
        <v>1717</v>
      </c>
      <c r="G325" s="3" t="s">
        <v>2430</v>
      </c>
      <c r="H325" s="3" t="s">
        <v>2390</v>
      </c>
      <c r="I325" s="3" t="s">
        <v>2429</v>
      </c>
      <c r="J325" s="4">
        <v>36528</v>
      </c>
      <c r="K325" s="4">
        <v>36528</v>
      </c>
      <c r="L325" s="4">
        <v>36892</v>
      </c>
      <c r="M325" s="4">
        <v>43102</v>
      </c>
      <c r="N325" s="3" t="s">
        <v>1706</v>
      </c>
      <c r="O325" s="3" t="s">
        <v>1714</v>
      </c>
      <c r="P325" s="4">
        <v>43468</v>
      </c>
      <c r="Q325" s="3" t="s">
        <v>2389</v>
      </c>
      <c r="R325" s="3" t="s">
        <v>2388</v>
      </c>
    </row>
    <row r="326" spans="1:19" hidden="1" x14ac:dyDescent="0.25">
      <c r="A326" s="3">
        <v>267867</v>
      </c>
      <c r="B326" s="3" t="s">
        <v>1679</v>
      </c>
      <c r="C326" s="3" t="s">
        <v>3311</v>
      </c>
      <c r="D326" s="3" t="s">
        <v>3305</v>
      </c>
      <c r="E326" s="3" t="s">
        <v>1838</v>
      </c>
      <c r="F326" s="3" t="s">
        <v>1787</v>
      </c>
      <c r="G326" s="3" t="s">
        <v>3310</v>
      </c>
      <c r="H326" s="3" t="s">
        <v>3300</v>
      </c>
      <c r="I326" s="3" t="s">
        <v>3303</v>
      </c>
      <c r="J326" s="4">
        <v>41918</v>
      </c>
      <c r="K326" s="4">
        <v>41918</v>
      </c>
      <c r="L326" s="4">
        <v>43282</v>
      </c>
      <c r="M326" s="4">
        <v>43377</v>
      </c>
      <c r="N326" s="3" t="s">
        <v>1706</v>
      </c>
      <c r="O326" s="3" t="s">
        <v>1714</v>
      </c>
      <c r="P326" s="4">
        <v>43744</v>
      </c>
      <c r="Q326" s="3" t="s">
        <v>3272</v>
      </c>
      <c r="R326" s="3" t="s">
        <v>3272</v>
      </c>
    </row>
    <row r="327" spans="1:19" hidden="1" x14ac:dyDescent="0.25">
      <c r="A327" s="3">
        <v>268757</v>
      </c>
      <c r="B327" s="3" t="s">
        <v>1678</v>
      </c>
      <c r="C327" s="3" t="s">
        <v>2490</v>
      </c>
      <c r="D327" s="3" t="s">
        <v>1463</v>
      </c>
      <c r="E327" s="3" t="s">
        <v>1711</v>
      </c>
      <c r="F327" s="3" t="s">
        <v>1717</v>
      </c>
      <c r="G327" s="3" t="s">
        <v>2489</v>
      </c>
      <c r="H327" s="3" t="s">
        <v>1743</v>
      </c>
      <c r="I327" s="3" t="s">
        <v>1974</v>
      </c>
      <c r="J327" s="4">
        <v>37988</v>
      </c>
      <c r="K327" s="4">
        <v>37988</v>
      </c>
      <c r="L327" s="4">
        <v>38353</v>
      </c>
      <c r="M327" s="4">
        <v>43214</v>
      </c>
      <c r="N327" s="3" t="s">
        <v>1706</v>
      </c>
      <c r="O327" s="3" t="s">
        <v>1714</v>
      </c>
      <c r="P327" s="4">
        <v>43467</v>
      </c>
      <c r="Q327" s="3" t="s">
        <v>2488</v>
      </c>
      <c r="R327" s="3" t="s">
        <v>2488</v>
      </c>
    </row>
    <row r="328" spans="1:19" hidden="1" x14ac:dyDescent="0.25">
      <c r="A328" s="3">
        <v>268856</v>
      </c>
      <c r="B328" s="3" t="s">
        <v>1678</v>
      </c>
      <c r="C328" s="3" t="s">
        <v>2369</v>
      </c>
      <c r="D328" s="3" t="s">
        <v>1488</v>
      </c>
      <c r="E328" s="3" t="s">
        <v>1711</v>
      </c>
      <c r="F328" s="3" t="s">
        <v>1710</v>
      </c>
      <c r="G328" s="3" t="s">
        <v>2368</v>
      </c>
      <c r="H328" s="3" t="s">
        <v>1826</v>
      </c>
      <c r="I328" s="3" t="s">
        <v>1858</v>
      </c>
      <c r="J328" s="4">
        <v>40787</v>
      </c>
      <c r="K328" s="4">
        <v>43249</v>
      </c>
      <c r="L328" s="4">
        <v>43249</v>
      </c>
      <c r="M328" s="4">
        <v>43249</v>
      </c>
      <c r="N328" s="3" t="s">
        <v>1729</v>
      </c>
      <c r="O328" s="3" t="s">
        <v>1728</v>
      </c>
      <c r="P328" s="4">
        <v>43372</v>
      </c>
      <c r="Q328" s="3" t="s">
        <v>2231</v>
      </c>
      <c r="R328" s="3" t="s">
        <v>2231</v>
      </c>
      <c r="S328" s="3" t="s">
        <v>13</v>
      </c>
    </row>
    <row r="329" spans="1:19" hidden="1" x14ac:dyDescent="0.25">
      <c r="A329" s="3">
        <v>269296</v>
      </c>
      <c r="B329" s="3" t="s">
        <v>2834</v>
      </c>
      <c r="C329" s="3" t="s">
        <v>2966</v>
      </c>
      <c r="D329" s="3" t="s">
        <v>1588</v>
      </c>
      <c r="E329" s="3" t="s">
        <v>1711</v>
      </c>
      <c r="F329" s="3" t="s">
        <v>1717</v>
      </c>
      <c r="G329" s="3" t="s">
        <v>2965</v>
      </c>
      <c r="H329" s="3" t="s">
        <v>2867</v>
      </c>
      <c r="I329" s="3" t="s">
        <v>2002</v>
      </c>
      <c r="J329" s="4">
        <v>41297</v>
      </c>
      <c r="K329" s="4">
        <v>42564</v>
      </c>
      <c r="L329" s="4">
        <v>42564</v>
      </c>
      <c r="M329" s="4">
        <v>43355</v>
      </c>
      <c r="N329" s="3" t="s">
        <v>1706</v>
      </c>
      <c r="O329" s="3" t="s">
        <v>1714</v>
      </c>
      <c r="P329" s="4">
        <v>43659</v>
      </c>
      <c r="Q329" s="3" t="s">
        <v>2944</v>
      </c>
      <c r="R329" s="3" t="s">
        <v>2944</v>
      </c>
    </row>
    <row r="330" spans="1:19" hidden="1" x14ac:dyDescent="0.25">
      <c r="A330" s="3">
        <v>269606</v>
      </c>
      <c r="B330" s="3" t="s">
        <v>3150</v>
      </c>
      <c r="C330" s="3" t="s">
        <v>3159</v>
      </c>
      <c r="D330" s="3" t="s">
        <v>1496</v>
      </c>
      <c r="E330" s="3" t="s">
        <v>1711</v>
      </c>
      <c r="F330" s="3" t="s">
        <v>1717</v>
      </c>
      <c r="G330" s="3" t="s">
        <v>3158</v>
      </c>
      <c r="H330" s="3" t="s">
        <v>2942</v>
      </c>
      <c r="I330" s="3" t="s">
        <v>3155</v>
      </c>
      <c r="J330" s="4">
        <v>42087</v>
      </c>
      <c r="K330" s="4">
        <v>42087</v>
      </c>
      <c r="L330" s="4">
        <v>42087</v>
      </c>
      <c r="M330" s="4">
        <v>43217</v>
      </c>
      <c r="N330" s="3" t="s">
        <v>1706</v>
      </c>
      <c r="O330" s="3" t="s">
        <v>1714</v>
      </c>
      <c r="P330" s="4">
        <v>43548</v>
      </c>
      <c r="Q330" s="3" t="s">
        <v>3154</v>
      </c>
      <c r="R330" s="3" t="s">
        <v>3154</v>
      </c>
    </row>
    <row r="331" spans="1:19" hidden="1" x14ac:dyDescent="0.25">
      <c r="A331" s="3">
        <v>273420</v>
      </c>
      <c r="B331" s="3" t="s">
        <v>1678</v>
      </c>
      <c r="C331" s="3" t="s">
        <v>2294</v>
      </c>
      <c r="D331" s="3" t="s">
        <v>1521</v>
      </c>
      <c r="E331" s="3" t="s">
        <v>1711</v>
      </c>
      <c r="F331" s="3" t="s">
        <v>1717</v>
      </c>
      <c r="G331" s="3" t="s">
        <v>2293</v>
      </c>
      <c r="H331" s="3" t="s">
        <v>1826</v>
      </c>
      <c r="I331" s="3" t="s">
        <v>1858</v>
      </c>
      <c r="J331" s="4">
        <v>38068</v>
      </c>
      <c r="K331" s="4">
        <v>38068</v>
      </c>
      <c r="L331" s="4">
        <v>43198</v>
      </c>
      <c r="M331" s="4">
        <v>43198</v>
      </c>
      <c r="N331" s="3" t="s">
        <v>1729</v>
      </c>
      <c r="O331" s="3" t="s">
        <v>1728</v>
      </c>
      <c r="P331" s="4">
        <v>43320</v>
      </c>
      <c r="Q331" s="3" t="s">
        <v>2227</v>
      </c>
      <c r="R331" s="3" t="s">
        <v>2227</v>
      </c>
      <c r="S331" s="3" t="s">
        <v>13</v>
      </c>
    </row>
    <row r="332" spans="1:19" hidden="1" x14ac:dyDescent="0.25">
      <c r="A332" s="3">
        <v>274110</v>
      </c>
      <c r="B332" s="3" t="s">
        <v>1678</v>
      </c>
      <c r="C332" s="3" t="s">
        <v>2766</v>
      </c>
      <c r="D332" s="3" t="s">
        <v>1461</v>
      </c>
      <c r="E332" s="3" t="s">
        <v>1711</v>
      </c>
      <c r="F332" s="3" t="s">
        <v>1717</v>
      </c>
      <c r="G332" s="3" t="s">
        <v>2765</v>
      </c>
      <c r="H332" s="3" t="s">
        <v>2341</v>
      </c>
      <c r="I332" s="3" t="s">
        <v>2473</v>
      </c>
      <c r="J332" s="4">
        <v>37211</v>
      </c>
      <c r="K332" s="4">
        <v>37211</v>
      </c>
      <c r="L332" s="4">
        <v>42278</v>
      </c>
      <c r="M332" s="4">
        <v>43065</v>
      </c>
      <c r="N332" s="3" t="s">
        <v>1706</v>
      </c>
      <c r="O332" s="3" t="s">
        <v>1714</v>
      </c>
      <c r="P332" s="4">
        <v>43420</v>
      </c>
      <c r="Q332" s="3" t="s">
        <v>2748</v>
      </c>
      <c r="R332" s="3" t="s">
        <v>2745</v>
      </c>
      <c r="S332" s="3" t="s">
        <v>13</v>
      </c>
    </row>
    <row r="333" spans="1:19" hidden="1" x14ac:dyDescent="0.25">
      <c r="A333" s="3">
        <v>274410</v>
      </c>
      <c r="B333" s="3" t="s">
        <v>2834</v>
      </c>
      <c r="C333" s="3" t="s">
        <v>3028</v>
      </c>
      <c r="D333" s="3" t="s">
        <v>1472</v>
      </c>
      <c r="E333" s="3" t="s">
        <v>1711</v>
      </c>
      <c r="F333" s="3" t="s">
        <v>1717</v>
      </c>
      <c r="G333" s="3" t="s">
        <v>3027</v>
      </c>
      <c r="H333" s="3" t="s">
        <v>2867</v>
      </c>
      <c r="I333" s="3" t="s">
        <v>2901</v>
      </c>
      <c r="J333" s="4">
        <v>42809</v>
      </c>
      <c r="K333" s="4">
        <v>42809</v>
      </c>
      <c r="L333" s="4">
        <v>42809</v>
      </c>
      <c r="M333" s="4">
        <v>43432</v>
      </c>
      <c r="N333" s="3" t="s">
        <v>1706</v>
      </c>
      <c r="O333" s="3" t="s">
        <v>1714</v>
      </c>
      <c r="P333" s="4">
        <v>43539</v>
      </c>
      <c r="Q333" s="3" t="s">
        <v>2903</v>
      </c>
      <c r="R333" s="3" t="s">
        <v>2903</v>
      </c>
    </row>
    <row r="334" spans="1:19" hidden="1" x14ac:dyDescent="0.25">
      <c r="A334" s="3">
        <v>274415</v>
      </c>
      <c r="B334" s="3" t="s">
        <v>1678</v>
      </c>
      <c r="C334" s="3" t="s">
        <v>2351</v>
      </c>
      <c r="D334" s="3" t="s">
        <v>1488</v>
      </c>
      <c r="E334" s="3" t="s">
        <v>1711</v>
      </c>
      <c r="F334" s="3" t="s">
        <v>1717</v>
      </c>
      <c r="G334" s="3" t="s">
        <v>2350</v>
      </c>
      <c r="H334" s="3" t="s">
        <v>1826</v>
      </c>
      <c r="I334" s="3" t="s">
        <v>1858</v>
      </c>
      <c r="J334" s="4">
        <v>42549</v>
      </c>
      <c r="K334" s="4">
        <v>42671</v>
      </c>
      <c r="L334" s="4">
        <v>43214</v>
      </c>
      <c r="R334" s="3" t="s">
        <v>2231</v>
      </c>
    </row>
    <row r="335" spans="1:19" hidden="1" x14ac:dyDescent="0.25">
      <c r="A335" s="3">
        <v>275245</v>
      </c>
      <c r="B335" s="3" t="s">
        <v>3150</v>
      </c>
      <c r="C335" s="3" t="s">
        <v>3168</v>
      </c>
      <c r="D335" s="3" t="s">
        <v>1589</v>
      </c>
      <c r="E335" s="3" t="s">
        <v>1758</v>
      </c>
      <c r="F335" s="3" t="s">
        <v>1717</v>
      </c>
      <c r="G335" s="3" t="s">
        <v>3167</v>
      </c>
      <c r="H335" s="3" t="s">
        <v>2942</v>
      </c>
      <c r="I335" s="3" t="s">
        <v>3166</v>
      </c>
      <c r="J335" s="4">
        <v>36965</v>
      </c>
      <c r="K335" s="4">
        <v>36965</v>
      </c>
      <c r="L335" s="4">
        <v>41403</v>
      </c>
      <c r="M335" s="4">
        <v>42906</v>
      </c>
      <c r="N335" s="3" t="s">
        <v>1944</v>
      </c>
      <c r="O335" s="3" t="s">
        <v>1967</v>
      </c>
      <c r="P335" s="4">
        <v>43089</v>
      </c>
      <c r="Q335" s="3" t="s">
        <v>3114</v>
      </c>
      <c r="R335" s="3" t="s">
        <v>2943</v>
      </c>
      <c r="S335" s="3" t="s">
        <v>13</v>
      </c>
    </row>
    <row r="336" spans="1:19" hidden="1" x14ac:dyDescent="0.25">
      <c r="A336" s="3">
        <v>275549</v>
      </c>
      <c r="B336" s="3" t="s">
        <v>1713</v>
      </c>
      <c r="C336" s="3" t="s">
        <v>1759</v>
      </c>
      <c r="D336" s="3" t="s">
        <v>1590</v>
      </c>
      <c r="E336" s="3" t="s">
        <v>1758</v>
      </c>
      <c r="F336" s="3" t="s">
        <v>1717</v>
      </c>
      <c r="G336" s="3" t="s">
        <v>1757</v>
      </c>
      <c r="H336" s="3" t="s">
        <v>1743</v>
      </c>
      <c r="I336" s="3" t="s">
        <v>1756</v>
      </c>
      <c r="J336" s="4">
        <v>38747</v>
      </c>
      <c r="K336" s="4">
        <v>42139</v>
      </c>
      <c r="L336" s="4">
        <v>43019</v>
      </c>
      <c r="M336" s="4">
        <v>43440</v>
      </c>
      <c r="N336" s="3" t="s">
        <v>1706</v>
      </c>
      <c r="O336" s="3" t="s">
        <v>1995</v>
      </c>
      <c r="P336" s="4">
        <v>43749</v>
      </c>
      <c r="Q336" s="3" t="s">
        <v>1752</v>
      </c>
      <c r="R336" s="3" t="s">
        <v>1752</v>
      </c>
    </row>
    <row r="337" spans="1:19" hidden="1" x14ac:dyDescent="0.25">
      <c r="A337" s="3">
        <v>275712</v>
      </c>
      <c r="B337" s="3" t="s">
        <v>2834</v>
      </c>
      <c r="C337" s="3" t="s">
        <v>3120</v>
      </c>
      <c r="D337" s="3" t="s">
        <v>1591</v>
      </c>
      <c r="E337" s="3" t="s">
        <v>2026</v>
      </c>
      <c r="F337" s="3" t="s">
        <v>1717</v>
      </c>
      <c r="G337" s="3" t="s">
        <v>3119</v>
      </c>
      <c r="H337" s="3" t="s">
        <v>2831</v>
      </c>
      <c r="I337" s="3" t="s">
        <v>2831</v>
      </c>
      <c r="J337" s="4">
        <v>41605</v>
      </c>
      <c r="K337" s="4">
        <v>41605</v>
      </c>
      <c r="L337" s="4">
        <v>42755</v>
      </c>
      <c r="M337" s="4">
        <v>43139</v>
      </c>
      <c r="O337" s="3" t="s">
        <v>2024</v>
      </c>
      <c r="P337" s="4">
        <v>43485</v>
      </c>
      <c r="Q337" s="3" t="s">
        <v>2987</v>
      </c>
      <c r="R337" s="3" t="s">
        <v>2987</v>
      </c>
    </row>
    <row r="338" spans="1:19" hidden="1" x14ac:dyDescent="0.25">
      <c r="A338" s="3">
        <v>275921</v>
      </c>
      <c r="B338" s="3" t="s">
        <v>2070</v>
      </c>
      <c r="C338" s="3" t="s">
        <v>2115</v>
      </c>
      <c r="D338" s="3" t="s">
        <v>1471</v>
      </c>
      <c r="E338" s="3" t="s">
        <v>1711</v>
      </c>
      <c r="F338" s="3" t="s">
        <v>1717</v>
      </c>
      <c r="G338" s="3" t="s">
        <v>2114</v>
      </c>
      <c r="H338" s="3" t="s">
        <v>2077</v>
      </c>
      <c r="I338" s="3" t="s">
        <v>2077</v>
      </c>
      <c r="J338" s="4">
        <v>37886</v>
      </c>
      <c r="K338" s="4">
        <v>37886</v>
      </c>
      <c r="L338" s="4">
        <v>42552</v>
      </c>
      <c r="M338" s="4">
        <v>42724</v>
      </c>
      <c r="N338" s="3" t="s">
        <v>1724</v>
      </c>
      <c r="O338" s="3" t="s">
        <v>1714</v>
      </c>
      <c r="P338" s="4">
        <v>43071</v>
      </c>
      <c r="Q338" s="3" t="s">
        <v>1854</v>
      </c>
      <c r="R338" s="3" t="s">
        <v>1854</v>
      </c>
      <c r="S338" s="3" t="s">
        <v>13</v>
      </c>
    </row>
    <row r="339" spans="1:19" hidden="1" x14ac:dyDescent="0.25">
      <c r="A339" s="3">
        <v>276730</v>
      </c>
      <c r="B339" s="3" t="s">
        <v>1679</v>
      </c>
      <c r="C339" s="3" t="s">
        <v>3286</v>
      </c>
      <c r="D339" s="3" t="s">
        <v>1491</v>
      </c>
      <c r="E339" s="3" t="s">
        <v>1711</v>
      </c>
      <c r="F339" s="3" t="s">
        <v>1717</v>
      </c>
      <c r="G339" s="3" t="s">
        <v>3285</v>
      </c>
      <c r="H339" s="3" t="s">
        <v>2148</v>
      </c>
      <c r="I339" s="3" t="s">
        <v>1909</v>
      </c>
      <c r="J339" s="4">
        <v>37237</v>
      </c>
      <c r="K339" s="4">
        <v>42255</v>
      </c>
      <c r="L339" s="4">
        <v>42255</v>
      </c>
      <c r="M339" s="4">
        <v>43161</v>
      </c>
      <c r="N339" s="3" t="s">
        <v>1706</v>
      </c>
      <c r="O339" s="3" t="s">
        <v>1714</v>
      </c>
      <c r="P339" s="4">
        <v>43351</v>
      </c>
      <c r="Q339" s="3" t="s">
        <v>2147</v>
      </c>
      <c r="R339" s="3" t="s">
        <v>2147</v>
      </c>
      <c r="S339" s="3" t="s">
        <v>13</v>
      </c>
    </row>
    <row r="340" spans="1:19" hidden="1" x14ac:dyDescent="0.25">
      <c r="A340" s="3">
        <v>276867</v>
      </c>
      <c r="B340" s="3" t="s">
        <v>3175</v>
      </c>
      <c r="C340" s="3" t="s">
        <v>3177</v>
      </c>
      <c r="D340" s="3" t="s">
        <v>1592</v>
      </c>
      <c r="E340" s="3" t="s">
        <v>1711</v>
      </c>
      <c r="F340" s="3" t="s">
        <v>1717</v>
      </c>
      <c r="G340" s="3" t="s">
        <v>3176</v>
      </c>
      <c r="H340" s="3" t="s">
        <v>2615</v>
      </c>
      <c r="I340" s="3" t="s">
        <v>2003</v>
      </c>
      <c r="J340" s="4">
        <v>35069</v>
      </c>
      <c r="K340" s="4">
        <v>35069</v>
      </c>
      <c r="L340" s="4">
        <v>35069</v>
      </c>
      <c r="M340" s="4">
        <v>43298</v>
      </c>
      <c r="N340" s="3" t="s">
        <v>1706</v>
      </c>
      <c r="O340" s="3" t="s">
        <v>1714</v>
      </c>
      <c r="P340" s="4">
        <v>43470</v>
      </c>
      <c r="Q340" s="3" t="s">
        <v>2485</v>
      </c>
      <c r="R340" s="3" t="s">
        <v>2485</v>
      </c>
    </row>
    <row r="341" spans="1:19" hidden="1" x14ac:dyDescent="0.25">
      <c r="A341" s="3">
        <v>277872</v>
      </c>
      <c r="B341" s="3" t="s">
        <v>1713</v>
      </c>
      <c r="C341" s="3" t="s">
        <v>1917</v>
      </c>
      <c r="D341" s="3" t="s">
        <v>1593</v>
      </c>
      <c r="E341" s="3" t="s">
        <v>1711</v>
      </c>
      <c r="F341" s="3" t="s">
        <v>1717</v>
      </c>
      <c r="G341" s="3" t="s">
        <v>1916</v>
      </c>
      <c r="H341" s="3" t="s">
        <v>1743</v>
      </c>
      <c r="I341" s="3" t="s">
        <v>1909</v>
      </c>
      <c r="J341" s="4">
        <v>42380</v>
      </c>
      <c r="K341" s="4">
        <v>42411</v>
      </c>
      <c r="L341" s="4">
        <v>42411</v>
      </c>
      <c r="M341" s="4">
        <v>43185</v>
      </c>
      <c r="N341" s="3" t="s">
        <v>1706</v>
      </c>
      <c r="O341" s="3" t="s">
        <v>1714</v>
      </c>
      <c r="P341" s="4">
        <v>43507</v>
      </c>
      <c r="Q341" s="3" t="s">
        <v>1908</v>
      </c>
      <c r="R341" s="3" t="s">
        <v>1908</v>
      </c>
    </row>
    <row r="342" spans="1:19" hidden="1" x14ac:dyDescent="0.25">
      <c r="A342" s="3">
        <v>278091</v>
      </c>
      <c r="B342" s="3" t="s">
        <v>1678</v>
      </c>
      <c r="C342" s="3" t="s">
        <v>2267</v>
      </c>
      <c r="D342" s="3" t="s">
        <v>1477</v>
      </c>
      <c r="E342" s="3" t="s">
        <v>1711</v>
      </c>
      <c r="F342" s="3" t="s">
        <v>2030</v>
      </c>
      <c r="G342" s="3" t="s">
        <v>2266</v>
      </c>
      <c r="H342" s="3" t="s">
        <v>2262</v>
      </c>
      <c r="I342" s="3" t="s">
        <v>2261</v>
      </c>
      <c r="J342" s="4">
        <v>38776</v>
      </c>
      <c r="K342" s="4">
        <v>39203</v>
      </c>
      <c r="L342" s="4">
        <v>43255</v>
      </c>
      <c r="M342" s="4">
        <v>43257</v>
      </c>
      <c r="O342" s="3" t="s">
        <v>1714</v>
      </c>
      <c r="P342" s="4">
        <v>43552</v>
      </c>
      <c r="Q342" s="3" t="s">
        <v>2265</v>
      </c>
      <c r="R342" s="3" t="s">
        <v>2260</v>
      </c>
    </row>
    <row r="343" spans="1:19" hidden="1" x14ac:dyDescent="0.25">
      <c r="A343" s="3">
        <v>278900</v>
      </c>
      <c r="B343" s="30" t="s">
        <v>2834</v>
      </c>
      <c r="C343" s="3" t="s">
        <v>2138</v>
      </c>
      <c r="D343" s="3" t="s">
        <v>1531</v>
      </c>
      <c r="E343" s="3" t="s">
        <v>1711</v>
      </c>
      <c r="F343" s="3" t="s">
        <v>1717</v>
      </c>
      <c r="G343" s="3" t="s">
        <v>2137</v>
      </c>
      <c r="H343" s="3" t="s">
        <v>2039</v>
      </c>
      <c r="I343" s="3" t="s">
        <v>2038</v>
      </c>
      <c r="J343" s="4">
        <v>36647</v>
      </c>
      <c r="K343" s="4">
        <v>36647</v>
      </c>
      <c r="L343" s="4">
        <v>42065</v>
      </c>
      <c r="M343" s="4">
        <v>43157</v>
      </c>
      <c r="N343" s="3" t="s">
        <v>1706</v>
      </c>
      <c r="O343" s="3" t="s">
        <v>1714</v>
      </c>
      <c r="P343" s="4">
        <v>43221</v>
      </c>
      <c r="Q343" s="3" t="s">
        <v>2037</v>
      </c>
      <c r="R343" s="3" t="s">
        <v>2037</v>
      </c>
      <c r="S343" s="3" t="s">
        <v>13</v>
      </c>
    </row>
    <row r="344" spans="1:19" hidden="1" x14ac:dyDescent="0.25">
      <c r="A344" s="3">
        <v>279241</v>
      </c>
      <c r="B344" s="3" t="s">
        <v>1679</v>
      </c>
      <c r="C344" s="3" t="s">
        <v>3335</v>
      </c>
      <c r="D344" s="3" t="s">
        <v>1505</v>
      </c>
      <c r="E344" s="3" t="s">
        <v>1711</v>
      </c>
      <c r="F344" s="3" t="s">
        <v>1717</v>
      </c>
      <c r="G344" s="3" t="s">
        <v>3334</v>
      </c>
      <c r="H344" s="3" t="s">
        <v>1822</v>
      </c>
      <c r="I344" s="3" t="s">
        <v>1775</v>
      </c>
      <c r="J344" s="4">
        <v>42515</v>
      </c>
      <c r="K344" s="4">
        <v>42515</v>
      </c>
      <c r="L344" s="4">
        <v>42515</v>
      </c>
      <c r="M344" s="4">
        <v>43446</v>
      </c>
      <c r="N344" s="3" t="s">
        <v>1706</v>
      </c>
      <c r="O344" s="3" t="s">
        <v>1714</v>
      </c>
      <c r="P344" s="4">
        <v>43610</v>
      </c>
      <c r="Q344" s="3" t="s">
        <v>3330</v>
      </c>
      <c r="R344" s="3" t="s">
        <v>3330</v>
      </c>
    </row>
    <row r="345" spans="1:19" hidden="1" x14ac:dyDescent="0.25">
      <c r="A345" s="3">
        <v>280654</v>
      </c>
      <c r="B345" s="30" t="s">
        <v>2834</v>
      </c>
      <c r="C345" s="3" t="s">
        <v>2814</v>
      </c>
      <c r="D345" s="3" t="s">
        <v>1586</v>
      </c>
      <c r="E345" s="3" t="s">
        <v>1711</v>
      </c>
      <c r="F345" s="3" t="s">
        <v>1717</v>
      </c>
      <c r="G345" s="3" t="s">
        <v>2813</v>
      </c>
      <c r="H345" s="3" t="s">
        <v>2039</v>
      </c>
      <c r="I345" s="3" t="s">
        <v>2783</v>
      </c>
      <c r="J345" s="4">
        <v>33742</v>
      </c>
      <c r="K345" s="4">
        <v>33742</v>
      </c>
      <c r="L345" s="4">
        <v>43258</v>
      </c>
      <c r="R345" s="3" t="s">
        <v>2037</v>
      </c>
    </row>
    <row r="346" spans="1:19" hidden="1" x14ac:dyDescent="0.25">
      <c r="A346" s="3">
        <v>280720</v>
      </c>
      <c r="B346" s="3" t="s">
        <v>1678</v>
      </c>
      <c r="C346" s="3" t="s">
        <v>2514</v>
      </c>
      <c r="D346" s="3" t="s">
        <v>1594</v>
      </c>
      <c r="E346" s="3" t="s">
        <v>1758</v>
      </c>
      <c r="F346" s="3" t="s">
        <v>1717</v>
      </c>
      <c r="G346" s="3" t="s">
        <v>2513</v>
      </c>
      <c r="H346" s="3" t="s">
        <v>1743</v>
      </c>
      <c r="I346" s="3" t="s">
        <v>1974</v>
      </c>
      <c r="J346" s="4">
        <v>38075</v>
      </c>
      <c r="K346" s="4">
        <v>38075</v>
      </c>
      <c r="L346" s="4">
        <v>42780</v>
      </c>
      <c r="M346" s="4">
        <v>43168</v>
      </c>
      <c r="N346" s="3" t="s">
        <v>1706</v>
      </c>
      <c r="O346" s="3" t="s">
        <v>1995</v>
      </c>
      <c r="P346" s="4">
        <v>43510</v>
      </c>
      <c r="Q346" s="3" t="s">
        <v>2488</v>
      </c>
      <c r="R346" s="3" t="s">
        <v>2488</v>
      </c>
    </row>
    <row r="347" spans="1:19" hidden="1" x14ac:dyDescent="0.25">
      <c r="A347" s="3">
        <v>280900</v>
      </c>
      <c r="B347" s="3" t="s">
        <v>1678</v>
      </c>
      <c r="C347" s="3" t="s">
        <v>2735</v>
      </c>
      <c r="D347" s="3" t="s">
        <v>1559</v>
      </c>
      <c r="E347" s="3" t="s">
        <v>1711</v>
      </c>
      <c r="F347" s="3" t="s">
        <v>1710</v>
      </c>
      <c r="G347" s="3" t="s">
        <v>2734</v>
      </c>
      <c r="H347" s="3" t="s">
        <v>2484</v>
      </c>
      <c r="I347" s="3" t="s">
        <v>2003</v>
      </c>
      <c r="J347" s="4">
        <v>42968</v>
      </c>
      <c r="K347" s="4">
        <v>42968</v>
      </c>
      <c r="L347" s="4">
        <v>42968</v>
      </c>
      <c r="M347" s="4">
        <v>43350</v>
      </c>
      <c r="N347" s="3" t="s">
        <v>1944</v>
      </c>
      <c r="O347" s="3" t="s">
        <v>1714</v>
      </c>
      <c r="P347" s="4">
        <v>43698</v>
      </c>
      <c r="Q347" s="3" t="s">
        <v>2485</v>
      </c>
      <c r="R347" s="3" t="s">
        <v>2485</v>
      </c>
    </row>
    <row r="348" spans="1:19" hidden="1" x14ac:dyDescent="0.25">
      <c r="A348" s="3">
        <v>281027</v>
      </c>
      <c r="B348" s="3" t="s">
        <v>3175</v>
      </c>
      <c r="C348" s="3" t="s">
        <v>3181</v>
      </c>
      <c r="D348" s="3" t="s">
        <v>1595</v>
      </c>
      <c r="E348" s="3" t="s">
        <v>1711</v>
      </c>
      <c r="F348" s="3" t="s">
        <v>1717</v>
      </c>
      <c r="G348" s="3" t="s">
        <v>3180</v>
      </c>
      <c r="H348" s="3" t="s">
        <v>2615</v>
      </c>
      <c r="I348" s="3" t="s">
        <v>2003</v>
      </c>
      <c r="J348" s="4">
        <v>36241</v>
      </c>
      <c r="K348" s="4">
        <v>36241</v>
      </c>
      <c r="L348" s="4">
        <v>36241</v>
      </c>
      <c r="M348" s="4">
        <v>43298</v>
      </c>
      <c r="N348" s="3" t="s">
        <v>1706</v>
      </c>
      <c r="O348" s="3" t="s">
        <v>1714</v>
      </c>
      <c r="P348" s="4">
        <v>43546</v>
      </c>
      <c r="Q348" s="3" t="s">
        <v>2485</v>
      </c>
      <c r="R348" s="3" t="s">
        <v>2485</v>
      </c>
    </row>
    <row r="349" spans="1:19" hidden="1" x14ac:dyDescent="0.25">
      <c r="A349" s="3">
        <v>281327</v>
      </c>
      <c r="B349" s="3" t="s">
        <v>1678</v>
      </c>
      <c r="C349" s="3" t="s">
        <v>2229</v>
      </c>
      <c r="D349" s="3" t="s">
        <v>1496</v>
      </c>
      <c r="E349" s="3" t="s">
        <v>1711</v>
      </c>
      <c r="F349" s="3" t="s">
        <v>1717</v>
      </c>
      <c r="G349" s="3" t="s">
        <v>2228</v>
      </c>
      <c r="H349" s="3" t="s">
        <v>1826</v>
      </c>
      <c r="I349" s="3" t="s">
        <v>1826</v>
      </c>
      <c r="J349" s="4">
        <v>36423</v>
      </c>
      <c r="K349" s="4">
        <v>36423</v>
      </c>
      <c r="L349" s="4">
        <v>37500</v>
      </c>
      <c r="M349" s="4">
        <v>43454</v>
      </c>
      <c r="N349" s="3" t="s">
        <v>1706</v>
      </c>
      <c r="O349" s="3" t="s">
        <v>1714</v>
      </c>
      <c r="P349" s="4">
        <v>43728</v>
      </c>
      <c r="Q349" s="3" t="s">
        <v>2219</v>
      </c>
      <c r="R349" s="3" t="s">
        <v>2219</v>
      </c>
      <c r="S349" s="3" t="s">
        <v>20</v>
      </c>
    </row>
    <row r="350" spans="1:19" hidden="1" x14ac:dyDescent="0.25">
      <c r="A350" s="3">
        <v>281342</v>
      </c>
      <c r="B350" s="3" t="s">
        <v>1678</v>
      </c>
      <c r="C350" s="3" t="s">
        <v>2355</v>
      </c>
      <c r="D350" s="3" t="s">
        <v>1488</v>
      </c>
      <c r="E350" s="3" t="s">
        <v>1711</v>
      </c>
      <c r="F350" s="3" t="s">
        <v>1717</v>
      </c>
      <c r="G350" s="3" t="s">
        <v>2354</v>
      </c>
      <c r="H350" s="3" t="s">
        <v>1826</v>
      </c>
      <c r="I350" s="3" t="s">
        <v>1858</v>
      </c>
      <c r="J350" s="4">
        <v>31236</v>
      </c>
      <c r="K350" s="4">
        <v>31236</v>
      </c>
      <c r="L350" s="4">
        <v>31236</v>
      </c>
      <c r="M350" s="4">
        <v>42936</v>
      </c>
      <c r="O350" s="3" t="s">
        <v>1714</v>
      </c>
      <c r="P350" s="4">
        <v>43289</v>
      </c>
      <c r="Q350" s="3" t="s">
        <v>2227</v>
      </c>
      <c r="R350" s="3" t="s">
        <v>2231</v>
      </c>
      <c r="S350" s="3" t="s">
        <v>13</v>
      </c>
    </row>
    <row r="351" spans="1:19" hidden="1" x14ac:dyDescent="0.25">
      <c r="A351" s="3">
        <v>281391</v>
      </c>
      <c r="B351" s="3" t="s">
        <v>1678</v>
      </c>
      <c r="C351" s="3" t="s">
        <v>2306</v>
      </c>
      <c r="D351" s="3" t="s">
        <v>1488</v>
      </c>
      <c r="E351" s="3" t="s">
        <v>1711</v>
      </c>
      <c r="F351" s="3" t="s">
        <v>1717</v>
      </c>
      <c r="G351" s="3" t="s">
        <v>2305</v>
      </c>
      <c r="H351" s="3" t="s">
        <v>1826</v>
      </c>
      <c r="I351" s="3" t="s">
        <v>1858</v>
      </c>
      <c r="J351" s="4">
        <v>29899</v>
      </c>
      <c r="K351" s="4">
        <v>29899</v>
      </c>
      <c r="L351" s="4">
        <v>29899</v>
      </c>
      <c r="M351" s="4">
        <v>43216</v>
      </c>
      <c r="N351" s="3" t="s">
        <v>1944</v>
      </c>
      <c r="O351" s="3" t="s">
        <v>1714</v>
      </c>
      <c r="P351" s="4">
        <v>43413</v>
      </c>
      <c r="Q351" s="3" t="s">
        <v>2227</v>
      </c>
      <c r="R351" s="3" t="s">
        <v>2227</v>
      </c>
      <c r="S351" s="3" t="s">
        <v>13</v>
      </c>
    </row>
    <row r="352" spans="1:19" hidden="1" x14ac:dyDescent="0.25">
      <c r="A352" s="3">
        <v>281417</v>
      </c>
      <c r="B352" s="3" t="s">
        <v>1678</v>
      </c>
      <c r="C352" s="3" t="s">
        <v>2304</v>
      </c>
      <c r="D352" s="3" t="s">
        <v>1521</v>
      </c>
      <c r="E352" s="3" t="s">
        <v>1711</v>
      </c>
      <c r="F352" s="3" t="s">
        <v>1717</v>
      </c>
      <c r="G352" s="3" t="s">
        <v>2303</v>
      </c>
      <c r="H352" s="3" t="s">
        <v>1826</v>
      </c>
      <c r="I352" s="3" t="s">
        <v>1858</v>
      </c>
      <c r="J352" s="4">
        <v>29605</v>
      </c>
      <c r="K352" s="4">
        <v>29605</v>
      </c>
      <c r="L352" s="4">
        <v>37152</v>
      </c>
      <c r="M352" s="4">
        <v>43144</v>
      </c>
      <c r="N352" s="3" t="s">
        <v>1944</v>
      </c>
      <c r="O352" s="3" t="s">
        <v>1943</v>
      </c>
      <c r="P352" s="4">
        <v>43144</v>
      </c>
      <c r="Q352" s="3" t="s">
        <v>2227</v>
      </c>
      <c r="R352" s="3" t="s">
        <v>2227</v>
      </c>
      <c r="S352" s="3" t="s">
        <v>13</v>
      </c>
    </row>
    <row r="353" spans="1:19" hidden="1" x14ac:dyDescent="0.25">
      <c r="A353" s="3">
        <v>281459</v>
      </c>
      <c r="B353" s="3" t="s">
        <v>1713</v>
      </c>
      <c r="C353" s="3" t="s">
        <v>1866</v>
      </c>
      <c r="D353" s="3" t="s">
        <v>1475</v>
      </c>
      <c r="E353" s="3" t="s">
        <v>1711</v>
      </c>
      <c r="F353" s="3" t="s">
        <v>1717</v>
      </c>
      <c r="G353" s="3" t="s">
        <v>1865</v>
      </c>
      <c r="H353" s="3" t="s">
        <v>1826</v>
      </c>
      <c r="I353" s="3" t="s">
        <v>1858</v>
      </c>
      <c r="J353" s="4">
        <v>36404</v>
      </c>
      <c r="K353" s="4">
        <v>36404</v>
      </c>
      <c r="L353" s="4">
        <v>38701</v>
      </c>
      <c r="M353" s="4">
        <v>42962</v>
      </c>
      <c r="O353" s="3" t="s">
        <v>1714</v>
      </c>
      <c r="P353" s="4">
        <v>42962</v>
      </c>
      <c r="Q353" s="3" t="s">
        <v>1857</v>
      </c>
      <c r="R353" s="3" t="s">
        <v>1857</v>
      </c>
      <c r="S353" s="3" t="s">
        <v>13</v>
      </c>
    </row>
    <row r="354" spans="1:19" hidden="1" x14ac:dyDescent="0.25">
      <c r="A354" s="3">
        <v>281473</v>
      </c>
      <c r="B354" s="3" t="s">
        <v>1713</v>
      </c>
      <c r="C354" s="3" t="s">
        <v>1952</v>
      </c>
      <c r="D354" s="3" t="s">
        <v>1596</v>
      </c>
      <c r="E354" s="3" t="s">
        <v>1711</v>
      </c>
      <c r="F354" s="3" t="s">
        <v>1717</v>
      </c>
      <c r="G354" s="3" t="s">
        <v>1951</v>
      </c>
      <c r="H354" s="3" t="s">
        <v>1826</v>
      </c>
      <c r="I354" s="3" t="s">
        <v>1940</v>
      </c>
      <c r="J354" s="4">
        <v>42264</v>
      </c>
      <c r="K354" s="4">
        <v>42264</v>
      </c>
      <c r="L354" s="4">
        <v>42264</v>
      </c>
      <c r="M354" s="4">
        <v>43056</v>
      </c>
      <c r="N354" s="3" t="s">
        <v>1706</v>
      </c>
      <c r="O354" s="3" t="s">
        <v>1714</v>
      </c>
      <c r="P354" s="4">
        <v>43360</v>
      </c>
      <c r="Q354" s="3" t="s">
        <v>1939</v>
      </c>
      <c r="R354" s="3" t="s">
        <v>1939</v>
      </c>
      <c r="S354" s="3" t="s">
        <v>13</v>
      </c>
    </row>
    <row r="355" spans="1:19" hidden="1" x14ac:dyDescent="0.25">
      <c r="A355" s="3">
        <v>281641</v>
      </c>
      <c r="B355" s="3" t="s">
        <v>1678</v>
      </c>
      <c r="C355" s="3" t="s">
        <v>2314</v>
      </c>
      <c r="D355" s="3" t="s">
        <v>1488</v>
      </c>
      <c r="E355" s="3" t="s">
        <v>1711</v>
      </c>
      <c r="F355" s="3" t="s">
        <v>1721</v>
      </c>
      <c r="G355" s="3" t="s">
        <v>2313</v>
      </c>
      <c r="H355" s="3" t="s">
        <v>1826</v>
      </c>
      <c r="I355" s="3" t="s">
        <v>1858</v>
      </c>
      <c r="J355" s="4">
        <v>29829</v>
      </c>
      <c r="K355" s="4">
        <v>29829</v>
      </c>
      <c r="L355" s="4">
        <v>29829</v>
      </c>
      <c r="M355" s="4">
        <v>43003</v>
      </c>
      <c r="N355" s="3" t="s">
        <v>1944</v>
      </c>
      <c r="O355" s="3" t="s">
        <v>1714</v>
      </c>
      <c r="P355" s="4">
        <v>43184</v>
      </c>
      <c r="Q355" s="3" t="s">
        <v>2227</v>
      </c>
      <c r="R355" s="3" t="s">
        <v>2227</v>
      </c>
      <c r="S355" s="3" t="s">
        <v>13</v>
      </c>
    </row>
    <row r="356" spans="1:19" hidden="1" x14ac:dyDescent="0.25">
      <c r="A356" s="3">
        <v>282848</v>
      </c>
      <c r="B356" s="3" t="s">
        <v>1678</v>
      </c>
      <c r="C356" s="3" t="s">
        <v>2300</v>
      </c>
      <c r="D356" s="3" t="s">
        <v>1488</v>
      </c>
      <c r="E356" s="3" t="s">
        <v>1711</v>
      </c>
      <c r="F356" s="3" t="s">
        <v>1717</v>
      </c>
      <c r="G356" s="3" t="s">
        <v>2299</v>
      </c>
      <c r="H356" s="3" t="s">
        <v>1826</v>
      </c>
      <c r="I356" s="3" t="s">
        <v>1858</v>
      </c>
      <c r="J356" s="4">
        <v>40371</v>
      </c>
      <c r="K356" s="4">
        <v>40413</v>
      </c>
      <c r="L356" s="4">
        <v>40413</v>
      </c>
      <c r="M356" s="4">
        <v>43048</v>
      </c>
      <c r="N356" s="3" t="s">
        <v>1706</v>
      </c>
      <c r="O356" s="3" t="s">
        <v>1714</v>
      </c>
      <c r="P356" s="4">
        <v>43335</v>
      </c>
      <c r="Q356" s="3" t="s">
        <v>2227</v>
      </c>
      <c r="R356" s="3" t="s">
        <v>2227</v>
      </c>
      <c r="S356" s="3" t="s">
        <v>13</v>
      </c>
    </row>
    <row r="357" spans="1:19" hidden="1" x14ac:dyDescent="0.25">
      <c r="A357" s="3">
        <v>285121</v>
      </c>
      <c r="B357" s="3" t="s">
        <v>1678</v>
      </c>
      <c r="C357" s="3" t="s">
        <v>2463</v>
      </c>
      <c r="D357" s="3" t="s">
        <v>1497</v>
      </c>
      <c r="E357" s="3" t="s">
        <v>1711</v>
      </c>
      <c r="F357" s="3" t="s">
        <v>1717</v>
      </c>
      <c r="G357" s="3" t="s">
        <v>2462</v>
      </c>
      <c r="H357" s="3" t="s">
        <v>1826</v>
      </c>
      <c r="I357" s="3" t="s">
        <v>2233</v>
      </c>
      <c r="J357" s="4">
        <v>38901</v>
      </c>
      <c r="K357" s="4">
        <v>38901</v>
      </c>
      <c r="L357" s="4">
        <v>43395</v>
      </c>
      <c r="R357" s="3" t="s">
        <v>2235</v>
      </c>
    </row>
    <row r="358" spans="1:19" hidden="1" x14ac:dyDescent="0.25">
      <c r="A358" s="3">
        <v>285656</v>
      </c>
      <c r="B358" s="3" t="s">
        <v>2834</v>
      </c>
      <c r="C358" s="3" t="s">
        <v>2847</v>
      </c>
      <c r="D358" s="3" t="s">
        <v>1497</v>
      </c>
      <c r="E358" s="3" t="s">
        <v>1711</v>
      </c>
      <c r="F358" s="3" t="s">
        <v>1717</v>
      </c>
      <c r="G358" s="3" t="s">
        <v>2846</v>
      </c>
      <c r="H358" s="3" t="s">
        <v>2039</v>
      </c>
      <c r="I358" s="3" t="s">
        <v>2836</v>
      </c>
      <c r="J358" s="4">
        <v>42395</v>
      </c>
      <c r="K358" s="4">
        <v>42395</v>
      </c>
      <c r="L358" s="4">
        <v>42552</v>
      </c>
      <c r="M358" s="4">
        <v>43412</v>
      </c>
      <c r="N358" s="3" t="s">
        <v>1706</v>
      </c>
      <c r="O358" s="3" t="s">
        <v>1714</v>
      </c>
      <c r="P358" s="4">
        <v>43491</v>
      </c>
      <c r="Q358" s="3" t="s">
        <v>2835</v>
      </c>
      <c r="R358" s="3" t="s">
        <v>2835</v>
      </c>
    </row>
    <row r="359" spans="1:19" hidden="1" x14ac:dyDescent="0.25">
      <c r="A359" s="3">
        <v>285732</v>
      </c>
      <c r="B359" s="3" t="s">
        <v>1678</v>
      </c>
      <c r="C359" s="3" t="s">
        <v>2639</v>
      </c>
      <c r="D359" s="3" t="s">
        <v>1460</v>
      </c>
      <c r="E359" s="3" t="s">
        <v>1711</v>
      </c>
      <c r="F359" s="3" t="s">
        <v>1717</v>
      </c>
      <c r="G359" s="3" t="s">
        <v>2638</v>
      </c>
      <c r="H359" s="3" t="s">
        <v>2262</v>
      </c>
      <c r="I359" s="3" t="s">
        <v>1755</v>
      </c>
      <c r="J359" s="4">
        <v>41575</v>
      </c>
      <c r="K359" s="4">
        <v>41575</v>
      </c>
      <c r="L359" s="4">
        <v>43294</v>
      </c>
      <c r="R359" s="3" t="s">
        <v>2136</v>
      </c>
    </row>
    <row r="360" spans="1:19" hidden="1" x14ac:dyDescent="0.25">
      <c r="A360" s="3">
        <v>286926</v>
      </c>
      <c r="B360" s="3" t="s">
        <v>1713</v>
      </c>
      <c r="C360" s="3" t="s">
        <v>1956</v>
      </c>
      <c r="D360" s="3" t="s">
        <v>1568</v>
      </c>
      <c r="E360" s="3" t="s">
        <v>1711</v>
      </c>
      <c r="F360" s="3" t="s">
        <v>1717</v>
      </c>
      <c r="G360" s="3" t="s">
        <v>1955</v>
      </c>
      <c r="H360" s="3" t="s">
        <v>1826</v>
      </c>
      <c r="I360" s="3" t="s">
        <v>1940</v>
      </c>
      <c r="J360" s="4">
        <v>37634</v>
      </c>
      <c r="K360" s="4">
        <v>37634</v>
      </c>
      <c r="L360" s="4">
        <v>38018</v>
      </c>
      <c r="M360" s="4">
        <v>43203</v>
      </c>
      <c r="N360" s="3" t="s">
        <v>1706</v>
      </c>
      <c r="O360" s="3" t="s">
        <v>1714</v>
      </c>
      <c r="P360" s="4">
        <v>43478</v>
      </c>
      <c r="Q360" s="3" t="s">
        <v>1939</v>
      </c>
      <c r="R360" s="3" t="s">
        <v>1939</v>
      </c>
    </row>
    <row r="361" spans="1:19" hidden="1" x14ac:dyDescent="0.25">
      <c r="A361" s="3">
        <v>288548</v>
      </c>
      <c r="B361" s="30" t="s">
        <v>2834</v>
      </c>
      <c r="C361" s="3" t="s">
        <v>2812</v>
      </c>
      <c r="D361" s="3" t="s">
        <v>1531</v>
      </c>
      <c r="E361" s="3" t="s">
        <v>1711</v>
      </c>
      <c r="F361" s="3" t="s">
        <v>1717</v>
      </c>
      <c r="G361" s="3" t="s">
        <v>2811</v>
      </c>
      <c r="H361" s="3" t="s">
        <v>2039</v>
      </c>
      <c r="I361" s="3" t="s">
        <v>2783</v>
      </c>
      <c r="J361" s="4">
        <v>36861</v>
      </c>
      <c r="K361" s="4">
        <v>38353</v>
      </c>
      <c r="L361" s="4">
        <v>42796</v>
      </c>
      <c r="M361" s="4">
        <v>43391</v>
      </c>
      <c r="O361" s="3" t="s">
        <v>1714</v>
      </c>
      <c r="P361" s="4">
        <v>43435</v>
      </c>
      <c r="Q361" s="3" t="s">
        <v>2037</v>
      </c>
      <c r="R361" s="3" t="s">
        <v>2037</v>
      </c>
      <c r="S361" s="3" t="s">
        <v>13</v>
      </c>
    </row>
    <row r="362" spans="1:19" hidden="1" x14ac:dyDescent="0.25">
      <c r="A362" s="3">
        <v>289806</v>
      </c>
      <c r="B362" s="3" t="s">
        <v>1678</v>
      </c>
      <c r="C362" s="3" t="s">
        <v>2264</v>
      </c>
      <c r="D362" s="3" t="s">
        <v>1547</v>
      </c>
      <c r="E362" s="3" t="s">
        <v>1711</v>
      </c>
      <c r="F362" s="3" t="s">
        <v>1717</v>
      </c>
      <c r="G362" s="3" t="s">
        <v>2263</v>
      </c>
      <c r="H362" s="3" t="s">
        <v>2262</v>
      </c>
      <c r="I362" s="3" t="s">
        <v>2261</v>
      </c>
      <c r="J362" s="4">
        <v>38377</v>
      </c>
      <c r="K362" s="4">
        <v>39202</v>
      </c>
      <c r="L362" s="4">
        <v>40772</v>
      </c>
      <c r="M362" s="4">
        <v>43424</v>
      </c>
      <c r="N362" s="3" t="s">
        <v>1706</v>
      </c>
      <c r="O362" s="3" t="s">
        <v>1714</v>
      </c>
      <c r="P362" s="4">
        <v>43585</v>
      </c>
      <c r="Q362" s="3" t="s">
        <v>2260</v>
      </c>
      <c r="R362" s="3" t="s">
        <v>2260</v>
      </c>
    </row>
    <row r="363" spans="1:19" hidden="1" x14ac:dyDescent="0.25">
      <c r="A363" s="3">
        <v>291914</v>
      </c>
      <c r="B363" s="3" t="s">
        <v>2834</v>
      </c>
      <c r="C363" s="3" t="s">
        <v>2962</v>
      </c>
      <c r="D363" s="3" t="s">
        <v>1512</v>
      </c>
      <c r="E363" s="3" t="s">
        <v>1711</v>
      </c>
      <c r="F363" s="3" t="s">
        <v>1717</v>
      </c>
      <c r="G363" s="3" t="s">
        <v>2961</v>
      </c>
      <c r="H363" s="3" t="s">
        <v>2867</v>
      </c>
      <c r="I363" s="3" t="s">
        <v>2002</v>
      </c>
      <c r="J363" s="4">
        <v>36801</v>
      </c>
      <c r="K363" s="4">
        <v>36801</v>
      </c>
      <c r="L363" s="4">
        <v>36801</v>
      </c>
      <c r="M363" s="4">
        <v>43314</v>
      </c>
      <c r="N363" s="3" t="s">
        <v>1706</v>
      </c>
      <c r="O363" s="3" t="s">
        <v>1943</v>
      </c>
      <c r="P363" s="4">
        <v>43740</v>
      </c>
      <c r="Q363" s="3" t="s">
        <v>2944</v>
      </c>
      <c r="R363" s="3" t="s">
        <v>2944</v>
      </c>
    </row>
    <row r="364" spans="1:19" hidden="1" x14ac:dyDescent="0.25">
      <c r="A364" s="3">
        <v>292710</v>
      </c>
      <c r="B364" s="3" t="s">
        <v>1678</v>
      </c>
      <c r="C364" s="3" t="s">
        <v>2673</v>
      </c>
      <c r="D364" s="3" t="s">
        <v>1491</v>
      </c>
      <c r="E364" s="3" t="s">
        <v>1711</v>
      </c>
      <c r="F364" s="3" t="s">
        <v>1717</v>
      </c>
      <c r="G364" s="3" t="s">
        <v>2672</v>
      </c>
      <c r="H364" s="3" t="s">
        <v>1743</v>
      </c>
      <c r="I364" s="3" t="s">
        <v>1836</v>
      </c>
      <c r="J364" s="4">
        <v>38966</v>
      </c>
      <c r="K364" s="4">
        <v>38966</v>
      </c>
      <c r="L364" s="4">
        <v>42738</v>
      </c>
      <c r="M364" s="4">
        <v>43080</v>
      </c>
      <c r="N364" s="3" t="s">
        <v>1706</v>
      </c>
      <c r="O364" s="3" t="s">
        <v>1714</v>
      </c>
      <c r="P364" s="4">
        <v>43468</v>
      </c>
      <c r="Q364" s="3" t="s">
        <v>2595</v>
      </c>
      <c r="R364" s="3" t="s">
        <v>2595</v>
      </c>
    </row>
    <row r="365" spans="1:19" hidden="1" x14ac:dyDescent="0.25">
      <c r="A365" s="3">
        <v>293020</v>
      </c>
      <c r="B365" s="3" t="s">
        <v>1713</v>
      </c>
      <c r="C365" s="3" t="s">
        <v>1778</v>
      </c>
      <c r="D365" s="3" t="s">
        <v>1597</v>
      </c>
      <c r="E365" s="3" t="s">
        <v>1711</v>
      </c>
      <c r="F365" s="3" t="s">
        <v>1717</v>
      </c>
      <c r="G365" s="3" t="s">
        <v>1777</v>
      </c>
      <c r="H365" s="3" t="s">
        <v>1776</v>
      </c>
      <c r="I365" s="3" t="s">
        <v>1775</v>
      </c>
      <c r="J365" s="4">
        <v>36840</v>
      </c>
      <c r="K365" s="4">
        <v>36840</v>
      </c>
      <c r="L365" s="4">
        <v>43068</v>
      </c>
      <c r="R365" s="3" t="s">
        <v>1774</v>
      </c>
    </row>
    <row r="366" spans="1:19" hidden="1" x14ac:dyDescent="0.25">
      <c r="A366" s="3">
        <v>294152</v>
      </c>
      <c r="B366" s="30" t="s">
        <v>2834</v>
      </c>
      <c r="C366" s="3" t="s">
        <v>2828</v>
      </c>
      <c r="D366" s="3" t="s">
        <v>2041</v>
      </c>
      <c r="E366" s="3" t="s">
        <v>1788</v>
      </c>
      <c r="F366" s="3" t="s">
        <v>1710</v>
      </c>
      <c r="G366" s="3" t="s">
        <v>2827</v>
      </c>
      <c r="H366" s="3" t="s">
        <v>2039</v>
      </c>
      <c r="I366" s="3" t="s">
        <v>2783</v>
      </c>
      <c r="J366" s="4">
        <v>41494</v>
      </c>
      <c r="K366" s="4">
        <v>41494</v>
      </c>
      <c r="L366" s="4">
        <v>41494</v>
      </c>
      <c r="R366" s="3" t="s">
        <v>2037</v>
      </c>
    </row>
    <row r="367" spans="1:19" hidden="1" x14ac:dyDescent="0.25">
      <c r="A367" s="3">
        <v>294269</v>
      </c>
      <c r="B367" s="3" t="s">
        <v>1678</v>
      </c>
      <c r="C367" s="3" t="s">
        <v>2275</v>
      </c>
      <c r="D367" s="3" t="s">
        <v>1477</v>
      </c>
      <c r="E367" s="3" t="s">
        <v>1711</v>
      </c>
      <c r="F367" s="3" t="s">
        <v>1717</v>
      </c>
      <c r="G367" s="3" t="s">
        <v>2274</v>
      </c>
      <c r="H367" s="3" t="s">
        <v>2262</v>
      </c>
      <c r="I367" s="3" t="s">
        <v>2261</v>
      </c>
      <c r="J367" s="4">
        <v>37121</v>
      </c>
      <c r="K367" s="4">
        <v>39449</v>
      </c>
      <c r="L367" s="4">
        <v>42156</v>
      </c>
      <c r="M367" s="4">
        <v>43441</v>
      </c>
      <c r="N367" s="3" t="s">
        <v>1706</v>
      </c>
      <c r="O367" s="3" t="s">
        <v>1714</v>
      </c>
      <c r="P367" s="4">
        <v>43441</v>
      </c>
      <c r="Q367" s="3" t="s">
        <v>2260</v>
      </c>
      <c r="R367" s="3" t="s">
        <v>2260</v>
      </c>
      <c r="S367" s="3" t="s">
        <v>13</v>
      </c>
    </row>
    <row r="368" spans="1:19" hidden="1" x14ac:dyDescent="0.25">
      <c r="A368" s="3">
        <v>294352</v>
      </c>
      <c r="B368" s="30" t="s">
        <v>2834</v>
      </c>
      <c r="C368" s="3" t="s">
        <v>2820</v>
      </c>
      <c r="D368" s="3" t="s">
        <v>2041</v>
      </c>
      <c r="E368" s="3" t="s">
        <v>1788</v>
      </c>
      <c r="F368" s="3" t="s">
        <v>1710</v>
      </c>
      <c r="G368" s="3" t="s">
        <v>2819</v>
      </c>
      <c r="H368" s="3" t="s">
        <v>2039</v>
      </c>
      <c r="I368" s="3" t="s">
        <v>2783</v>
      </c>
      <c r="J368" s="4">
        <v>40527</v>
      </c>
      <c r="K368" s="4">
        <v>42741</v>
      </c>
      <c r="L368" s="4">
        <v>42741</v>
      </c>
      <c r="R368" s="3" t="s">
        <v>2037</v>
      </c>
    </row>
    <row r="369" spans="1:19" hidden="1" x14ac:dyDescent="0.25">
      <c r="A369" s="3">
        <v>294424</v>
      </c>
      <c r="B369" s="3" t="s">
        <v>1713</v>
      </c>
      <c r="C369" s="3" t="s">
        <v>1946</v>
      </c>
      <c r="D369" s="3" t="s">
        <v>1598</v>
      </c>
      <c r="E369" s="3" t="s">
        <v>1838</v>
      </c>
      <c r="F369" s="3" t="s">
        <v>1717</v>
      </c>
      <c r="G369" s="3" t="s">
        <v>1945</v>
      </c>
      <c r="H369" s="3" t="s">
        <v>1826</v>
      </c>
      <c r="I369" s="3" t="s">
        <v>1940</v>
      </c>
      <c r="J369" s="4">
        <v>41498</v>
      </c>
      <c r="K369" s="4">
        <v>42593</v>
      </c>
      <c r="L369" s="4">
        <v>42718</v>
      </c>
      <c r="M369" s="4">
        <v>43354</v>
      </c>
      <c r="N369" s="3" t="s">
        <v>1944</v>
      </c>
      <c r="O369" s="3" t="s">
        <v>1943</v>
      </c>
      <c r="P369" s="4">
        <v>43535</v>
      </c>
      <c r="Q369" s="3" t="s">
        <v>1939</v>
      </c>
      <c r="R369" s="3" t="s">
        <v>1939</v>
      </c>
    </row>
    <row r="370" spans="1:19" hidden="1" x14ac:dyDescent="0.25">
      <c r="A370" s="3">
        <v>294673</v>
      </c>
      <c r="B370" s="30" t="s">
        <v>2834</v>
      </c>
      <c r="C370" s="3" t="s">
        <v>2050</v>
      </c>
      <c r="D370" s="3" t="s">
        <v>2049</v>
      </c>
      <c r="E370" s="3" t="s">
        <v>1788</v>
      </c>
      <c r="F370" s="3" t="s">
        <v>1717</v>
      </c>
      <c r="G370" s="3" t="s">
        <v>2048</v>
      </c>
      <c r="H370" s="3" t="s">
        <v>2039</v>
      </c>
      <c r="I370" s="3" t="s">
        <v>2043</v>
      </c>
      <c r="J370" s="4">
        <v>38705</v>
      </c>
      <c r="K370" s="4">
        <v>42228</v>
      </c>
      <c r="L370" s="4">
        <v>42228</v>
      </c>
      <c r="R370" s="3" t="s">
        <v>2037</v>
      </c>
    </row>
    <row r="371" spans="1:19" hidden="1" x14ac:dyDescent="0.25">
      <c r="A371" s="3">
        <v>295319</v>
      </c>
      <c r="B371" s="3" t="s">
        <v>1678</v>
      </c>
      <c r="C371" s="3" t="s">
        <v>2606</v>
      </c>
      <c r="D371" s="3" t="s">
        <v>1471</v>
      </c>
      <c r="E371" s="3" t="s">
        <v>1711</v>
      </c>
      <c r="F371" s="3" t="s">
        <v>1717</v>
      </c>
      <c r="G371" s="3" t="s">
        <v>2605</v>
      </c>
      <c r="H371" s="3" t="s">
        <v>1743</v>
      </c>
      <c r="I371" s="3" t="s">
        <v>1769</v>
      </c>
      <c r="J371" s="4">
        <v>41204</v>
      </c>
      <c r="K371" s="4">
        <v>41204</v>
      </c>
      <c r="L371" s="4">
        <v>41946</v>
      </c>
      <c r="M371" s="4">
        <v>43077</v>
      </c>
      <c r="O371" s="3" t="s">
        <v>1714</v>
      </c>
      <c r="P371" s="4">
        <v>43407</v>
      </c>
      <c r="Q371" s="3" t="s">
        <v>2564</v>
      </c>
      <c r="R371" s="3" t="s">
        <v>2564</v>
      </c>
      <c r="S371" s="3" t="s">
        <v>13</v>
      </c>
    </row>
    <row r="372" spans="1:19" hidden="1" x14ac:dyDescent="0.25">
      <c r="A372" s="3">
        <v>295574</v>
      </c>
      <c r="B372" s="3" t="s">
        <v>1678</v>
      </c>
      <c r="C372" s="3" t="s">
        <v>2428</v>
      </c>
      <c r="D372" s="3" t="s">
        <v>1462</v>
      </c>
      <c r="E372" s="3" t="s">
        <v>1711</v>
      </c>
      <c r="F372" s="3" t="s">
        <v>1710</v>
      </c>
      <c r="G372" s="3" t="s">
        <v>2427</v>
      </c>
      <c r="H372" s="3" t="s">
        <v>2390</v>
      </c>
      <c r="I372" s="3" t="s">
        <v>2393</v>
      </c>
      <c r="J372" s="4">
        <v>43040</v>
      </c>
      <c r="K372" s="4">
        <v>43040</v>
      </c>
      <c r="L372" s="4">
        <v>43040</v>
      </c>
      <c r="M372" s="4">
        <v>43434</v>
      </c>
      <c r="N372" s="3" t="s">
        <v>1706</v>
      </c>
      <c r="O372" s="3" t="s">
        <v>1714</v>
      </c>
      <c r="P372" s="4">
        <v>43770</v>
      </c>
      <c r="Q372" s="3" t="s">
        <v>2343</v>
      </c>
      <c r="R372" s="3" t="s">
        <v>2388</v>
      </c>
    </row>
    <row r="373" spans="1:19" hidden="1" x14ac:dyDescent="0.25">
      <c r="A373" s="3">
        <v>295666</v>
      </c>
      <c r="B373" s="30" t="s">
        <v>2834</v>
      </c>
      <c r="C373" s="3" t="s">
        <v>2800</v>
      </c>
      <c r="D373" s="3" t="s">
        <v>1599</v>
      </c>
      <c r="E373" s="3" t="s">
        <v>1711</v>
      </c>
      <c r="F373" s="3" t="s">
        <v>1717</v>
      </c>
      <c r="G373" s="3" t="s">
        <v>2799</v>
      </c>
      <c r="H373" s="3" t="s">
        <v>2039</v>
      </c>
      <c r="I373" s="3" t="s">
        <v>2783</v>
      </c>
      <c r="J373" s="4">
        <v>38204</v>
      </c>
      <c r="K373" s="4">
        <v>39657</v>
      </c>
      <c r="L373" s="4">
        <v>42416</v>
      </c>
      <c r="M373" s="4">
        <v>43405</v>
      </c>
      <c r="N373" s="3" t="s">
        <v>1706</v>
      </c>
      <c r="O373" s="3" t="s">
        <v>1714</v>
      </c>
      <c r="P373" s="4">
        <v>43512</v>
      </c>
      <c r="Q373" s="3" t="s">
        <v>2037</v>
      </c>
      <c r="R373" s="3" t="s">
        <v>2037</v>
      </c>
    </row>
    <row r="374" spans="1:19" hidden="1" x14ac:dyDescent="0.25">
      <c r="A374" s="3">
        <v>298139</v>
      </c>
      <c r="B374" s="3" t="s">
        <v>1678</v>
      </c>
      <c r="C374" s="3" t="s">
        <v>2525</v>
      </c>
      <c r="D374" s="3" t="s">
        <v>1462</v>
      </c>
      <c r="E374" s="3" t="s">
        <v>1711</v>
      </c>
      <c r="F374" s="3" t="s">
        <v>1717</v>
      </c>
      <c r="G374" s="3" t="s">
        <v>2524</v>
      </c>
      <c r="H374" s="3" t="s">
        <v>2471</v>
      </c>
      <c r="I374" s="3" t="s">
        <v>2470</v>
      </c>
      <c r="J374" s="4">
        <v>38568</v>
      </c>
      <c r="K374" s="4">
        <v>38568</v>
      </c>
      <c r="L374" s="4">
        <v>39888</v>
      </c>
      <c r="M374" s="4">
        <v>43417</v>
      </c>
      <c r="N374" s="3" t="s">
        <v>1944</v>
      </c>
      <c r="O374" s="3" t="s">
        <v>1714</v>
      </c>
      <c r="P374" s="4">
        <v>43598</v>
      </c>
      <c r="Q374" s="3" t="s">
        <v>2523</v>
      </c>
      <c r="R374" s="3" t="s">
        <v>2472</v>
      </c>
    </row>
    <row r="375" spans="1:19" hidden="1" x14ac:dyDescent="0.25">
      <c r="A375" s="3">
        <v>298535</v>
      </c>
      <c r="B375" s="3" t="s">
        <v>1678</v>
      </c>
      <c r="C375" s="3" t="s">
        <v>2636</v>
      </c>
      <c r="D375" s="3" t="s">
        <v>1600</v>
      </c>
      <c r="E375" s="3" t="s">
        <v>1711</v>
      </c>
      <c r="F375" s="3" t="s">
        <v>1717</v>
      </c>
      <c r="G375" s="3" t="s">
        <v>2635</v>
      </c>
      <c r="H375" s="3" t="s">
        <v>2262</v>
      </c>
      <c r="I375" s="3" t="s">
        <v>2634</v>
      </c>
      <c r="J375" s="4">
        <v>40114</v>
      </c>
      <c r="K375" s="4">
        <v>41388</v>
      </c>
      <c r="L375" s="4">
        <v>43199</v>
      </c>
      <c r="M375" s="4">
        <v>43214</v>
      </c>
      <c r="N375" s="3" t="s">
        <v>1729</v>
      </c>
      <c r="O375" s="3" t="s">
        <v>1728</v>
      </c>
      <c r="P375" s="4">
        <v>43336</v>
      </c>
      <c r="Q375" s="3" t="s">
        <v>2136</v>
      </c>
      <c r="R375" s="3" t="s">
        <v>2136</v>
      </c>
      <c r="S375" s="3" t="s">
        <v>13</v>
      </c>
    </row>
    <row r="376" spans="1:19" hidden="1" x14ac:dyDescent="0.25">
      <c r="A376" s="3">
        <v>298801</v>
      </c>
      <c r="B376" s="3" t="s">
        <v>2834</v>
      </c>
      <c r="C376" s="3" t="s">
        <v>2895</v>
      </c>
      <c r="D376" s="3" t="s">
        <v>1564</v>
      </c>
      <c r="E376" s="3" t="s">
        <v>1711</v>
      </c>
      <c r="F376" s="3" t="s">
        <v>1717</v>
      </c>
      <c r="G376" s="3" t="s">
        <v>2894</v>
      </c>
      <c r="H376" s="3" t="s">
        <v>2867</v>
      </c>
      <c r="I376" s="3" t="s">
        <v>2866</v>
      </c>
      <c r="J376" s="4">
        <v>40357</v>
      </c>
      <c r="K376" s="4">
        <v>40422</v>
      </c>
      <c r="L376" s="4">
        <v>41120</v>
      </c>
      <c r="M376" s="4">
        <v>43053</v>
      </c>
      <c r="N376" s="3" t="s">
        <v>1706</v>
      </c>
      <c r="O376" s="3" t="s">
        <v>1714</v>
      </c>
      <c r="P376" s="4">
        <v>43279</v>
      </c>
      <c r="Q376" s="3" t="s">
        <v>2865</v>
      </c>
      <c r="R376" s="3" t="s">
        <v>2864</v>
      </c>
      <c r="S376" s="3" t="s">
        <v>13</v>
      </c>
    </row>
    <row r="377" spans="1:19" hidden="1" x14ac:dyDescent="0.25">
      <c r="A377" s="3">
        <v>302935</v>
      </c>
      <c r="B377" s="3" t="s">
        <v>2058</v>
      </c>
      <c r="C377" s="3" t="s">
        <v>2062</v>
      </c>
      <c r="D377" s="3" t="s">
        <v>1471</v>
      </c>
      <c r="E377" s="3" t="s">
        <v>1711</v>
      </c>
      <c r="F377" s="3" t="s">
        <v>1717</v>
      </c>
      <c r="G377" s="3" t="s">
        <v>2061</v>
      </c>
      <c r="H377" s="3" t="s">
        <v>2055</v>
      </c>
      <c r="I377" s="3" t="s">
        <v>2054</v>
      </c>
      <c r="J377" s="4">
        <v>42261</v>
      </c>
      <c r="K377" s="4">
        <v>42338</v>
      </c>
      <c r="L377" s="4">
        <v>42674</v>
      </c>
      <c r="M377" s="4">
        <v>42886</v>
      </c>
      <c r="N377" s="3" t="s">
        <v>1706</v>
      </c>
      <c r="O377" s="3" t="s">
        <v>1714</v>
      </c>
      <c r="P377" s="4">
        <v>43069</v>
      </c>
      <c r="Q377" s="3" t="s">
        <v>2053</v>
      </c>
      <c r="R377" s="3" t="s">
        <v>2053</v>
      </c>
      <c r="S377" s="3" t="s">
        <v>13</v>
      </c>
    </row>
    <row r="378" spans="1:19" hidden="1" x14ac:dyDescent="0.25">
      <c r="A378" s="3">
        <v>303571</v>
      </c>
      <c r="B378" s="3" t="s">
        <v>1713</v>
      </c>
      <c r="C378" s="3" t="s">
        <v>1816</v>
      </c>
      <c r="D378" s="3" t="s">
        <v>1471</v>
      </c>
      <c r="E378" s="3" t="s">
        <v>1711</v>
      </c>
      <c r="F378" s="3" t="s">
        <v>1717</v>
      </c>
      <c r="G378" s="3" t="s">
        <v>1815</v>
      </c>
      <c r="H378" s="3" t="s">
        <v>1743</v>
      </c>
      <c r="I378" s="3" t="s">
        <v>1756</v>
      </c>
      <c r="J378" s="4">
        <v>38629</v>
      </c>
      <c r="K378" s="4">
        <v>38629</v>
      </c>
      <c r="L378" s="4">
        <v>39469</v>
      </c>
      <c r="M378" s="4">
        <v>43434</v>
      </c>
      <c r="N378" s="3" t="s">
        <v>1706</v>
      </c>
      <c r="O378" s="3" t="s">
        <v>1714</v>
      </c>
      <c r="P378" s="4">
        <v>43742</v>
      </c>
      <c r="Q378" s="3" t="s">
        <v>1759</v>
      </c>
      <c r="R378" s="3" t="s">
        <v>1759</v>
      </c>
    </row>
    <row r="379" spans="1:19" hidden="1" x14ac:dyDescent="0.25">
      <c r="A379" s="3">
        <v>303830</v>
      </c>
      <c r="B379" s="3" t="s">
        <v>1713</v>
      </c>
      <c r="C379" s="3" t="s">
        <v>2031</v>
      </c>
      <c r="D379" s="3" t="s">
        <v>1459</v>
      </c>
      <c r="E379" s="3" t="s">
        <v>1758</v>
      </c>
      <c r="F379" s="3" t="s">
        <v>2030</v>
      </c>
      <c r="G379" s="3" t="s">
        <v>2029</v>
      </c>
      <c r="H379" s="3" t="s">
        <v>1826</v>
      </c>
      <c r="I379" s="3" t="s">
        <v>1826</v>
      </c>
      <c r="J379" s="4">
        <v>36948</v>
      </c>
      <c r="K379" s="4">
        <v>36948</v>
      </c>
      <c r="L379" s="4">
        <v>43283</v>
      </c>
      <c r="R379" s="3" t="s">
        <v>1823</v>
      </c>
    </row>
    <row r="380" spans="1:19" hidden="1" x14ac:dyDescent="0.25">
      <c r="A380" s="3">
        <v>308110</v>
      </c>
      <c r="B380" s="3" t="s">
        <v>1678</v>
      </c>
      <c r="C380" s="3" t="s">
        <v>2221</v>
      </c>
      <c r="D380" s="3" t="s">
        <v>1602</v>
      </c>
      <c r="E380" s="3" t="s">
        <v>1711</v>
      </c>
      <c r="F380" s="3" t="s">
        <v>1717</v>
      </c>
      <c r="G380" s="3" t="s">
        <v>2220</v>
      </c>
      <c r="H380" s="3" t="s">
        <v>1826</v>
      </c>
      <c r="I380" s="3" t="s">
        <v>1826</v>
      </c>
      <c r="J380" s="4">
        <v>42359</v>
      </c>
      <c r="K380" s="4">
        <v>42359</v>
      </c>
      <c r="L380" s="4">
        <v>43311</v>
      </c>
      <c r="R380" s="3" t="s">
        <v>2219</v>
      </c>
    </row>
    <row r="381" spans="1:19" hidden="1" x14ac:dyDescent="0.25">
      <c r="A381" s="3">
        <v>309325</v>
      </c>
      <c r="B381" s="3" t="s">
        <v>1678</v>
      </c>
      <c r="C381" s="3" t="s">
        <v>2617</v>
      </c>
      <c r="D381" s="3" t="s">
        <v>1494</v>
      </c>
      <c r="E381" s="3" t="s">
        <v>1711</v>
      </c>
      <c r="F381" s="3" t="s">
        <v>1717</v>
      </c>
      <c r="G381" s="3" t="s">
        <v>2616</v>
      </c>
      <c r="H381" s="3" t="s">
        <v>2615</v>
      </c>
      <c r="I381" s="3" t="s">
        <v>2614</v>
      </c>
      <c r="J381" s="4">
        <v>36999</v>
      </c>
      <c r="K381" s="4">
        <v>36999</v>
      </c>
      <c r="L381" s="4">
        <v>38267</v>
      </c>
      <c r="M381" s="4">
        <v>43290</v>
      </c>
      <c r="N381" s="3" t="s">
        <v>1706</v>
      </c>
      <c r="O381" s="3" t="s">
        <v>1714</v>
      </c>
      <c r="P381" s="4">
        <v>43573</v>
      </c>
      <c r="Q381" s="3" t="s">
        <v>2613</v>
      </c>
      <c r="R381" s="3" t="s">
        <v>2613</v>
      </c>
    </row>
    <row r="382" spans="1:19" hidden="1" x14ac:dyDescent="0.25">
      <c r="A382" s="3">
        <v>310236</v>
      </c>
      <c r="B382" s="3" t="s">
        <v>2834</v>
      </c>
      <c r="C382" s="3" t="s">
        <v>2887</v>
      </c>
      <c r="D382" s="3" t="s">
        <v>1564</v>
      </c>
      <c r="E382" s="3" t="s">
        <v>1711</v>
      </c>
      <c r="F382" s="3" t="s">
        <v>1717</v>
      </c>
      <c r="G382" s="3" t="s">
        <v>2886</v>
      </c>
      <c r="H382" s="3" t="s">
        <v>2867</v>
      </c>
      <c r="I382" s="3" t="s">
        <v>2866</v>
      </c>
      <c r="J382" s="4">
        <v>42489</v>
      </c>
      <c r="K382" s="4">
        <v>42489</v>
      </c>
      <c r="L382" s="4">
        <v>42489</v>
      </c>
      <c r="M382" s="4">
        <v>43066</v>
      </c>
      <c r="N382" s="3" t="s">
        <v>1706</v>
      </c>
      <c r="O382" s="3" t="s">
        <v>1714</v>
      </c>
      <c r="P382" s="4">
        <v>43219</v>
      </c>
      <c r="Q382" s="3" t="s">
        <v>2865</v>
      </c>
      <c r="R382" s="3" t="s">
        <v>2864</v>
      </c>
      <c r="S382" s="3" t="s">
        <v>13</v>
      </c>
    </row>
    <row r="383" spans="1:19" hidden="1" x14ac:dyDescent="0.25">
      <c r="A383" s="3">
        <v>312385</v>
      </c>
      <c r="B383" s="3" t="s">
        <v>1713</v>
      </c>
      <c r="C383" s="3" t="s">
        <v>1749</v>
      </c>
      <c r="D383" s="3" t="s">
        <v>1603</v>
      </c>
      <c r="E383" s="3" t="s">
        <v>1711</v>
      </c>
      <c r="F383" s="3" t="s">
        <v>1717</v>
      </c>
      <c r="G383" s="3" t="s">
        <v>1748</v>
      </c>
      <c r="H383" s="3" t="s">
        <v>1743</v>
      </c>
      <c r="I383" s="3" t="s">
        <v>1742</v>
      </c>
      <c r="J383" s="4">
        <v>42052</v>
      </c>
      <c r="K383" s="4">
        <v>42248</v>
      </c>
      <c r="L383" s="4">
        <v>42979</v>
      </c>
      <c r="M383" s="4">
        <v>43425</v>
      </c>
      <c r="N383" s="3" t="s">
        <v>1706</v>
      </c>
      <c r="O383" s="3" t="s">
        <v>1714</v>
      </c>
      <c r="P383" s="4">
        <v>43709</v>
      </c>
      <c r="Q383" s="3" t="s">
        <v>1741</v>
      </c>
      <c r="R383" s="3" t="s">
        <v>1741</v>
      </c>
    </row>
    <row r="384" spans="1:19" hidden="1" x14ac:dyDescent="0.25">
      <c r="A384" s="3">
        <v>313677</v>
      </c>
      <c r="B384" s="3" t="s">
        <v>1678</v>
      </c>
      <c r="C384" s="3" t="s">
        <v>2512</v>
      </c>
      <c r="D384" s="3" t="s">
        <v>1604</v>
      </c>
      <c r="E384" s="3" t="s">
        <v>1711</v>
      </c>
      <c r="F384" s="3" t="s">
        <v>1717</v>
      </c>
      <c r="G384" s="3" t="s">
        <v>2511</v>
      </c>
      <c r="H384" s="3" t="s">
        <v>1743</v>
      </c>
      <c r="I384" s="3" t="s">
        <v>1974</v>
      </c>
      <c r="J384" s="4">
        <v>37988</v>
      </c>
      <c r="K384" s="4">
        <v>37988</v>
      </c>
      <c r="L384" s="4">
        <v>42762</v>
      </c>
      <c r="M384" s="4">
        <v>43262</v>
      </c>
      <c r="N384" s="3" t="s">
        <v>1944</v>
      </c>
      <c r="O384" s="3" t="s">
        <v>1714</v>
      </c>
      <c r="P384" s="4">
        <v>43445</v>
      </c>
      <c r="Q384" s="3" t="s">
        <v>2488</v>
      </c>
      <c r="R384" s="3" t="s">
        <v>2488</v>
      </c>
      <c r="S384" s="3" t="s">
        <v>13</v>
      </c>
    </row>
    <row r="385" spans="1:19" hidden="1" x14ac:dyDescent="0.25">
      <c r="A385" s="3">
        <v>316130</v>
      </c>
      <c r="B385" s="3" t="s">
        <v>1678</v>
      </c>
      <c r="C385" s="3" t="s">
        <v>2487</v>
      </c>
      <c r="D385" s="3" t="s">
        <v>1514</v>
      </c>
      <c r="E385" s="3" t="s">
        <v>1838</v>
      </c>
      <c r="F385" s="3" t="s">
        <v>1787</v>
      </c>
      <c r="G385" s="3" t="s">
        <v>2486</v>
      </c>
      <c r="H385" s="3" t="s">
        <v>1725</v>
      </c>
      <c r="I385" s="3" t="s">
        <v>1725</v>
      </c>
      <c r="J385" s="4">
        <v>42828</v>
      </c>
      <c r="K385" s="4">
        <v>42828</v>
      </c>
      <c r="L385" s="4">
        <v>43386</v>
      </c>
      <c r="R385" s="3" t="s">
        <v>2343</v>
      </c>
    </row>
    <row r="386" spans="1:19" hidden="1" x14ac:dyDescent="0.25">
      <c r="A386" s="3">
        <v>318514</v>
      </c>
      <c r="B386" s="3" t="s">
        <v>1713</v>
      </c>
      <c r="C386" s="3" t="s">
        <v>1718</v>
      </c>
      <c r="D386" s="3" t="s">
        <v>1581</v>
      </c>
      <c r="E386" s="3" t="s">
        <v>1711</v>
      </c>
      <c r="F386" s="3" t="s">
        <v>1717</v>
      </c>
      <c r="G386" s="3" t="s">
        <v>1716</v>
      </c>
      <c r="H386" s="3" t="s">
        <v>1708</v>
      </c>
      <c r="I386" s="3" t="s">
        <v>1715</v>
      </c>
      <c r="J386" s="4">
        <v>37109</v>
      </c>
      <c r="K386" s="4">
        <v>37255</v>
      </c>
      <c r="L386" s="4">
        <v>41801</v>
      </c>
      <c r="M386" s="4">
        <v>43411</v>
      </c>
      <c r="N386" s="3" t="s">
        <v>1706</v>
      </c>
      <c r="O386" s="3" t="s">
        <v>1714</v>
      </c>
      <c r="P386" s="4">
        <v>43683</v>
      </c>
      <c r="Q386" s="3" t="s">
        <v>1704</v>
      </c>
      <c r="R386" s="3" t="s">
        <v>1704</v>
      </c>
    </row>
    <row r="387" spans="1:19" hidden="1" x14ac:dyDescent="0.25">
      <c r="A387" s="3">
        <v>319196</v>
      </c>
      <c r="B387" s="3" t="s">
        <v>1678</v>
      </c>
      <c r="C387" s="3" t="s">
        <v>2206</v>
      </c>
      <c r="D387" s="3" t="s">
        <v>1542</v>
      </c>
      <c r="E387" s="3" t="s">
        <v>1711</v>
      </c>
      <c r="F387" s="3" t="s">
        <v>1717</v>
      </c>
      <c r="G387" s="3" t="s">
        <v>2205</v>
      </c>
      <c r="H387" s="3" t="s">
        <v>2195</v>
      </c>
      <c r="I387" s="3" t="s">
        <v>1929</v>
      </c>
      <c r="J387" s="4">
        <v>41505</v>
      </c>
      <c r="K387" s="4">
        <v>41505</v>
      </c>
      <c r="L387" s="4">
        <v>41505</v>
      </c>
      <c r="M387" s="4">
        <v>42031</v>
      </c>
      <c r="N387" s="3" t="s">
        <v>1762</v>
      </c>
      <c r="O387" s="3" t="s">
        <v>1714</v>
      </c>
      <c r="P387" s="4">
        <v>42235</v>
      </c>
      <c r="Q387" s="3" t="s">
        <v>2194</v>
      </c>
      <c r="R387" s="3" t="s">
        <v>2194</v>
      </c>
      <c r="S387" s="3" t="s">
        <v>13</v>
      </c>
    </row>
    <row r="388" spans="1:19" hidden="1" x14ac:dyDescent="0.25">
      <c r="A388" s="3">
        <v>320308</v>
      </c>
      <c r="B388" s="3" t="s">
        <v>1678</v>
      </c>
      <c r="C388" s="3" t="s">
        <v>2752</v>
      </c>
      <c r="D388" s="3" t="s">
        <v>1461</v>
      </c>
      <c r="E388" s="3" t="s">
        <v>1711</v>
      </c>
      <c r="F388" s="3" t="s">
        <v>1717</v>
      </c>
      <c r="G388" s="3" t="s">
        <v>2751</v>
      </c>
      <c r="H388" s="3" t="s">
        <v>2248</v>
      </c>
      <c r="I388" s="3" t="s">
        <v>2247</v>
      </c>
      <c r="J388" s="4">
        <v>39678</v>
      </c>
      <c r="K388" s="4">
        <v>40518</v>
      </c>
      <c r="L388" s="4">
        <v>42432</v>
      </c>
      <c r="M388" s="4">
        <v>41983</v>
      </c>
      <c r="O388" s="3" t="s">
        <v>1714</v>
      </c>
      <c r="P388" s="4">
        <v>42552</v>
      </c>
      <c r="Q388" s="3" t="s">
        <v>2748</v>
      </c>
      <c r="R388" s="3" t="s">
        <v>2745</v>
      </c>
      <c r="S388" s="3" t="s">
        <v>13</v>
      </c>
    </row>
    <row r="389" spans="1:19" hidden="1" x14ac:dyDescent="0.25">
      <c r="A389" s="3">
        <v>320745</v>
      </c>
      <c r="B389" s="3" t="s">
        <v>1678</v>
      </c>
      <c r="C389" s="3" t="s">
        <v>2747</v>
      </c>
      <c r="D389" s="3" t="s">
        <v>1476</v>
      </c>
      <c r="E389" s="3" t="s">
        <v>1711</v>
      </c>
      <c r="F389" s="3" t="s">
        <v>1717</v>
      </c>
      <c r="G389" s="3" t="s">
        <v>2746</v>
      </c>
      <c r="H389" s="3" t="s">
        <v>2248</v>
      </c>
      <c r="I389" s="3" t="s">
        <v>2247</v>
      </c>
      <c r="J389" s="4">
        <v>37158</v>
      </c>
      <c r="K389" s="4">
        <v>37158</v>
      </c>
      <c r="L389" s="4">
        <v>43393</v>
      </c>
      <c r="R389" s="3" t="s">
        <v>2745</v>
      </c>
    </row>
    <row r="390" spans="1:19" hidden="1" x14ac:dyDescent="0.25">
      <c r="A390" s="3">
        <v>321065</v>
      </c>
      <c r="B390" s="3" t="s">
        <v>1678</v>
      </c>
      <c r="C390" s="3" t="s">
        <v>2235</v>
      </c>
      <c r="D390" s="3" t="s">
        <v>1584</v>
      </c>
      <c r="E390" s="3" t="s">
        <v>1758</v>
      </c>
      <c r="F390" s="3" t="s">
        <v>1717</v>
      </c>
      <c r="G390" s="3" t="s">
        <v>2234</v>
      </c>
      <c r="H390" s="3" t="s">
        <v>1826</v>
      </c>
      <c r="I390" s="3" t="s">
        <v>2233</v>
      </c>
      <c r="J390" s="4">
        <v>37803</v>
      </c>
      <c r="K390" s="4">
        <v>37803</v>
      </c>
      <c r="L390" s="4">
        <v>42583</v>
      </c>
      <c r="M390" s="4">
        <v>43354</v>
      </c>
      <c r="N390" s="3" t="s">
        <v>1706</v>
      </c>
      <c r="O390" s="3" t="s">
        <v>2232</v>
      </c>
      <c r="P390" s="4">
        <v>43631</v>
      </c>
      <c r="Q390" s="3" t="s">
        <v>2219</v>
      </c>
      <c r="R390" s="3" t="s">
        <v>2219</v>
      </c>
    </row>
    <row r="391" spans="1:19" hidden="1" x14ac:dyDescent="0.25">
      <c r="A391" s="3">
        <v>324047</v>
      </c>
      <c r="B391" s="3" t="s">
        <v>1678</v>
      </c>
      <c r="C391" s="3" t="s">
        <v>2339</v>
      </c>
      <c r="D391" s="3" t="s">
        <v>1605</v>
      </c>
      <c r="E391" s="3" t="s">
        <v>1711</v>
      </c>
      <c r="F391" s="3" t="s">
        <v>1717</v>
      </c>
      <c r="G391" s="3" t="s">
        <v>2338</v>
      </c>
      <c r="H391" s="3" t="s">
        <v>2337</v>
      </c>
      <c r="I391" s="3" t="s">
        <v>2337</v>
      </c>
      <c r="J391" s="4">
        <v>37874</v>
      </c>
      <c r="K391" s="4">
        <v>39972</v>
      </c>
      <c r="L391" s="4">
        <v>43283</v>
      </c>
      <c r="M391" s="4">
        <v>43425</v>
      </c>
      <c r="N391" s="3" t="s">
        <v>1706</v>
      </c>
      <c r="O391" s="3" t="s">
        <v>1705</v>
      </c>
      <c r="P391" s="4">
        <v>43648</v>
      </c>
      <c r="Q391" s="3" t="s">
        <v>2336</v>
      </c>
      <c r="R391" s="3" t="s">
        <v>2335</v>
      </c>
    </row>
    <row r="392" spans="1:19" hidden="1" x14ac:dyDescent="0.25">
      <c r="A392" s="3">
        <v>324335</v>
      </c>
      <c r="B392" s="30" t="s">
        <v>2834</v>
      </c>
      <c r="C392" s="3" t="s">
        <v>2803</v>
      </c>
      <c r="D392" s="3" t="s">
        <v>2049</v>
      </c>
      <c r="E392" s="3" t="s">
        <v>1788</v>
      </c>
      <c r="F392" s="3" t="s">
        <v>1710</v>
      </c>
      <c r="G392" s="3" t="s">
        <v>2802</v>
      </c>
      <c r="H392" s="3" t="s">
        <v>2039</v>
      </c>
      <c r="I392" s="3" t="s">
        <v>2783</v>
      </c>
      <c r="J392" s="4">
        <v>38936</v>
      </c>
      <c r="K392" s="4">
        <v>38936</v>
      </c>
      <c r="L392" s="4">
        <v>38936</v>
      </c>
      <c r="M392" s="4">
        <v>40787</v>
      </c>
      <c r="N392" s="3" t="s">
        <v>1724</v>
      </c>
      <c r="O392" s="3" t="s">
        <v>2801</v>
      </c>
      <c r="P392" s="4">
        <v>40787</v>
      </c>
      <c r="Q392" s="3" t="s">
        <v>2567</v>
      </c>
      <c r="R392" s="3" t="s">
        <v>2037</v>
      </c>
      <c r="S392" s="3" t="s">
        <v>13</v>
      </c>
    </row>
    <row r="393" spans="1:19" hidden="1" x14ac:dyDescent="0.25">
      <c r="A393" s="3">
        <v>324811</v>
      </c>
      <c r="B393" s="3" t="s">
        <v>1678</v>
      </c>
      <c r="C393" s="3" t="s">
        <v>2671</v>
      </c>
      <c r="D393" s="3" t="s">
        <v>1490</v>
      </c>
      <c r="E393" s="3" t="s">
        <v>2197</v>
      </c>
      <c r="F393" s="3" t="s">
        <v>1787</v>
      </c>
      <c r="G393" s="3" t="s">
        <v>2670</v>
      </c>
      <c r="H393" s="3" t="s">
        <v>1743</v>
      </c>
      <c r="I393" s="3" t="s">
        <v>1836</v>
      </c>
      <c r="J393" s="4">
        <v>39463</v>
      </c>
      <c r="K393" s="4">
        <v>39948</v>
      </c>
      <c r="L393" s="4">
        <v>39948</v>
      </c>
      <c r="M393" s="4">
        <v>43388</v>
      </c>
      <c r="N393" s="3" t="s">
        <v>1706</v>
      </c>
      <c r="O393" s="3" t="s">
        <v>1714</v>
      </c>
      <c r="P393" s="4">
        <v>43600</v>
      </c>
      <c r="Q393" s="3" t="s">
        <v>2595</v>
      </c>
      <c r="R393" s="3" t="s">
        <v>2595</v>
      </c>
    </row>
    <row r="394" spans="1:19" hidden="1" x14ac:dyDescent="0.25">
      <c r="A394" s="3">
        <v>325960</v>
      </c>
      <c r="B394" s="3" t="s">
        <v>2834</v>
      </c>
      <c r="C394" s="3" t="s">
        <v>2845</v>
      </c>
      <c r="D394" s="3" t="s">
        <v>1540</v>
      </c>
      <c r="E394" s="3" t="s">
        <v>1711</v>
      </c>
      <c r="F394" s="3" t="s">
        <v>1717</v>
      </c>
      <c r="G394" s="3" t="s">
        <v>2844</v>
      </c>
      <c r="H394" s="3" t="s">
        <v>2039</v>
      </c>
      <c r="I394" s="3" t="s">
        <v>2836</v>
      </c>
      <c r="J394" s="4">
        <v>42688</v>
      </c>
      <c r="K394" s="4">
        <v>42688</v>
      </c>
      <c r="L394" s="4">
        <v>42688</v>
      </c>
      <c r="M394" s="4">
        <v>1</v>
      </c>
      <c r="O394" s="3" t="s">
        <v>1714</v>
      </c>
      <c r="P394" s="4">
        <v>42808</v>
      </c>
      <c r="Q394" s="3" t="s">
        <v>2835</v>
      </c>
      <c r="R394" s="3" t="s">
        <v>2835</v>
      </c>
      <c r="S394" s="3" t="s">
        <v>13</v>
      </c>
    </row>
    <row r="395" spans="1:19" hidden="1" x14ac:dyDescent="0.25">
      <c r="A395" s="3">
        <v>326004</v>
      </c>
      <c r="B395" s="3" t="s">
        <v>1679</v>
      </c>
      <c r="C395" s="3" t="s">
        <v>3221</v>
      </c>
      <c r="D395" s="3" t="s">
        <v>1606</v>
      </c>
      <c r="E395" s="3" t="s">
        <v>1838</v>
      </c>
      <c r="F395" s="3" t="s">
        <v>1787</v>
      </c>
      <c r="G395" s="3" t="s">
        <v>3220</v>
      </c>
      <c r="H395" s="3" t="s">
        <v>1826</v>
      </c>
      <c r="I395" s="3" t="s">
        <v>1858</v>
      </c>
      <c r="J395" s="4">
        <v>43208</v>
      </c>
      <c r="K395" s="4">
        <v>43208</v>
      </c>
      <c r="L395" s="4">
        <v>43282</v>
      </c>
      <c r="M395" s="4">
        <v>43304</v>
      </c>
      <c r="N395" s="3" t="s">
        <v>1706</v>
      </c>
      <c r="O395" s="3" t="s">
        <v>1705</v>
      </c>
      <c r="P395" s="4">
        <v>43573</v>
      </c>
      <c r="Q395" s="3" t="s">
        <v>2141</v>
      </c>
      <c r="R395" s="3" t="s">
        <v>2141</v>
      </c>
    </row>
    <row r="396" spans="1:19" hidden="1" x14ac:dyDescent="0.25">
      <c r="A396" s="3">
        <v>328141</v>
      </c>
      <c r="B396" s="3" t="s">
        <v>1678</v>
      </c>
      <c r="C396" s="3" t="s">
        <v>2283</v>
      </c>
      <c r="D396" s="3" t="s">
        <v>1607</v>
      </c>
      <c r="E396" s="3" t="s">
        <v>1711</v>
      </c>
      <c r="F396" s="3" t="s">
        <v>1717</v>
      </c>
      <c r="G396" s="3" t="s">
        <v>2282</v>
      </c>
      <c r="H396" s="3" t="s">
        <v>2154</v>
      </c>
      <c r="I396" s="3" t="s">
        <v>1898</v>
      </c>
      <c r="J396" s="4">
        <v>42556</v>
      </c>
      <c r="K396" s="4">
        <v>42556</v>
      </c>
      <c r="L396" s="4">
        <v>42556</v>
      </c>
      <c r="M396" s="4">
        <v>43291</v>
      </c>
      <c r="N396" s="3" t="s">
        <v>1706</v>
      </c>
      <c r="O396" s="3" t="s">
        <v>1714</v>
      </c>
      <c r="P396" s="4">
        <v>43651</v>
      </c>
      <c r="Q396" s="3" t="s">
        <v>2257</v>
      </c>
      <c r="R396" s="3" t="s">
        <v>2257</v>
      </c>
    </row>
    <row r="397" spans="1:19" hidden="1" x14ac:dyDescent="0.25">
      <c r="A397" s="3">
        <v>328782</v>
      </c>
      <c r="B397" s="3" t="s">
        <v>2834</v>
      </c>
      <c r="C397" s="3" t="s">
        <v>2916</v>
      </c>
      <c r="D397" s="3" t="s">
        <v>1608</v>
      </c>
      <c r="E397" s="3" t="s">
        <v>1711</v>
      </c>
      <c r="F397" s="3" t="s">
        <v>1710</v>
      </c>
      <c r="G397" s="3" t="s">
        <v>2915</v>
      </c>
      <c r="H397" s="3" t="s">
        <v>2867</v>
      </c>
      <c r="I397" s="3" t="s">
        <v>2866</v>
      </c>
      <c r="J397" s="4">
        <v>42940</v>
      </c>
      <c r="K397" s="4">
        <v>42940</v>
      </c>
      <c r="L397" s="4">
        <v>42940</v>
      </c>
      <c r="M397" s="4">
        <v>43066</v>
      </c>
      <c r="N397" s="3" t="s">
        <v>1706</v>
      </c>
      <c r="O397" s="3" t="s">
        <v>1705</v>
      </c>
      <c r="P397" s="4">
        <v>43305</v>
      </c>
      <c r="Q397" s="3" t="s">
        <v>2865</v>
      </c>
      <c r="R397" s="3" t="s">
        <v>2864</v>
      </c>
      <c r="S397" s="3" t="s">
        <v>13</v>
      </c>
    </row>
    <row r="398" spans="1:19" hidden="1" x14ac:dyDescent="0.25">
      <c r="A398" s="3">
        <v>329618</v>
      </c>
      <c r="B398" s="3" t="s">
        <v>1713</v>
      </c>
      <c r="C398" s="3" t="s">
        <v>1897</v>
      </c>
      <c r="D398" s="3" t="s">
        <v>1896</v>
      </c>
      <c r="E398" s="3" t="s">
        <v>1711</v>
      </c>
      <c r="F398" s="3" t="s">
        <v>1717</v>
      </c>
      <c r="G398" s="3" t="s">
        <v>1895</v>
      </c>
      <c r="H398" s="3" t="s">
        <v>1733</v>
      </c>
      <c r="I398" s="3" t="s">
        <v>1886</v>
      </c>
      <c r="J398" s="4">
        <v>38583</v>
      </c>
      <c r="K398" s="4">
        <v>42401</v>
      </c>
      <c r="L398" s="4">
        <v>43374</v>
      </c>
      <c r="R398" s="3" t="s">
        <v>1734</v>
      </c>
    </row>
    <row r="399" spans="1:19" hidden="1" x14ac:dyDescent="0.25">
      <c r="A399" s="3">
        <v>332212</v>
      </c>
      <c r="B399" s="3" t="s">
        <v>1678</v>
      </c>
      <c r="C399" s="3" t="s">
        <v>2302</v>
      </c>
      <c r="D399" s="3" t="s">
        <v>1488</v>
      </c>
      <c r="E399" s="3" t="s">
        <v>1711</v>
      </c>
      <c r="F399" s="3" t="s">
        <v>1717</v>
      </c>
      <c r="G399" s="3" t="s">
        <v>2301</v>
      </c>
      <c r="H399" s="3" t="s">
        <v>1826</v>
      </c>
      <c r="I399" s="3" t="s">
        <v>1858</v>
      </c>
      <c r="J399" s="4">
        <v>42258</v>
      </c>
      <c r="K399" s="4">
        <v>42258</v>
      </c>
      <c r="L399" s="4">
        <v>42258</v>
      </c>
      <c r="M399" s="4">
        <v>43053</v>
      </c>
      <c r="N399" s="3" t="s">
        <v>1706</v>
      </c>
      <c r="O399" s="3" t="s">
        <v>1714</v>
      </c>
      <c r="P399" s="4">
        <v>43354</v>
      </c>
      <c r="Q399" s="3" t="s">
        <v>2227</v>
      </c>
      <c r="R399" s="3" t="s">
        <v>2227</v>
      </c>
      <c r="S399" s="3" t="s">
        <v>13</v>
      </c>
    </row>
    <row r="400" spans="1:19" hidden="1" x14ac:dyDescent="0.25">
      <c r="A400" s="3">
        <v>332502</v>
      </c>
      <c r="B400" s="3" t="s">
        <v>1679</v>
      </c>
      <c r="C400" s="3" t="s">
        <v>3313</v>
      </c>
      <c r="D400" s="3" t="s">
        <v>1489</v>
      </c>
      <c r="E400" s="3" t="s">
        <v>1711</v>
      </c>
      <c r="F400" s="3" t="s">
        <v>1717</v>
      </c>
      <c r="G400" s="3" t="s">
        <v>3312</v>
      </c>
      <c r="H400" s="3" t="s">
        <v>3300</v>
      </c>
      <c r="I400" s="3" t="s">
        <v>3303</v>
      </c>
      <c r="J400" s="4">
        <v>42275</v>
      </c>
      <c r="K400" s="4">
        <v>42275</v>
      </c>
      <c r="L400" s="4">
        <v>42275</v>
      </c>
      <c r="M400" s="4">
        <v>43371</v>
      </c>
      <c r="O400" s="3" t="s">
        <v>1714</v>
      </c>
      <c r="P400" s="4">
        <v>43737</v>
      </c>
      <c r="Q400" s="3" t="s">
        <v>3272</v>
      </c>
      <c r="R400" s="3" t="s">
        <v>3272</v>
      </c>
    </row>
    <row r="401" spans="1:19" hidden="1" x14ac:dyDescent="0.25">
      <c r="A401" s="3">
        <v>332634</v>
      </c>
      <c r="B401" s="3" t="s">
        <v>2834</v>
      </c>
      <c r="C401" s="3" t="s">
        <v>2922</v>
      </c>
      <c r="D401" s="3" t="s">
        <v>1471</v>
      </c>
      <c r="E401" s="3" t="s">
        <v>1711</v>
      </c>
      <c r="F401" s="3" t="s">
        <v>1717</v>
      </c>
      <c r="G401" s="3" t="s">
        <v>2921</v>
      </c>
      <c r="H401" s="3" t="s">
        <v>2867</v>
      </c>
      <c r="I401" s="3" t="s">
        <v>2920</v>
      </c>
      <c r="J401" s="4">
        <v>42283</v>
      </c>
      <c r="K401" s="4">
        <v>42947</v>
      </c>
      <c r="L401" s="4">
        <v>43282</v>
      </c>
      <c r="M401" s="4">
        <v>43438</v>
      </c>
      <c r="P401" s="4">
        <v>43312</v>
      </c>
      <c r="Q401" s="3" t="s">
        <v>2919</v>
      </c>
      <c r="R401" s="3" t="s">
        <v>2919</v>
      </c>
      <c r="S401" s="3" t="s">
        <v>13</v>
      </c>
    </row>
    <row r="402" spans="1:19" hidden="1" x14ac:dyDescent="0.25">
      <c r="A402" s="3">
        <v>333640</v>
      </c>
      <c r="B402" s="3" t="s">
        <v>1678</v>
      </c>
      <c r="C402" s="3" t="s">
        <v>2709</v>
      </c>
      <c r="D402" s="3" t="s">
        <v>1471</v>
      </c>
      <c r="E402" s="3" t="s">
        <v>1711</v>
      </c>
      <c r="F402" s="3" t="s">
        <v>1717</v>
      </c>
      <c r="G402" s="3" t="s">
        <v>2708</v>
      </c>
      <c r="H402" s="3" t="s">
        <v>2341</v>
      </c>
      <c r="I402" s="3" t="s">
        <v>2340</v>
      </c>
      <c r="J402" s="4">
        <v>41884</v>
      </c>
      <c r="K402" s="4">
        <v>41884</v>
      </c>
      <c r="L402" s="4">
        <v>42317</v>
      </c>
      <c r="M402" s="4">
        <v>43118</v>
      </c>
      <c r="N402" s="3" t="s">
        <v>1706</v>
      </c>
      <c r="O402" s="3" t="s">
        <v>1714</v>
      </c>
      <c r="P402" s="4">
        <v>43413</v>
      </c>
      <c r="Q402" s="3" t="s">
        <v>2265</v>
      </c>
      <c r="R402" s="3" t="s">
        <v>2342</v>
      </c>
      <c r="S402" s="3" t="s">
        <v>13</v>
      </c>
    </row>
    <row r="403" spans="1:19" hidden="1" x14ac:dyDescent="0.25">
      <c r="A403" s="3">
        <v>334369</v>
      </c>
      <c r="B403" s="3" t="s">
        <v>1678</v>
      </c>
      <c r="C403" s="3" t="s">
        <v>2626</v>
      </c>
      <c r="D403" s="3" t="s">
        <v>1610</v>
      </c>
      <c r="E403" s="3" t="s">
        <v>1711</v>
      </c>
      <c r="F403" s="3" t="s">
        <v>1717</v>
      </c>
      <c r="G403" s="3" t="s">
        <v>2625</v>
      </c>
      <c r="H403" s="3" t="s">
        <v>2195</v>
      </c>
      <c r="I403" s="3" t="s">
        <v>2202</v>
      </c>
      <c r="J403" s="4">
        <v>37306</v>
      </c>
      <c r="K403" s="4">
        <v>37306</v>
      </c>
      <c r="L403" s="4">
        <v>37681</v>
      </c>
      <c r="M403" s="4">
        <v>43194</v>
      </c>
      <c r="N403" s="3" t="s">
        <v>1706</v>
      </c>
      <c r="O403" s="3" t="s">
        <v>1714</v>
      </c>
      <c r="P403" s="4">
        <v>43515</v>
      </c>
      <c r="Q403" s="3" t="s">
        <v>2243</v>
      </c>
      <c r="R403" s="3" t="s">
        <v>2243</v>
      </c>
    </row>
    <row r="404" spans="1:19" hidden="1" x14ac:dyDescent="0.25">
      <c r="A404" s="3">
        <v>335523</v>
      </c>
      <c r="B404" s="3" t="s">
        <v>2834</v>
      </c>
      <c r="C404" s="3" t="s">
        <v>2907</v>
      </c>
      <c r="D404" s="3" t="s">
        <v>1516</v>
      </c>
      <c r="E404" s="3" t="s">
        <v>1711</v>
      </c>
      <c r="F404" s="3" t="s">
        <v>1717</v>
      </c>
      <c r="G404" s="3" t="s">
        <v>2906</v>
      </c>
      <c r="H404" s="3" t="s">
        <v>2867</v>
      </c>
      <c r="I404" s="3" t="s">
        <v>2866</v>
      </c>
      <c r="J404" s="4">
        <v>38604</v>
      </c>
      <c r="K404" s="4">
        <v>38604</v>
      </c>
      <c r="L404" s="4">
        <v>39326</v>
      </c>
      <c r="M404" s="4">
        <v>43039</v>
      </c>
      <c r="N404" s="3" t="s">
        <v>1706</v>
      </c>
      <c r="O404" s="3" t="s">
        <v>1714</v>
      </c>
      <c r="P404" s="4">
        <v>43340</v>
      </c>
      <c r="Q404" s="3" t="s">
        <v>2865</v>
      </c>
      <c r="R404" s="3" t="s">
        <v>2864</v>
      </c>
      <c r="S404" s="3" t="s">
        <v>13</v>
      </c>
    </row>
    <row r="405" spans="1:19" hidden="1" x14ac:dyDescent="0.25">
      <c r="A405" s="3">
        <v>338148</v>
      </c>
      <c r="B405" s="3" t="s">
        <v>1713</v>
      </c>
      <c r="C405" s="3" t="s">
        <v>1907</v>
      </c>
      <c r="D405" s="3" t="s">
        <v>1471</v>
      </c>
      <c r="E405" s="3" t="s">
        <v>1711</v>
      </c>
      <c r="F405" s="3" t="s">
        <v>1710</v>
      </c>
      <c r="G405" s="3" t="s">
        <v>1906</v>
      </c>
      <c r="H405" s="3" t="s">
        <v>1743</v>
      </c>
      <c r="I405" s="3" t="s">
        <v>1755</v>
      </c>
      <c r="J405" s="4">
        <v>43283</v>
      </c>
      <c r="K405" s="4">
        <v>43283</v>
      </c>
      <c r="L405" s="4">
        <v>43283</v>
      </c>
      <c r="M405" s="4">
        <v>43403</v>
      </c>
      <c r="N405" s="3" t="s">
        <v>1706</v>
      </c>
      <c r="O405" s="3" t="s">
        <v>1705</v>
      </c>
      <c r="P405" s="4">
        <v>43648</v>
      </c>
      <c r="Q405" s="3" t="s">
        <v>1905</v>
      </c>
      <c r="R405" s="3" t="s">
        <v>1905</v>
      </c>
    </row>
    <row r="406" spans="1:19" hidden="1" x14ac:dyDescent="0.25">
      <c r="A406" s="3">
        <v>339055</v>
      </c>
      <c r="B406" s="3" t="s">
        <v>2834</v>
      </c>
      <c r="C406" s="3" t="s">
        <v>3104</v>
      </c>
      <c r="D406" s="3" t="s">
        <v>1611</v>
      </c>
      <c r="E406" s="3" t="s">
        <v>1711</v>
      </c>
      <c r="F406" s="3" t="s">
        <v>1717</v>
      </c>
      <c r="G406" s="3" t="s">
        <v>3103</v>
      </c>
      <c r="H406" s="3" t="s">
        <v>2867</v>
      </c>
      <c r="I406" s="3" t="s">
        <v>2997</v>
      </c>
      <c r="J406" s="4">
        <v>39643</v>
      </c>
      <c r="K406" s="4">
        <v>42634</v>
      </c>
      <c r="L406" s="4">
        <v>42634</v>
      </c>
      <c r="M406" s="4">
        <v>43411</v>
      </c>
      <c r="O406" s="3" t="s">
        <v>1714</v>
      </c>
      <c r="P406" s="4">
        <v>43729</v>
      </c>
      <c r="Q406" s="3" t="s">
        <v>2999</v>
      </c>
      <c r="R406" s="3" t="s">
        <v>2999</v>
      </c>
    </row>
    <row r="407" spans="1:19" hidden="1" x14ac:dyDescent="0.25">
      <c r="A407" s="3">
        <v>339171</v>
      </c>
      <c r="B407" s="3" t="s">
        <v>1678</v>
      </c>
      <c r="C407" s="3" t="s">
        <v>2556</v>
      </c>
      <c r="D407" s="3" t="s">
        <v>1593</v>
      </c>
      <c r="E407" s="3" t="s">
        <v>1711</v>
      </c>
      <c r="F407" s="3" t="s">
        <v>1717</v>
      </c>
      <c r="G407" s="3" t="s">
        <v>2555</v>
      </c>
      <c r="H407" s="3" t="s">
        <v>1743</v>
      </c>
      <c r="I407" s="3" t="s">
        <v>2214</v>
      </c>
      <c r="J407" s="4">
        <v>39287</v>
      </c>
      <c r="K407" s="4">
        <v>39339</v>
      </c>
      <c r="L407" s="4">
        <v>43019</v>
      </c>
      <c r="M407" s="4">
        <v>43445</v>
      </c>
      <c r="N407" s="3" t="s">
        <v>1706</v>
      </c>
      <c r="O407" s="3" t="s">
        <v>1714</v>
      </c>
      <c r="P407" s="4">
        <v>43749</v>
      </c>
      <c r="Q407" s="3" t="s">
        <v>2530</v>
      </c>
      <c r="R407" s="3" t="s">
        <v>2530</v>
      </c>
    </row>
    <row r="408" spans="1:19" hidden="1" x14ac:dyDescent="0.25">
      <c r="A408" s="3">
        <v>339187</v>
      </c>
      <c r="B408" s="3" t="s">
        <v>2834</v>
      </c>
      <c r="C408" s="3" t="s">
        <v>3075</v>
      </c>
      <c r="D408" s="3" t="s">
        <v>1518</v>
      </c>
      <c r="E408" s="3" t="s">
        <v>1711</v>
      </c>
      <c r="F408" s="3" t="s">
        <v>1710</v>
      </c>
      <c r="G408" s="3" t="s">
        <v>3074</v>
      </c>
      <c r="H408" s="3" t="s">
        <v>2867</v>
      </c>
      <c r="I408" s="3" t="s">
        <v>2992</v>
      </c>
      <c r="J408" s="4">
        <v>42912</v>
      </c>
      <c r="K408" s="4">
        <v>42912</v>
      </c>
      <c r="L408" s="4">
        <v>42912</v>
      </c>
      <c r="M408" s="4">
        <v>1</v>
      </c>
      <c r="O408" s="3" t="s">
        <v>3056</v>
      </c>
      <c r="P408" s="4">
        <v>42973</v>
      </c>
      <c r="Q408" s="3" t="s">
        <v>2994</v>
      </c>
      <c r="R408" s="3" t="s">
        <v>2994</v>
      </c>
      <c r="S408" s="3" t="s">
        <v>13</v>
      </c>
    </row>
    <row r="409" spans="1:19" hidden="1" x14ac:dyDescent="0.25">
      <c r="A409" s="3">
        <v>339467</v>
      </c>
      <c r="B409" s="3" t="s">
        <v>1678</v>
      </c>
      <c r="C409" s="3" t="s">
        <v>2392</v>
      </c>
      <c r="D409" s="3" t="s">
        <v>1492</v>
      </c>
      <c r="E409" s="3" t="s">
        <v>1711</v>
      </c>
      <c r="F409" s="3" t="s">
        <v>1717</v>
      </c>
      <c r="G409" s="3" t="s">
        <v>2391</v>
      </c>
      <c r="H409" s="3" t="s">
        <v>2390</v>
      </c>
      <c r="I409" s="3" t="s">
        <v>1889</v>
      </c>
      <c r="J409" s="4">
        <v>39923</v>
      </c>
      <c r="K409" s="4">
        <v>41886</v>
      </c>
      <c r="L409" s="4">
        <v>42506</v>
      </c>
      <c r="M409" s="4">
        <v>43262</v>
      </c>
      <c r="N409" s="3" t="s">
        <v>1706</v>
      </c>
      <c r="O409" s="3" t="s">
        <v>1714</v>
      </c>
      <c r="P409" s="4">
        <v>43601</v>
      </c>
      <c r="Q409" s="3" t="s">
        <v>2389</v>
      </c>
      <c r="R409" s="3" t="s">
        <v>2388</v>
      </c>
    </row>
    <row r="410" spans="1:19" hidden="1" x14ac:dyDescent="0.25">
      <c r="A410" s="3">
        <v>339944</v>
      </c>
      <c r="B410" s="3" t="s">
        <v>1713</v>
      </c>
      <c r="C410" s="3" t="s">
        <v>1868</v>
      </c>
      <c r="D410" s="3" t="s">
        <v>1488</v>
      </c>
      <c r="E410" s="3" t="s">
        <v>1711</v>
      </c>
      <c r="F410" s="3" t="s">
        <v>1717</v>
      </c>
      <c r="G410" s="3" t="s">
        <v>1867</v>
      </c>
      <c r="H410" s="3" t="s">
        <v>1826</v>
      </c>
      <c r="I410" s="3" t="s">
        <v>1858</v>
      </c>
      <c r="J410" s="4">
        <v>40526</v>
      </c>
      <c r="K410" s="4">
        <v>41781</v>
      </c>
      <c r="L410" s="4">
        <v>42658</v>
      </c>
      <c r="M410" s="4">
        <v>43174</v>
      </c>
      <c r="N410" s="3" t="s">
        <v>1706</v>
      </c>
      <c r="O410" s="3" t="s">
        <v>1714</v>
      </c>
      <c r="P410" s="4">
        <v>43242</v>
      </c>
      <c r="Q410" s="3" t="s">
        <v>1857</v>
      </c>
      <c r="R410" s="3" t="s">
        <v>1857</v>
      </c>
      <c r="S410" s="3" t="s">
        <v>13</v>
      </c>
    </row>
    <row r="411" spans="1:19" hidden="1" x14ac:dyDescent="0.25">
      <c r="A411" s="3">
        <v>339949</v>
      </c>
      <c r="B411" s="3" t="s">
        <v>1678</v>
      </c>
      <c r="C411" s="3" t="s">
        <v>2320</v>
      </c>
      <c r="D411" s="3" t="s">
        <v>1488</v>
      </c>
      <c r="E411" s="3" t="s">
        <v>1711</v>
      </c>
      <c r="F411" s="3" t="s">
        <v>1717</v>
      </c>
      <c r="G411" s="3" t="s">
        <v>2319</v>
      </c>
      <c r="H411" s="3" t="s">
        <v>1826</v>
      </c>
      <c r="I411" s="3" t="s">
        <v>1858</v>
      </c>
      <c r="J411" s="4">
        <v>37484</v>
      </c>
      <c r="K411" s="4">
        <v>37484</v>
      </c>
      <c r="L411" s="4">
        <v>37916</v>
      </c>
      <c r="M411" s="4">
        <v>43047</v>
      </c>
      <c r="N411" s="3" t="s">
        <v>1706</v>
      </c>
      <c r="O411" s="3" t="s">
        <v>1714</v>
      </c>
      <c r="P411" s="4">
        <v>43328</v>
      </c>
      <c r="Q411" s="3" t="s">
        <v>2227</v>
      </c>
      <c r="R411" s="3" t="s">
        <v>2227</v>
      </c>
      <c r="S411" s="3" t="s">
        <v>13</v>
      </c>
    </row>
    <row r="412" spans="1:19" hidden="1" x14ac:dyDescent="0.25">
      <c r="A412" s="3">
        <v>341161</v>
      </c>
      <c r="B412" s="3" t="s">
        <v>1679</v>
      </c>
      <c r="C412" s="3" t="s">
        <v>3328</v>
      </c>
      <c r="D412" s="3" t="s">
        <v>1575</v>
      </c>
      <c r="E412" s="3" t="s">
        <v>2026</v>
      </c>
      <c r="F412" s="3" t="s">
        <v>1717</v>
      </c>
      <c r="G412" s="3" t="s">
        <v>3327</v>
      </c>
      <c r="H412" s="3" t="s">
        <v>1822</v>
      </c>
      <c r="I412" s="3" t="s">
        <v>1822</v>
      </c>
      <c r="J412" s="4">
        <v>38672</v>
      </c>
      <c r="K412" s="4">
        <v>38672</v>
      </c>
      <c r="L412" s="4">
        <v>42758</v>
      </c>
      <c r="M412" s="4">
        <v>43139</v>
      </c>
      <c r="N412" s="3" t="s">
        <v>1706</v>
      </c>
      <c r="O412" s="3" t="s">
        <v>2024</v>
      </c>
      <c r="P412" s="4">
        <v>43488</v>
      </c>
      <c r="Q412" s="3" t="s">
        <v>3232</v>
      </c>
      <c r="R412" s="3" t="s">
        <v>3232</v>
      </c>
    </row>
    <row r="413" spans="1:19" hidden="1" x14ac:dyDescent="0.25">
      <c r="A413" s="3">
        <v>341497</v>
      </c>
      <c r="B413" s="3" t="s">
        <v>1678</v>
      </c>
      <c r="C413" s="3" t="s">
        <v>2418</v>
      </c>
      <c r="D413" s="3" t="s">
        <v>2417</v>
      </c>
      <c r="E413" s="3" t="s">
        <v>1838</v>
      </c>
      <c r="F413" s="3" t="s">
        <v>1787</v>
      </c>
      <c r="G413" s="3" t="s">
        <v>2416</v>
      </c>
      <c r="H413" s="3" t="s">
        <v>2390</v>
      </c>
      <c r="I413" s="3" t="s">
        <v>1889</v>
      </c>
      <c r="J413" s="4">
        <v>42150</v>
      </c>
      <c r="K413" s="4">
        <v>42150</v>
      </c>
      <c r="L413" s="4">
        <v>43282</v>
      </c>
      <c r="R413" s="3" t="s">
        <v>2388</v>
      </c>
    </row>
    <row r="414" spans="1:19" hidden="1" x14ac:dyDescent="0.25">
      <c r="A414" s="3">
        <v>342914</v>
      </c>
      <c r="B414" s="3" t="s">
        <v>1678</v>
      </c>
      <c r="C414" s="3" t="s">
        <v>2201</v>
      </c>
      <c r="D414" s="3" t="s">
        <v>1612</v>
      </c>
      <c r="E414" s="3" t="s">
        <v>1711</v>
      </c>
      <c r="F414" s="3" t="s">
        <v>1717</v>
      </c>
      <c r="G414" s="3" t="s">
        <v>2200</v>
      </c>
      <c r="H414" s="3" t="s">
        <v>2195</v>
      </c>
      <c r="I414" s="3" t="s">
        <v>2199</v>
      </c>
      <c r="J414" s="4">
        <v>40409</v>
      </c>
      <c r="K414" s="4">
        <v>40409</v>
      </c>
      <c r="L414" s="4">
        <v>40409</v>
      </c>
      <c r="M414" s="4">
        <v>42031</v>
      </c>
      <c r="N414" s="3" t="s">
        <v>1762</v>
      </c>
      <c r="O414" s="3" t="s">
        <v>1714</v>
      </c>
      <c r="P414" s="4">
        <v>42235</v>
      </c>
      <c r="Q414" s="3" t="s">
        <v>2194</v>
      </c>
      <c r="R414" s="3" t="s">
        <v>2194</v>
      </c>
      <c r="S414" s="3" t="s">
        <v>13</v>
      </c>
    </row>
    <row r="415" spans="1:19" hidden="1" x14ac:dyDescent="0.25">
      <c r="A415" s="3">
        <v>343232</v>
      </c>
      <c r="B415" s="3" t="s">
        <v>1678</v>
      </c>
      <c r="C415" s="3" t="s">
        <v>2602</v>
      </c>
      <c r="D415" s="3" t="s">
        <v>1527</v>
      </c>
      <c r="E415" s="3" t="s">
        <v>1758</v>
      </c>
      <c r="F415" s="3" t="s">
        <v>1717</v>
      </c>
      <c r="G415" s="3" t="s">
        <v>2601</v>
      </c>
      <c r="H415" s="3" t="s">
        <v>1776</v>
      </c>
      <c r="I415" s="3" t="s">
        <v>1775</v>
      </c>
      <c r="J415" s="4">
        <v>37368</v>
      </c>
      <c r="K415" s="4">
        <v>37368</v>
      </c>
      <c r="L415" s="4">
        <v>37368</v>
      </c>
      <c r="M415" s="4">
        <v>42509</v>
      </c>
      <c r="N415" s="3" t="s">
        <v>1762</v>
      </c>
      <c r="O415" s="3" t="s">
        <v>1967</v>
      </c>
      <c r="P415" s="4">
        <v>43212</v>
      </c>
      <c r="Q415" s="3" t="s">
        <v>2336</v>
      </c>
      <c r="R415" s="3" t="s">
        <v>2336</v>
      </c>
      <c r="S415" s="3" t="s">
        <v>13</v>
      </c>
    </row>
    <row r="416" spans="1:19" hidden="1" x14ac:dyDescent="0.25">
      <c r="A416" s="3">
        <v>345231</v>
      </c>
      <c r="B416" s="3" t="s">
        <v>1679</v>
      </c>
      <c r="C416" s="3" t="s">
        <v>3308</v>
      </c>
      <c r="D416" s="3" t="s">
        <v>1613</v>
      </c>
      <c r="E416" s="3" t="s">
        <v>1711</v>
      </c>
      <c r="F416" s="3" t="s">
        <v>1710</v>
      </c>
      <c r="G416" s="3" t="s">
        <v>3307</v>
      </c>
      <c r="H416" s="3" t="s">
        <v>3300</v>
      </c>
      <c r="I416" s="3" t="s">
        <v>1890</v>
      </c>
      <c r="J416" s="4">
        <v>42853</v>
      </c>
      <c r="K416" s="4">
        <v>42853</v>
      </c>
      <c r="L416" s="4">
        <v>42853</v>
      </c>
      <c r="M416" s="4">
        <v>43241</v>
      </c>
      <c r="N416" s="3" t="s">
        <v>1706</v>
      </c>
      <c r="O416" s="3" t="s">
        <v>1714</v>
      </c>
      <c r="P416" s="4">
        <v>43583</v>
      </c>
      <c r="Q416" s="3" t="s">
        <v>3272</v>
      </c>
      <c r="R416" s="3" t="s">
        <v>3272</v>
      </c>
    </row>
    <row r="417" spans="1:19" hidden="1" x14ac:dyDescent="0.25">
      <c r="A417" s="3">
        <v>346110</v>
      </c>
      <c r="B417" s="3" t="s">
        <v>1713</v>
      </c>
      <c r="C417" s="3" t="s">
        <v>2096</v>
      </c>
      <c r="D417" s="3" t="s">
        <v>1489</v>
      </c>
      <c r="E417" s="3" t="s">
        <v>1711</v>
      </c>
      <c r="F417" s="3" t="s">
        <v>1717</v>
      </c>
      <c r="G417" s="3" t="s">
        <v>1841</v>
      </c>
      <c r="H417" s="3" t="s">
        <v>1743</v>
      </c>
      <c r="I417" s="3" t="s">
        <v>1836</v>
      </c>
      <c r="J417" s="4">
        <v>42828</v>
      </c>
      <c r="K417" s="4">
        <v>42828</v>
      </c>
      <c r="L417" s="4">
        <v>43444</v>
      </c>
      <c r="R417" s="3" t="s">
        <v>1835</v>
      </c>
    </row>
    <row r="418" spans="1:19" hidden="1" x14ac:dyDescent="0.25">
      <c r="A418" s="3">
        <v>346293</v>
      </c>
      <c r="B418" s="3" t="s">
        <v>1678</v>
      </c>
      <c r="C418" s="3" t="s">
        <v>2703</v>
      </c>
      <c r="D418" s="3" t="s">
        <v>1614</v>
      </c>
      <c r="E418" s="3" t="s">
        <v>1711</v>
      </c>
      <c r="F418" s="3" t="s">
        <v>1717</v>
      </c>
      <c r="G418" s="3" t="s">
        <v>2702</v>
      </c>
      <c r="H418" s="3" t="s">
        <v>2341</v>
      </c>
      <c r="I418" s="3" t="s">
        <v>1966</v>
      </c>
      <c r="J418" s="4">
        <v>37623</v>
      </c>
      <c r="K418" s="4">
        <v>37623</v>
      </c>
      <c r="L418" s="4">
        <v>40106</v>
      </c>
      <c r="M418" s="4">
        <v>43251</v>
      </c>
      <c r="N418" s="3" t="s">
        <v>1706</v>
      </c>
      <c r="O418" s="3" t="s">
        <v>1714</v>
      </c>
      <c r="P418" s="4">
        <v>43467</v>
      </c>
      <c r="Q418" s="3" t="s">
        <v>2265</v>
      </c>
      <c r="R418" s="3" t="s">
        <v>2342</v>
      </c>
    </row>
    <row r="419" spans="1:19" hidden="1" x14ac:dyDescent="0.25">
      <c r="A419" s="3">
        <v>347514</v>
      </c>
      <c r="B419" s="3" t="s">
        <v>1678</v>
      </c>
      <c r="C419" s="3" t="s">
        <v>2402</v>
      </c>
      <c r="D419" s="3" t="s">
        <v>1507</v>
      </c>
      <c r="E419" s="3" t="s">
        <v>1711</v>
      </c>
      <c r="F419" s="3" t="s">
        <v>1717</v>
      </c>
      <c r="G419" s="3" t="s">
        <v>2401</v>
      </c>
      <c r="H419" s="3" t="s">
        <v>2390</v>
      </c>
      <c r="I419" s="3" t="s">
        <v>1889</v>
      </c>
      <c r="J419" s="4">
        <v>40423</v>
      </c>
      <c r="K419" s="4">
        <v>42457</v>
      </c>
      <c r="L419" s="4">
        <v>42457</v>
      </c>
      <c r="M419" s="4">
        <v>43213</v>
      </c>
      <c r="N419" s="3" t="s">
        <v>1706</v>
      </c>
      <c r="O419" s="3" t="s">
        <v>1714</v>
      </c>
      <c r="P419" s="4">
        <v>43552</v>
      </c>
      <c r="Q419" s="3" t="s">
        <v>2389</v>
      </c>
      <c r="R419" s="3" t="s">
        <v>2388</v>
      </c>
    </row>
    <row r="420" spans="1:19" hidden="1" x14ac:dyDescent="0.25">
      <c r="A420" s="3">
        <v>348279</v>
      </c>
      <c r="B420" s="3" t="s">
        <v>1678</v>
      </c>
      <c r="C420" s="3" t="s">
        <v>2208</v>
      </c>
      <c r="D420" s="3" t="s">
        <v>1615</v>
      </c>
      <c r="E420" s="3" t="s">
        <v>1711</v>
      </c>
      <c r="F420" s="3" t="s">
        <v>1717</v>
      </c>
      <c r="G420" s="3" t="s">
        <v>2207</v>
      </c>
      <c r="H420" s="3" t="s">
        <v>2195</v>
      </c>
      <c r="I420" s="3" t="s">
        <v>1932</v>
      </c>
      <c r="J420" s="4">
        <v>41660</v>
      </c>
      <c r="K420" s="4">
        <v>42065</v>
      </c>
      <c r="L420" s="4">
        <v>42065</v>
      </c>
      <c r="M420" s="4">
        <v>42877</v>
      </c>
      <c r="N420" s="3" t="s">
        <v>1706</v>
      </c>
      <c r="O420" s="3" t="s">
        <v>1714</v>
      </c>
      <c r="P420" s="4">
        <v>43161</v>
      </c>
      <c r="Q420" s="3" t="s">
        <v>2194</v>
      </c>
      <c r="R420" s="3" t="s">
        <v>2194</v>
      </c>
      <c r="S420" s="3" t="s">
        <v>13</v>
      </c>
    </row>
    <row r="421" spans="1:19" hidden="1" x14ac:dyDescent="0.25">
      <c r="A421" s="3">
        <v>349000</v>
      </c>
      <c r="B421" s="3" t="s">
        <v>2834</v>
      </c>
      <c r="C421" s="3" t="s">
        <v>3069</v>
      </c>
      <c r="D421" s="3" t="s">
        <v>1518</v>
      </c>
      <c r="E421" s="3" t="s">
        <v>1711</v>
      </c>
      <c r="F421" s="3" t="s">
        <v>1717</v>
      </c>
      <c r="G421" s="3" t="s">
        <v>3068</v>
      </c>
      <c r="H421" s="3" t="s">
        <v>2867</v>
      </c>
      <c r="I421" s="3" t="s">
        <v>2992</v>
      </c>
      <c r="J421" s="4">
        <v>38649</v>
      </c>
      <c r="K421" s="4">
        <v>38649</v>
      </c>
      <c r="L421" s="4">
        <v>38649</v>
      </c>
      <c r="M421" s="4">
        <v>42053</v>
      </c>
      <c r="N421" s="3" t="s">
        <v>1762</v>
      </c>
      <c r="O421" s="3" t="s">
        <v>3051</v>
      </c>
      <c r="P421" s="4">
        <v>42300</v>
      </c>
      <c r="Q421" s="3" t="s">
        <v>2994</v>
      </c>
      <c r="R421" s="3" t="s">
        <v>2994</v>
      </c>
      <c r="S421" s="3" t="s">
        <v>13</v>
      </c>
    </row>
    <row r="422" spans="1:19" hidden="1" x14ac:dyDescent="0.25">
      <c r="A422" s="3">
        <v>353861</v>
      </c>
      <c r="B422" s="3" t="s">
        <v>1678</v>
      </c>
      <c r="C422" s="3" t="s">
        <v>2322</v>
      </c>
      <c r="D422" s="3" t="s">
        <v>1488</v>
      </c>
      <c r="E422" s="3" t="s">
        <v>1711</v>
      </c>
      <c r="F422" s="3" t="s">
        <v>1717</v>
      </c>
      <c r="G422" s="3" t="s">
        <v>2321</v>
      </c>
      <c r="H422" s="3" t="s">
        <v>1826</v>
      </c>
      <c r="I422" s="3" t="s">
        <v>1858</v>
      </c>
      <c r="J422" s="4">
        <v>37483</v>
      </c>
      <c r="K422" s="4">
        <v>37483</v>
      </c>
      <c r="L422" s="4">
        <v>38013</v>
      </c>
      <c r="M422" s="4">
        <v>43418</v>
      </c>
      <c r="N422" s="3" t="s">
        <v>1706</v>
      </c>
      <c r="O422" s="3" t="s">
        <v>1714</v>
      </c>
      <c r="P422" s="4">
        <v>43692</v>
      </c>
      <c r="Q422" s="3" t="s">
        <v>2227</v>
      </c>
      <c r="R422" s="3" t="s">
        <v>2227</v>
      </c>
    </row>
    <row r="423" spans="1:19" hidden="1" x14ac:dyDescent="0.25">
      <c r="A423" s="3">
        <v>353958</v>
      </c>
      <c r="B423" s="30" t="s">
        <v>2834</v>
      </c>
      <c r="C423" s="3" t="s">
        <v>2824</v>
      </c>
      <c r="D423" s="3" t="s">
        <v>2041</v>
      </c>
      <c r="E423" s="3" t="s">
        <v>1788</v>
      </c>
      <c r="F423" s="3" t="s">
        <v>1787</v>
      </c>
      <c r="G423" s="3" t="s">
        <v>2823</v>
      </c>
      <c r="H423" s="3" t="s">
        <v>2039</v>
      </c>
      <c r="I423" s="3" t="s">
        <v>2783</v>
      </c>
      <c r="J423" s="4">
        <v>37480</v>
      </c>
      <c r="K423" s="4">
        <v>38204</v>
      </c>
      <c r="L423" s="4">
        <v>38204</v>
      </c>
      <c r="M423" s="4">
        <v>41151</v>
      </c>
      <c r="N423" s="3" t="s">
        <v>1762</v>
      </c>
      <c r="O423" s="3" t="s">
        <v>2801</v>
      </c>
      <c r="P423" s="4">
        <v>41498</v>
      </c>
      <c r="Q423" s="3" t="s">
        <v>2567</v>
      </c>
      <c r="R423" s="3" t="s">
        <v>2037</v>
      </c>
      <c r="S423" s="3" t="s">
        <v>13</v>
      </c>
    </row>
    <row r="424" spans="1:19" hidden="1" x14ac:dyDescent="0.25">
      <c r="A424" s="3">
        <v>355502</v>
      </c>
      <c r="B424" s="3" t="s">
        <v>2834</v>
      </c>
      <c r="C424" s="3" t="s">
        <v>3026</v>
      </c>
      <c r="D424" s="3" t="s">
        <v>1616</v>
      </c>
      <c r="E424" s="3" t="s">
        <v>1711</v>
      </c>
      <c r="F424" s="3" t="s">
        <v>1717</v>
      </c>
      <c r="G424" s="3" t="s">
        <v>3025</v>
      </c>
      <c r="H424" s="3" t="s">
        <v>2867</v>
      </c>
      <c r="I424" s="3" t="s">
        <v>2901</v>
      </c>
      <c r="J424" s="4">
        <v>37502</v>
      </c>
      <c r="K424" s="4">
        <v>37502</v>
      </c>
      <c r="L424" s="4">
        <v>39644</v>
      </c>
      <c r="M424" s="4">
        <v>43031</v>
      </c>
      <c r="N424" s="3" t="s">
        <v>1706</v>
      </c>
      <c r="O424" s="3" t="s">
        <v>1714</v>
      </c>
      <c r="P424" s="4">
        <v>43346</v>
      </c>
      <c r="Q424" s="3" t="s">
        <v>2903</v>
      </c>
      <c r="R424" s="3" t="s">
        <v>2903</v>
      </c>
      <c r="S424" s="3" t="s">
        <v>13</v>
      </c>
    </row>
    <row r="425" spans="1:19" hidden="1" x14ac:dyDescent="0.25">
      <c r="A425" s="3">
        <v>355551</v>
      </c>
      <c r="B425" s="3" t="s">
        <v>1713</v>
      </c>
      <c r="C425" s="3" t="s">
        <v>1797</v>
      </c>
      <c r="D425" s="3" t="s">
        <v>1471</v>
      </c>
      <c r="E425" s="3" t="s">
        <v>1711</v>
      </c>
      <c r="F425" s="3" t="s">
        <v>1717</v>
      </c>
      <c r="G425" s="3" t="s">
        <v>1796</v>
      </c>
      <c r="H425" s="3" t="s">
        <v>1743</v>
      </c>
      <c r="I425" s="3" t="s">
        <v>1785</v>
      </c>
      <c r="J425" s="4">
        <v>37529</v>
      </c>
      <c r="K425" s="4">
        <v>37529</v>
      </c>
      <c r="L425" s="4">
        <v>42374</v>
      </c>
      <c r="M425" s="4">
        <v>42956</v>
      </c>
      <c r="N425" s="3" t="s">
        <v>1706</v>
      </c>
      <c r="O425" s="3" t="s">
        <v>1714</v>
      </c>
      <c r="P425" s="4">
        <v>43373</v>
      </c>
      <c r="Q425" s="3" t="s">
        <v>1790</v>
      </c>
      <c r="R425" s="3" t="s">
        <v>1783</v>
      </c>
      <c r="S425" s="3" t="s">
        <v>13</v>
      </c>
    </row>
    <row r="426" spans="1:19" hidden="1" x14ac:dyDescent="0.25">
      <c r="A426" s="3">
        <v>356897</v>
      </c>
      <c r="B426" s="3" t="s">
        <v>2834</v>
      </c>
      <c r="C426" s="3" t="s">
        <v>3085</v>
      </c>
      <c r="D426" s="3" t="s">
        <v>1481</v>
      </c>
      <c r="E426" s="3" t="s">
        <v>1711</v>
      </c>
      <c r="F426" s="3" t="s">
        <v>1710</v>
      </c>
      <c r="G426" s="3" t="s">
        <v>3084</v>
      </c>
      <c r="H426" s="3" t="s">
        <v>2867</v>
      </c>
      <c r="I426" s="3" t="s">
        <v>2992</v>
      </c>
      <c r="J426" s="4">
        <v>42982</v>
      </c>
      <c r="K426" s="4">
        <v>42982</v>
      </c>
      <c r="L426" s="4">
        <v>43332</v>
      </c>
      <c r="R426" s="3" t="s">
        <v>2994</v>
      </c>
    </row>
    <row r="427" spans="1:19" hidden="1" x14ac:dyDescent="0.25">
      <c r="A427" s="3">
        <v>357756</v>
      </c>
      <c r="B427" s="3" t="s">
        <v>1678</v>
      </c>
      <c r="C427" s="3" t="s">
        <v>2312</v>
      </c>
      <c r="D427" s="3" t="s">
        <v>1488</v>
      </c>
      <c r="E427" s="3" t="s">
        <v>1711</v>
      </c>
      <c r="F427" s="3" t="s">
        <v>1717</v>
      </c>
      <c r="G427" s="3" t="s">
        <v>2311</v>
      </c>
      <c r="H427" s="3" t="s">
        <v>1826</v>
      </c>
      <c r="I427" s="3" t="s">
        <v>1858</v>
      </c>
      <c r="J427" s="4">
        <v>38223</v>
      </c>
      <c r="K427" s="4">
        <v>38223</v>
      </c>
      <c r="L427" s="4">
        <v>38803</v>
      </c>
      <c r="M427" s="4">
        <v>43046</v>
      </c>
      <c r="N427" s="3" t="s">
        <v>1706</v>
      </c>
      <c r="O427" s="3" t="s">
        <v>1714</v>
      </c>
      <c r="P427" s="4">
        <v>43336</v>
      </c>
      <c r="Q427" s="3" t="s">
        <v>2227</v>
      </c>
      <c r="R427" s="3" t="s">
        <v>2227</v>
      </c>
      <c r="S427" s="3" t="s">
        <v>13</v>
      </c>
    </row>
    <row r="428" spans="1:19" hidden="1" x14ac:dyDescent="0.25">
      <c r="A428" s="3">
        <v>358051</v>
      </c>
      <c r="B428" s="3" t="s">
        <v>1679</v>
      </c>
      <c r="C428" s="3" t="s">
        <v>3298</v>
      </c>
      <c r="D428" s="3" t="s">
        <v>1472</v>
      </c>
      <c r="E428" s="3" t="s">
        <v>1711</v>
      </c>
      <c r="F428" s="3" t="s">
        <v>1717</v>
      </c>
      <c r="G428" s="3" t="s">
        <v>3297</v>
      </c>
      <c r="H428" s="3" t="s">
        <v>2867</v>
      </c>
      <c r="I428" s="3" t="s">
        <v>2901</v>
      </c>
      <c r="J428" s="4">
        <v>37543</v>
      </c>
      <c r="K428" s="4">
        <v>37543</v>
      </c>
      <c r="L428" s="4">
        <v>39461</v>
      </c>
      <c r="M428" s="4">
        <v>43236</v>
      </c>
      <c r="N428" s="3" t="s">
        <v>1706</v>
      </c>
      <c r="O428" s="3" t="s">
        <v>1714</v>
      </c>
      <c r="P428" s="4">
        <v>43479</v>
      </c>
      <c r="Q428" s="3" t="s">
        <v>2903</v>
      </c>
      <c r="R428" s="3" t="s">
        <v>2903</v>
      </c>
    </row>
    <row r="429" spans="1:19" hidden="1" x14ac:dyDescent="0.25">
      <c r="A429" s="3">
        <v>358072</v>
      </c>
      <c r="B429" s="3" t="s">
        <v>1679</v>
      </c>
      <c r="C429" s="3" t="s">
        <v>3227</v>
      </c>
      <c r="D429" s="3" t="s">
        <v>1488</v>
      </c>
      <c r="E429" s="3" t="s">
        <v>1711</v>
      </c>
      <c r="F429" s="3" t="s">
        <v>1717</v>
      </c>
      <c r="G429" s="3" t="s">
        <v>3226</v>
      </c>
      <c r="H429" s="3" t="s">
        <v>1826</v>
      </c>
      <c r="I429" s="3" t="s">
        <v>1858</v>
      </c>
      <c r="J429" s="4">
        <v>37537</v>
      </c>
      <c r="K429" s="4">
        <v>37537</v>
      </c>
      <c r="L429" s="4">
        <v>42941</v>
      </c>
      <c r="M429" s="4">
        <v>43404</v>
      </c>
      <c r="N429" s="3" t="s">
        <v>1706</v>
      </c>
      <c r="O429" s="3" t="s">
        <v>1714</v>
      </c>
      <c r="P429" s="4">
        <v>43746</v>
      </c>
      <c r="Q429" s="3" t="s">
        <v>2141</v>
      </c>
      <c r="R429" s="3" t="s">
        <v>2141</v>
      </c>
    </row>
    <row r="430" spans="1:19" hidden="1" x14ac:dyDescent="0.25">
      <c r="A430" s="3">
        <v>358564</v>
      </c>
      <c r="B430" s="3" t="s">
        <v>2058</v>
      </c>
      <c r="C430" s="3" t="s">
        <v>2065</v>
      </c>
      <c r="D430" s="3" t="s">
        <v>2064</v>
      </c>
      <c r="E430" s="3" t="s">
        <v>1838</v>
      </c>
      <c r="F430" s="3" t="s">
        <v>1787</v>
      </c>
      <c r="G430" s="3" t="s">
        <v>2063</v>
      </c>
      <c r="H430" s="3" t="s">
        <v>2055</v>
      </c>
      <c r="I430" s="3" t="s">
        <v>2054</v>
      </c>
      <c r="J430" s="4">
        <v>43255</v>
      </c>
      <c r="K430" s="4">
        <v>43255</v>
      </c>
      <c r="L430" s="4">
        <v>43282</v>
      </c>
      <c r="M430" s="4">
        <v>43282</v>
      </c>
      <c r="N430" s="3" t="s">
        <v>1729</v>
      </c>
      <c r="O430" s="3" t="s">
        <v>1728</v>
      </c>
      <c r="P430" s="4">
        <v>43377</v>
      </c>
      <c r="Q430" s="3" t="s">
        <v>2053</v>
      </c>
      <c r="R430" s="3" t="s">
        <v>2053</v>
      </c>
      <c r="S430" s="3" t="s">
        <v>13</v>
      </c>
    </row>
    <row r="431" spans="1:19" hidden="1" x14ac:dyDescent="0.25">
      <c r="A431" s="3">
        <v>358966</v>
      </c>
      <c r="B431" s="3" t="s">
        <v>1678</v>
      </c>
      <c r="C431" s="3" t="s">
        <v>2780</v>
      </c>
      <c r="D431" s="3" t="s">
        <v>1618</v>
      </c>
      <c r="E431" s="3" t="s">
        <v>1838</v>
      </c>
      <c r="F431" s="3" t="s">
        <v>1787</v>
      </c>
      <c r="G431" s="3" t="s">
        <v>2779</v>
      </c>
      <c r="H431" s="3" t="s">
        <v>2248</v>
      </c>
      <c r="I431" s="3" t="s">
        <v>2247</v>
      </c>
      <c r="J431" s="4">
        <v>42030</v>
      </c>
      <c r="K431" s="4">
        <v>42556</v>
      </c>
      <c r="L431" s="4">
        <v>43282</v>
      </c>
      <c r="R431" s="3" t="s">
        <v>2745</v>
      </c>
    </row>
    <row r="432" spans="1:19" hidden="1" x14ac:dyDescent="0.25">
      <c r="A432" s="3">
        <v>360093</v>
      </c>
      <c r="B432" s="3" t="s">
        <v>2834</v>
      </c>
      <c r="C432" s="3" t="s">
        <v>3034</v>
      </c>
      <c r="D432" s="3" t="s">
        <v>1472</v>
      </c>
      <c r="E432" s="3" t="s">
        <v>1711</v>
      </c>
      <c r="F432" s="3" t="s">
        <v>1717</v>
      </c>
      <c r="G432" s="3" t="s">
        <v>3033</v>
      </c>
      <c r="H432" s="3" t="s">
        <v>2867</v>
      </c>
      <c r="I432" s="3" t="s">
        <v>2901</v>
      </c>
      <c r="J432" s="4">
        <v>42744</v>
      </c>
      <c r="K432" s="4">
        <v>42765</v>
      </c>
      <c r="L432" s="4">
        <v>42765</v>
      </c>
      <c r="M432" s="4">
        <v>43223</v>
      </c>
      <c r="N432" s="3" t="s">
        <v>1706</v>
      </c>
      <c r="O432" s="3" t="s">
        <v>1714</v>
      </c>
      <c r="P432" s="4">
        <v>43495</v>
      </c>
      <c r="Q432" s="3" t="s">
        <v>2903</v>
      </c>
      <c r="R432" s="3" t="s">
        <v>2903</v>
      </c>
    </row>
    <row r="433" spans="1:19" hidden="1" x14ac:dyDescent="0.25">
      <c r="A433" s="3">
        <v>361411</v>
      </c>
      <c r="B433" s="3" t="s">
        <v>2834</v>
      </c>
      <c r="C433" s="3" t="s">
        <v>2985</v>
      </c>
      <c r="D433" s="3" t="s">
        <v>1619</v>
      </c>
      <c r="E433" s="3" t="s">
        <v>2026</v>
      </c>
      <c r="F433" s="3" t="s">
        <v>1717</v>
      </c>
      <c r="G433" s="3" t="s">
        <v>2984</v>
      </c>
      <c r="H433" s="3" t="s">
        <v>2831</v>
      </c>
      <c r="I433" s="3" t="s">
        <v>2831</v>
      </c>
      <c r="J433" s="4">
        <v>37601</v>
      </c>
      <c r="K433" s="4">
        <v>37601</v>
      </c>
      <c r="L433" s="4">
        <v>41507</v>
      </c>
      <c r="M433" s="4">
        <v>42949</v>
      </c>
      <c r="N433" s="3" t="s">
        <v>1706</v>
      </c>
      <c r="O433" s="3" t="s">
        <v>2598</v>
      </c>
      <c r="P433" s="4">
        <v>43810</v>
      </c>
      <c r="Q433" s="3" t="s">
        <v>2929</v>
      </c>
      <c r="R433" s="3" t="s">
        <v>2929</v>
      </c>
    </row>
    <row r="434" spans="1:19" hidden="1" x14ac:dyDescent="0.25">
      <c r="A434" s="3">
        <v>363561</v>
      </c>
      <c r="B434" s="3" t="s">
        <v>1713</v>
      </c>
      <c r="C434" s="3" t="s">
        <v>1900</v>
      </c>
      <c r="D434" s="3" t="s">
        <v>1460</v>
      </c>
      <c r="E434" s="3" t="s">
        <v>1711</v>
      </c>
      <c r="F434" s="3" t="s">
        <v>1717</v>
      </c>
      <c r="G434" s="3" t="s">
        <v>1899</v>
      </c>
      <c r="H434" s="3" t="s">
        <v>1733</v>
      </c>
      <c r="I434" s="3" t="s">
        <v>1732</v>
      </c>
      <c r="J434" s="4">
        <v>42359</v>
      </c>
      <c r="K434" s="4">
        <v>42359</v>
      </c>
      <c r="L434" s="4">
        <v>42359</v>
      </c>
      <c r="M434" s="4">
        <v>43236</v>
      </c>
      <c r="O434" s="3" t="s">
        <v>1714</v>
      </c>
      <c r="P434" s="4">
        <v>43455</v>
      </c>
      <c r="Q434" s="3" t="s">
        <v>1734</v>
      </c>
      <c r="R434" s="3" t="s">
        <v>1734</v>
      </c>
    </row>
    <row r="435" spans="1:19" hidden="1" x14ac:dyDescent="0.25">
      <c r="A435" s="3">
        <v>364271</v>
      </c>
      <c r="B435" s="3" t="s">
        <v>1678</v>
      </c>
      <c r="C435" s="3" t="s">
        <v>2461</v>
      </c>
      <c r="D435" s="3" t="s">
        <v>1497</v>
      </c>
      <c r="E435" s="3" t="s">
        <v>1711</v>
      </c>
      <c r="F435" s="3" t="s">
        <v>1717</v>
      </c>
      <c r="G435" s="3" t="s">
        <v>2460</v>
      </c>
      <c r="H435" s="3" t="s">
        <v>1826</v>
      </c>
      <c r="I435" s="3" t="s">
        <v>2233</v>
      </c>
      <c r="J435" s="4">
        <v>42436</v>
      </c>
      <c r="K435" s="4">
        <v>42436</v>
      </c>
      <c r="L435" s="4">
        <v>43430</v>
      </c>
      <c r="R435" s="3" t="s">
        <v>2235</v>
      </c>
    </row>
    <row r="436" spans="1:19" hidden="1" x14ac:dyDescent="0.25">
      <c r="A436" s="3">
        <v>367225</v>
      </c>
      <c r="B436" s="3" t="s">
        <v>1679</v>
      </c>
      <c r="C436" s="3" t="s">
        <v>2240</v>
      </c>
      <c r="D436" s="3" t="s">
        <v>1497</v>
      </c>
      <c r="E436" s="3" t="s">
        <v>1711</v>
      </c>
      <c r="F436" s="3" t="s">
        <v>1717</v>
      </c>
      <c r="G436" s="3" t="s">
        <v>3540</v>
      </c>
      <c r="H436" s="3" t="s">
        <v>1826</v>
      </c>
      <c r="I436" s="3" t="s">
        <v>2233</v>
      </c>
      <c r="J436" s="4">
        <v>38867</v>
      </c>
      <c r="K436" s="4">
        <v>41520</v>
      </c>
      <c r="L436" s="4">
        <v>43435</v>
      </c>
      <c r="R436" s="3" t="s">
        <v>3277</v>
      </c>
    </row>
    <row r="437" spans="1:19" hidden="1" x14ac:dyDescent="0.25">
      <c r="A437" s="3">
        <v>367479</v>
      </c>
      <c r="B437" s="3" t="s">
        <v>1678</v>
      </c>
      <c r="C437" s="3" t="s">
        <v>2532</v>
      </c>
      <c r="D437" s="3" t="s">
        <v>1471</v>
      </c>
      <c r="E437" s="3" t="s">
        <v>1711</v>
      </c>
      <c r="F437" s="3" t="s">
        <v>1717</v>
      </c>
      <c r="G437" s="3" t="s">
        <v>2531</v>
      </c>
      <c r="H437" s="3" t="s">
        <v>1743</v>
      </c>
      <c r="I437" s="3" t="s">
        <v>2214</v>
      </c>
      <c r="J437" s="4">
        <v>37623</v>
      </c>
      <c r="K437" s="4">
        <v>37623</v>
      </c>
      <c r="L437" s="4">
        <v>39370</v>
      </c>
      <c r="M437" s="4">
        <v>43140</v>
      </c>
      <c r="N437" s="3" t="s">
        <v>1706</v>
      </c>
      <c r="O437" s="3" t="s">
        <v>1714</v>
      </c>
      <c r="P437" s="4">
        <v>43467</v>
      </c>
      <c r="Q437" s="3" t="s">
        <v>2213</v>
      </c>
      <c r="R437" s="3" t="s">
        <v>2530</v>
      </c>
    </row>
    <row r="438" spans="1:19" hidden="1" x14ac:dyDescent="0.25">
      <c r="A438" s="3">
        <v>368110</v>
      </c>
      <c r="B438" s="3" t="s">
        <v>2070</v>
      </c>
      <c r="C438" s="3" t="s">
        <v>2121</v>
      </c>
      <c r="D438" s="3" t="s">
        <v>1469</v>
      </c>
      <c r="E438" s="3" t="s">
        <v>1711</v>
      </c>
      <c r="F438" s="3" t="s">
        <v>1717</v>
      </c>
      <c r="G438" s="3" t="s">
        <v>2120</v>
      </c>
      <c r="H438" s="3" t="s">
        <v>1743</v>
      </c>
      <c r="I438" s="3" t="s">
        <v>1974</v>
      </c>
      <c r="J438" s="4">
        <v>38418</v>
      </c>
      <c r="K438" s="4">
        <v>42156</v>
      </c>
      <c r="L438" s="4">
        <v>42156</v>
      </c>
      <c r="M438" s="4">
        <v>42422</v>
      </c>
      <c r="N438" s="3" t="s">
        <v>1762</v>
      </c>
      <c r="O438" s="3" t="s">
        <v>1714</v>
      </c>
      <c r="P438" s="4">
        <v>42522</v>
      </c>
      <c r="Q438" s="3" t="s">
        <v>1975</v>
      </c>
      <c r="R438" s="3" t="s">
        <v>1975</v>
      </c>
      <c r="S438" s="3" t="s">
        <v>13</v>
      </c>
    </row>
    <row r="439" spans="1:19" hidden="1" x14ac:dyDescent="0.25">
      <c r="A439" s="3">
        <v>369321</v>
      </c>
      <c r="B439" s="3" t="s">
        <v>2070</v>
      </c>
      <c r="C439" s="3" t="s">
        <v>2131</v>
      </c>
      <c r="D439" s="3" t="s">
        <v>1514</v>
      </c>
      <c r="E439" s="3" t="s">
        <v>1838</v>
      </c>
      <c r="F439" s="3" t="s">
        <v>1710</v>
      </c>
      <c r="G439" s="3" t="s">
        <v>2130</v>
      </c>
      <c r="H439" s="3" t="s">
        <v>2077</v>
      </c>
      <c r="I439" s="3" t="s">
        <v>2077</v>
      </c>
      <c r="J439" s="4">
        <v>43304</v>
      </c>
      <c r="K439" s="4">
        <v>43304</v>
      </c>
      <c r="L439" s="4">
        <v>43304</v>
      </c>
      <c r="R439" s="3" t="s">
        <v>2111</v>
      </c>
    </row>
    <row r="440" spans="1:19" hidden="1" x14ac:dyDescent="0.25">
      <c r="A440" s="3">
        <v>369806</v>
      </c>
      <c r="B440" s="30" t="s">
        <v>2834</v>
      </c>
      <c r="C440" s="3" t="s">
        <v>2808</v>
      </c>
      <c r="D440" s="3" t="s">
        <v>2041</v>
      </c>
      <c r="E440" s="3" t="s">
        <v>1788</v>
      </c>
      <c r="F440" s="3" t="s">
        <v>1710</v>
      </c>
      <c r="G440" s="3" t="s">
        <v>2807</v>
      </c>
      <c r="H440" s="3" t="s">
        <v>2039</v>
      </c>
      <c r="I440" s="3" t="s">
        <v>2783</v>
      </c>
      <c r="J440" s="4">
        <v>41494</v>
      </c>
      <c r="K440" s="4">
        <v>41494</v>
      </c>
      <c r="L440" s="4">
        <v>41821</v>
      </c>
      <c r="R440" s="3" t="s">
        <v>2037</v>
      </c>
    </row>
    <row r="441" spans="1:19" hidden="1" x14ac:dyDescent="0.25">
      <c r="A441" s="3">
        <v>371264</v>
      </c>
      <c r="B441" s="3" t="s">
        <v>1679</v>
      </c>
      <c r="C441" s="3" t="s">
        <v>3186</v>
      </c>
      <c r="D441" s="3" t="s">
        <v>1620</v>
      </c>
      <c r="E441" s="3" t="s">
        <v>1711</v>
      </c>
      <c r="F441" s="3" t="s">
        <v>1717</v>
      </c>
      <c r="G441" s="3" t="s">
        <v>3185</v>
      </c>
      <c r="H441" s="3" t="s">
        <v>2076</v>
      </c>
      <c r="I441" s="3" t="s">
        <v>2153</v>
      </c>
      <c r="J441" s="4">
        <v>37655</v>
      </c>
      <c r="K441" s="4">
        <v>37655</v>
      </c>
      <c r="L441" s="4">
        <v>42767</v>
      </c>
      <c r="M441" s="4">
        <v>43238</v>
      </c>
      <c r="O441" s="3" t="s">
        <v>1714</v>
      </c>
      <c r="P441" s="4">
        <v>43499</v>
      </c>
      <c r="Q441" s="3" t="s">
        <v>3184</v>
      </c>
      <c r="R441" s="3" t="s">
        <v>3184</v>
      </c>
    </row>
    <row r="442" spans="1:19" hidden="1" x14ac:dyDescent="0.25">
      <c r="A442" s="3">
        <v>371549</v>
      </c>
      <c r="B442" s="3" t="s">
        <v>1713</v>
      </c>
      <c r="C442" s="3" t="s">
        <v>1840</v>
      </c>
      <c r="D442" s="3" t="s">
        <v>1839</v>
      </c>
      <c r="E442" s="3" t="s">
        <v>1838</v>
      </c>
      <c r="F442" s="3" t="s">
        <v>1787</v>
      </c>
      <c r="G442" s="3" t="s">
        <v>1837</v>
      </c>
      <c r="H442" s="3" t="s">
        <v>1743</v>
      </c>
      <c r="I442" s="3" t="s">
        <v>1836</v>
      </c>
      <c r="J442" s="4">
        <v>43192</v>
      </c>
      <c r="K442" s="4">
        <v>43192</v>
      </c>
      <c r="L442" s="4">
        <v>43282</v>
      </c>
      <c r="M442" s="4">
        <v>43404</v>
      </c>
      <c r="N442" s="3" t="s">
        <v>1706</v>
      </c>
      <c r="O442" s="3" t="s">
        <v>1705</v>
      </c>
      <c r="P442" s="4">
        <v>43557</v>
      </c>
      <c r="Q442" s="3" t="s">
        <v>1835</v>
      </c>
      <c r="R442" s="3" t="s">
        <v>1835</v>
      </c>
    </row>
    <row r="443" spans="1:19" hidden="1" x14ac:dyDescent="0.25">
      <c r="A443" s="3">
        <v>373869</v>
      </c>
      <c r="B443" s="3" t="s">
        <v>1678</v>
      </c>
      <c r="C443" s="3" t="s">
        <v>2744</v>
      </c>
      <c r="D443" s="3" t="s">
        <v>1622</v>
      </c>
      <c r="E443" s="3" t="s">
        <v>1711</v>
      </c>
      <c r="F443" s="3" t="s">
        <v>1717</v>
      </c>
      <c r="G443" s="3" t="s">
        <v>2743</v>
      </c>
      <c r="H443" s="3" t="s">
        <v>2484</v>
      </c>
      <c r="I443" s="3" t="s">
        <v>2003</v>
      </c>
      <c r="J443" s="4">
        <v>39398</v>
      </c>
      <c r="K443" s="4">
        <v>39759</v>
      </c>
      <c r="L443" s="4">
        <v>39759</v>
      </c>
      <c r="M443" s="4">
        <v>43437</v>
      </c>
      <c r="N443" s="3" t="s">
        <v>1706</v>
      </c>
      <c r="O443" s="3" t="s">
        <v>1714</v>
      </c>
      <c r="P443" s="4">
        <v>43776</v>
      </c>
      <c r="Q443" s="3" t="s">
        <v>2485</v>
      </c>
      <c r="R443" s="3" t="s">
        <v>2485</v>
      </c>
    </row>
    <row r="444" spans="1:19" hidden="1" x14ac:dyDescent="0.25">
      <c r="A444" s="3">
        <v>376194</v>
      </c>
      <c r="B444" s="3" t="s">
        <v>1679</v>
      </c>
      <c r="C444" s="3" t="s">
        <v>3206</v>
      </c>
      <c r="D444" s="3" t="s">
        <v>1506</v>
      </c>
      <c r="E444" s="3" t="s">
        <v>1711</v>
      </c>
      <c r="F444" s="3" t="s">
        <v>1717</v>
      </c>
      <c r="G444" s="3" t="s">
        <v>3205</v>
      </c>
      <c r="H444" s="3" t="s">
        <v>3204</v>
      </c>
      <c r="I444" s="3" t="s">
        <v>2103</v>
      </c>
      <c r="J444" s="4">
        <v>40931</v>
      </c>
      <c r="K444" s="4">
        <v>41163</v>
      </c>
      <c r="L444" s="4">
        <v>41163</v>
      </c>
      <c r="M444" s="4">
        <v>42909</v>
      </c>
      <c r="O444" s="3" t="s">
        <v>1714</v>
      </c>
      <c r="P444" s="4">
        <v>43354</v>
      </c>
      <c r="Q444" s="3" t="s">
        <v>3203</v>
      </c>
      <c r="R444" s="3" t="s">
        <v>3203</v>
      </c>
      <c r="S444" s="3" t="s">
        <v>13</v>
      </c>
    </row>
    <row r="445" spans="1:19" hidden="1" x14ac:dyDescent="0.25">
      <c r="A445" s="3">
        <v>376712</v>
      </c>
      <c r="B445" s="3" t="s">
        <v>1678</v>
      </c>
      <c r="C445" s="3" t="s">
        <v>2316</v>
      </c>
      <c r="D445" s="3" t="s">
        <v>1488</v>
      </c>
      <c r="E445" s="3" t="s">
        <v>1711</v>
      </c>
      <c r="F445" s="3" t="s">
        <v>1717</v>
      </c>
      <c r="G445" s="3" t="s">
        <v>2315</v>
      </c>
      <c r="H445" s="3" t="s">
        <v>1826</v>
      </c>
      <c r="I445" s="3" t="s">
        <v>1858</v>
      </c>
      <c r="J445" s="4">
        <v>39013</v>
      </c>
      <c r="K445" s="4">
        <v>41281</v>
      </c>
      <c r="L445" s="4">
        <v>41281</v>
      </c>
      <c r="M445" s="4">
        <v>43166</v>
      </c>
      <c r="N445" s="3" t="s">
        <v>1706</v>
      </c>
      <c r="O445" s="3" t="s">
        <v>1714</v>
      </c>
      <c r="P445" s="4">
        <v>43472</v>
      </c>
      <c r="Q445" s="3" t="s">
        <v>2227</v>
      </c>
      <c r="R445" s="3" t="s">
        <v>2227</v>
      </c>
    </row>
    <row r="446" spans="1:19" hidden="1" x14ac:dyDescent="0.25">
      <c r="A446" s="3">
        <v>381081</v>
      </c>
      <c r="B446" s="3" t="s">
        <v>2834</v>
      </c>
      <c r="C446" s="3" t="s">
        <v>3094</v>
      </c>
      <c r="D446" s="3" t="s">
        <v>1577</v>
      </c>
      <c r="E446" s="3" t="s">
        <v>1758</v>
      </c>
      <c r="F446" s="3" t="s">
        <v>1717</v>
      </c>
      <c r="G446" s="3" t="s">
        <v>3111</v>
      </c>
      <c r="H446" s="3" t="s">
        <v>2942</v>
      </c>
      <c r="I446" s="3" t="s">
        <v>1909</v>
      </c>
      <c r="J446" s="4">
        <v>37935</v>
      </c>
      <c r="K446" s="4">
        <v>37935</v>
      </c>
      <c r="L446" s="4">
        <v>42419</v>
      </c>
      <c r="M446" s="4">
        <v>42762</v>
      </c>
      <c r="N446" s="3" t="s">
        <v>1724</v>
      </c>
      <c r="O446" s="3" t="s">
        <v>1967</v>
      </c>
      <c r="P446" s="4">
        <v>43150</v>
      </c>
      <c r="Q446" s="3" t="s">
        <v>3110</v>
      </c>
      <c r="R446" s="3" t="s">
        <v>2943</v>
      </c>
      <c r="S446" s="3" t="s">
        <v>13</v>
      </c>
    </row>
    <row r="447" spans="1:19" hidden="1" x14ac:dyDescent="0.25">
      <c r="A447" s="3">
        <v>383020</v>
      </c>
      <c r="B447" s="3" t="s">
        <v>2834</v>
      </c>
      <c r="C447" s="3" t="s">
        <v>3032</v>
      </c>
      <c r="D447" s="3" t="s">
        <v>1472</v>
      </c>
      <c r="E447" s="3" t="s">
        <v>1711</v>
      </c>
      <c r="F447" s="3" t="s">
        <v>1717</v>
      </c>
      <c r="G447" s="3" t="s">
        <v>3031</v>
      </c>
      <c r="H447" s="3" t="s">
        <v>2867</v>
      </c>
      <c r="I447" s="3" t="s">
        <v>2901</v>
      </c>
      <c r="J447" s="4">
        <v>42144</v>
      </c>
      <c r="K447" s="4">
        <v>42144</v>
      </c>
      <c r="L447" s="4">
        <v>42144</v>
      </c>
      <c r="M447" s="4">
        <v>43434</v>
      </c>
      <c r="N447" s="3" t="s">
        <v>1706</v>
      </c>
      <c r="O447" s="3" t="s">
        <v>1714</v>
      </c>
      <c r="P447" s="4">
        <v>43605</v>
      </c>
      <c r="Q447" s="3" t="s">
        <v>2903</v>
      </c>
      <c r="R447" s="3" t="s">
        <v>2903</v>
      </c>
    </row>
    <row r="448" spans="1:19" hidden="1" x14ac:dyDescent="0.25">
      <c r="A448" s="3">
        <v>386010</v>
      </c>
      <c r="B448" s="3" t="s">
        <v>1678</v>
      </c>
      <c r="C448" s="3" t="s">
        <v>2239</v>
      </c>
      <c r="D448" s="3" t="s">
        <v>1496</v>
      </c>
      <c r="E448" s="3" t="s">
        <v>1711</v>
      </c>
      <c r="F448" s="3" t="s">
        <v>1717</v>
      </c>
      <c r="G448" s="3" t="s">
        <v>2238</v>
      </c>
      <c r="H448" s="3" t="s">
        <v>1826</v>
      </c>
      <c r="I448" s="3" t="s">
        <v>1826</v>
      </c>
      <c r="J448" s="4">
        <v>37861</v>
      </c>
      <c r="K448" s="4">
        <v>37861</v>
      </c>
      <c r="L448" s="4">
        <v>38880</v>
      </c>
      <c r="M448" s="4">
        <v>43368</v>
      </c>
      <c r="O448" s="3" t="s">
        <v>1714</v>
      </c>
      <c r="P448" s="4">
        <v>43705</v>
      </c>
      <c r="Q448" s="3" t="s">
        <v>2219</v>
      </c>
      <c r="R448" s="3" t="s">
        <v>2219</v>
      </c>
    </row>
    <row r="449" spans="1:19" hidden="1" x14ac:dyDescent="0.25">
      <c r="A449" s="3">
        <v>390011</v>
      </c>
      <c r="B449" s="3" t="s">
        <v>1713</v>
      </c>
      <c r="C449" s="3" t="s">
        <v>1928</v>
      </c>
      <c r="D449" s="3" t="s">
        <v>1509</v>
      </c>
      <c r="E449" s="3" t="s">
        <v>1711</v>
      </c>
      <c r="F449" s="3" t="s">
        <v>1717</v>
      </c>
      <c r="G449" s="3" t="s">
        <v>1927</v>
      </c>
      <c r="H449" s="3" t="s">
        <v>1736</v>
      </c>
      <c r="I449" s="3" t="s">
        <v>1926</v>
      </c>
      <c r="J449" s="4">
        <v>42611</v>
      </c>
      <c r="K449" s="4">
        <v>42767</v>
      </c>
      <c r="L449" s="4">
        <v>42767</v>
      </c>
      <c r="M449" s="4">
        <v>43152</v>
      </c>
      <c r="N449" s="3" t="s">
        <v>1706</v>
      </c>
      <c r="O449" s="3" t="s">
        <v>1714</v>
      </c>
      <c r="P449" s="4">
        <v>43497</v>
      </c>
      <c r="Q449" s="3" t="s">
        <v>1737</v>
      </c>
      <c r="R449" s="3" t="s">
        <v>1737</v>
      </c>
    </row>
    <row r="450" spans="1:19" hidden="1" x14ac:dyDescent="0.25">
      <c r="A450" s="3">
        <v>390328</v>
      </c>
      <c r="B450" s="3" t="s">
        <v>2834</v>
      </c>
      <c r="C450" s="3" t="s">
        <v>3062</v>
      </c>
      <c r="D450" s="3" t="s">
        <v>1518</v>
      </c>
      <c r="E450" s="3" t="s">
        <v>1711</v>
      </c>
      <c r="F450" s="3" t="s">
        <v>1717</v>
      </c>
      <c r="G450" s="3" t="s">
        <v>3061</v>
      </c>
      <c r="H450" s="3" t="s">
        <v>2867</v>
      </c>
      <c r="I450" s="3" t="s">
        <v>2992</v>
      </c>
      <c r="J450" s="4">
        <v>42289</v>
      </c>
      <c r="K450" s="4">
        <v>42289</v>
      </c>
      <c r="L450" s="4">
        <v>42289</v>
      </c>
      <c r="M450" s="4">
        <v>42464</v>
      </c>
      <c r="N450" s="3" t="s">
        <v>1762</v>
      </c>
      <c r="O450" s="3" t="s">
        <v>3051</v>
      </c>
      <c r="P450" s="4">
        <v>42625</v>
      </c>
      <c r="Q450" s="3" t="s">
        <v>2994</v>
      </c>
      <c r="R450" s="3" t="s">
        <v>2994</v>
      </c>
      <c r="S450" s="3" t="s">
        <v>13</v>
      </c>
    </row>
    <row r="451" spans="1:19" hidden="1" x14ac:dyDescent="0.25">
      <c r="A451" s="3">
        <v>390567</v>
      </c>
      <c r="B451" s="3" t="s">
        <v>2834</v>
      </c>
      <c r="C451" s="3" t="s">
        <v>3055</v>
      </c>
      <c r="D451" s="3" t="s">
        <v>1518</v>
      </c>
      <c r="E451" s="3" t="s">
        <v>1711</v>
      </c>
      <c r="F451" s="3" t="s">
        <v>1710</v>
      </c>
      <c r="G451" s="3" t="s">
        <v>3054</v>
      </c>
      <c r="H451" s="3" t="s">
        <v>2867</v>
      </c>
      <c r="I451" s="3" t="s">
        <v>2992</v>
      </c>
      <c r="J451" s="4">
        <v>43038</v>
      </c>
      <c r="K451" s="4">
        <v>43038</v>
      </c>
      <c r="L451" s="4">
        <v>43038</v>
      </c>
      <c r="M451" s="4">
        <v>43038</v>
      </c>
      <c r="N451" s="3" t="s">
        <v>1729</v>
      </c>
      <c r="O451" s="3" t="s">
        <v>1728</v>
      </c>
      <c r="P451" s="4">
        <v>43099</v>
      </c>
      <c r="Q451" s="3" t="s">
        <v>2994</v>
      </c>
      <c r="R451" s="3" t="s">
        <v>2994</v>
      </c>
      <c r="S451" s="3" t="s">
        <v>13</v>
      </c>
    </row>
    <row r="452" spans="1:19" hidden="1" x14ac:dyDescent="0.25">
      <c r="A452" s="3">
        <v>391545</v>
      </c>
      <c r="B452" s="3" t="s">
        <v>1678</v>
      </c>
      <c r="C452" s="3" t="s">
        <v>2380</v>
      </c>
      <c r="D452" s="3" t="s">
        <v>1501</v>
      </c>
      <c r="E452" s="3" t="s">
        <v>1711</v>
      </c>
      <c r="F452" s="3" t="s">
        <v>1710</v>
      </c>
      <c r="G452" s="3" t="s">
        <v>2379</v>
      </c>
      <c r="H452" s="3" t="s">
        <v>1743</v>
      </c>
      <c r="I452" s="3" t="s">
        <v>1771</v>
      </c>
      <c r="J452" s="4">
        <v>42723</v>
      </c>
      <c r="K452" s="4">
        <v>42978</v>
      </c>
      <c r="L452" s="4">
        <v>42978</v>
      </c>
      <c r="M452" s="4">
        <v>43353</v>
      </c>
      <c r="N452" s="3" t="s">
        <v>1706</v>
      </c>
      <c r="O452" s="3" t="s">
        <v>1714</v>
      </c>
      <c r="P452" s="4">
        <v>43708</v>
      </c>
      <c r="Q452" s="3" t="s">
        <v>2376</v>
      </c>
      <c r="R452" s="3" t="s">
        <v>2376</v>
      </c>
    </row>
    <row r="453" spans="1:19" hidden="1" x14ac:dyDescent="0.25">
      <c r="A453" s="3">
        <v>391699</v>
      </c>
      <c r="B453" s="3" t="s">
        <v>2070</v>
      </c>
      <c r="C453" s="3" t="s">
        <v>2088</v>
      </c>
      <c r="D453" s="3" t="s">
        <v>1623</v>
      </c>
      <c r="E453" s="3" t="s">
        <v>1711</v>
      </c>
      <c r="F453" s="3" t="s">
        <v>1717</v>
      </c>
      <c r="G453" s="3" t="s">
        <v>2087</v>
      </c>
      <c r="H453" s="3" t="s">
        <v>2075</v>
      </c>
      <c r="I453" s="3" t="s">
        <v>1890</v>
      </c>
      <c r="J453" s="4">
        <v>42198</v>
      </c>
      <c r="K453" s="4">
        <v>42198</v>
      </c>
      <c r="L453" s="4">
        <v>42198</v>
      </c>
      <c r="M453" s="4">
        <v>42537</v>
      </c>
      <c r="N453" s="3" t="s">
        <v>1762</v>
      </c>
      <c r="O453" s="3" t="s">
        <v>1714</v>
      </c>
      <c r="P453" s="4">
        <v>42929</v>
      </c>
      <c r="Q453" s="3" t="s">
        <v>2074</v>
      </c>
      <c r="R453" s="3" t="s">
        <v>2074</v>
      </c>
      <c r="S453" s="3" t="s">
        <v>13</v>
      </c>
    </row>
    <row r="454" spans="1:19" hidden="1" x14ac:dyDescent="0.25">
      <c r="A454" s="3">
        <v>393641</v>
      </c>
      <c r="B454" s="3" t="s">
        <v>1713</v>
      </c>
      <c r="C454" s="3" t="s">
        <v>1853</v>
      </c>
      <c r="D454" s="3" t="s">
        <v>1475</v>
      </c>
      <c r="E454" s="3" t="s">
        <v>1711</v>
      </c>
      <c r="F454" s="3" t="s">
        <v>1717</v>
      </c>
      <c r="G454" s="3" t="s">
        <v>1852</v>
      </c>
      <c r="H454" s="3" t="s">
        <v>1743</v>
      </c>
      <c r="I454" s="3" t="s">
        <v>1849</v>
      </c>
      <c r="J454" s="4">
        <v>39062</v>
      </c>
      <c r="K454" s="4">
        <v>39062</v>
      </c>
      <c r="L454" s="4">
        <v>42791</v>
      </c>
      <c r="M454" s="4">
        <v>42030</v>
      </c>
      <c r="O454" s="3" t="s">
        <v>1714</v>
      </c>
      <c r="P454" s="4">
        <v>42257</v>
      </c>
      <c r="Q454" s="3" t="s">
        <v>1848</v>
      </c>
      <c r="R454" s="3" t="s">
        <v>1848</v>
      </c>
      <c r="S454" s="3" t="s">
        <v>13</v>
      </c>
    </row>
    <row r="455" spans="1:19" hidden="1" x14ac:dyDescent="0.25">
      <c r="A455" s="3">
        <v>395845</v>
      </c>
      <c r="B455" s="3" t="s">
        <v>2834</v>
      </c>
      <c r="C455" s="3" t="s">
        <v>3050</v>
      </c>
      <c r="D455" s="3" t="s">
        <v>1472</v>
      </c>
      <c r="E455" s="3" t="s">
        <v>1711</v>
      </c>
      <c r="F455" s="3" t="s">
        <v>1710</v>
      </c>
      <c r="G455" s="3" t="s">
        <v>3049</v>
      </c>
      <c r="H455" s="3" t="s">
        <v>2867</v>
      </c>
      <c r="I455" s="3" t="s">
        <v>2901</v>
      </c>
      <c r="J455" s="4">
        <v>40806</v>
      </c>
      <c r="K455" s="4">
        <v>43322</v>
      </c>
      <c r="L455" s="4">
        <v>43322</v>
      </c>
      <c r="M455" s="4">
        <v>43434</v>
      </c>
      <c r="N455" s="3" t="s">
        <v>1706</v>
      </c>
      <c r="O455" s="3" t="s">
        <v>1705</v>
      </c>
      <c r="P455" s="4">
        <v>43687</v>
      </c>
      <c r="Q455" s="3" t="s">
        <v>2903</v>
      </c>
      <c r="R455" s="3" t="s">
        <v>2903</v>
      </c>
    </row>
    <row r="456" spans="1:19" hidden="1" x14ac:dyDescent="0.25">
      <c r="A456" s="3">
        <v>396550</v>
      </c>
      <c r="B456" s="3" t="s">
        <v>1679</v>
      </c>
      <c r="C456" s="3" t="s">
        <v>3246</v>
      </c>
      <c r="D456" s="3" t="s">
        <v>1509</v>
      </c>
      <c r="E456" s="3" t="s">
        <v>1711</v>
      </c>
      <c r="F456" s="3" t="s">
        <v>1717</v>
      </c>
      <c r="G456" s="3" t="s">
        <v>3245</v>
      </c>
      <c r="H456" s="3" t="s">
        <v>3235</v>
      </c>
      <c r="I456" s="3" t="s">
        <v>3234</v>
      </c>
      <c r="J456" s="4">
        <v>37998</v>
      </c>
      <c r="K456" s="4">
        <v>40210</v>
      </c>
      <c r="L456" s="4">
        <v>42817</v>
      </c>
      <c r="M456" s="4">
        <v>43171</v>
      </c>
      <c r="N456" s="3" t="s">
        <v>1706</v>
      </c>
      <c r="O456" s="3" t="s">
        <v>1714</v>
      </c>
      <c r="P456" s="4">
        <v>43547</v>
      </c>
      <c r="Q456" s="3" t="s">
        <v>3244</v>
      </c>
      <c r="R456" s="3" t="s">
        <v>3233</v>
      </c>
    </row>
    <row r="457" spans="1:19" hidden="1" x14ac:dyDescent="0.25">
      <c r="A457" s="3">
        <v>397132</v>
      </c>
      <c r="B457" s="3" t="s">
        <v>1678</v>
      </c>
      <c r="C457" s="3" t="s">
        <v>2653</v>
      </c>
      <c r="D457" s="3" t="s">
        <v>2652</v>
      </c>
      <c r="E457" s="3" t="s">
        <v>1838</v>
      </c>
      <c r="F457" s="3" t="s">
        <v>1787</v>
      </c>
      <c r="G457" s="3" t="s">
        <v>2651</v>
      </c>
      <c r="H457" s="3" t="s">
        <v>1743</v>
      </c>
      <c r="I457" s="3" t="s">
        <v>1836</v>
      </c>
      <c r="J457" s="4">
        <v>38825</v>
      </c>
      <c r="K457" s="4">
        <v>38825</v>
      </c>
      <c r="L457" s="4">
        <v>43282</v>
      </c>
      <c r="R457" s="3" t="s">
        <v>2595</v>
      </c>
    </row>
    <row r="458" spans="1:19" hidden="1" x14ac:dyDescent="0.25">
      <c r="A458" s="3">
        <v>397412</v>
      </c>
      <c r="B458" s="3" t="s">
        <v>1713</v>
      </c>
      <c r="C458" s="3" t="s">
        <v>1857</v>
      </c>
      <c r="D458" s="3" t="s">
        <v>1625</v>
      </c>
      <c r="E458" s="3" t="s">
        <v>1758</v>
      </c>
      <c r="F458" s="3" t="s">
        <v>1717</v>
      </c>
      <c r="G458" s="3" t="s">
        <v>2028</v>
      </c>
      <c r="H458" s="3" t="s">
        <v>1826</v>
      </c>
      <c r="I458" s="3" t="s">
        <v>1858</v>
      </c>
      <c r="J458" s="4">
        <v>38383</v>
      </c>
      <c r="K458" s="4">
        <v>38951</v>
      </c>
      <c r="L458" s="4">
        <v>42660</v>
      </c>
      <c r="M458" s="4">
        <v>42660</v>
      </c>
      <c r="N458" s="3" t="s">
        <v>1729</v>
      </c>
      <c r="O458" s="3" t="s">
        <v>1728</v>
      </c>
      <c r="P458" s="4">
        <v>42660</v>
      </c>
      <c r="Q458" s="3" t="s">
        <v>1823</v>
      </c>
      <c r="R458" s="3" t="s">
        <v>1823</v>
      </c>
      <c r="S458" s="3" t="s">
        <v>13</v>
      </c>
    </row>
    <row r="459" spans="1:19" hidden="1" x14ac:dyDescent="0.25">
      <c r="A459" s="3">
        <v>398081</v>
      </c>
      <c r="B459" s="3" t="s">
        <v>1713</v>
      </c>
      <c r="C459" s="3" t="s">
        <v>1872</v>
      </c>
      <c r="D459" s="3" t="s">
        <v>1488</v>
      </c>
      <c r="E459" s="3" t="s">
        <v>1711</v>
      </c>
      <c r="F459" s="3" t="s">
        <v>1717</v>
      </c>
      <c r="G459" s="3" t="s">
        <v>1871</v>
      </c>
      <c r="H459" s="3" t="s">
        <v>1826</v>
      </c>
      <c r="I459" s="3" t="s">
        <v>1858</v>
      </c>
      <c r="J459" s="4">
        <v>38243</v>
      </c>
      <c r="K459" s="4">
        <v>39559</v>
      </c>
      <c r="L459" s="4">
        <v>39559</v>
      </c>
      <c r="M459" s="4">
        <v>43168</v>
      </c>
      <c r="N459" s="3" t="s">
        <v>1706</v>
      </c>
      <c r="O459" s="3" t="s">
        <v>1714</v>
      </c>
      <c r="P459" s="4">
        <v>43211</v>
      </c>
      <c r="Q459" s="3" t="s">
        <v>1857</v>
      </c>
      <c r="R459" s="3" t="s">
        <v>1857</v>
      </c>
      <c r="S459" s="3" t="s">
        <v>13</v>
      </c>
    </row>
    <row r="460" spans="1:19" hidden="1" x14ac:dyDescent="0.25">
      <c r="A460" s="3">
        <v>400382</v>
      </c>
      <c r="B460" s="3" t="s">
        <v>2834</v>
      </c>
      <c r="C460" s="3" t="s">
        <v>2976</v>
      </c>
      <c r="D460" s="3" t="s">
        <v>1602</v>
      </c>
      <c r="E460" s="3" t="s">
        <v>2026</v>
      </c>
      <c r="F460" s="3" t="s">
        <v>1710</v>
      </c>
      <c r="G460" s="3" t="s">
        <v>2975</v>
      </c>
      <c r="H460" s="3" t="s">
        <v>2831</v>
      </c>
      <c r="I460" s="3" t="s">
        <v>2831</v>
      </c>
      <c r="J460" s="4">
        <v>43047</v>
      </c>
      <c r="K460" s="4">
        <v>43047</v>
      </c>
      <c r="L460" s="4">
        <v>43047</v>
      </c>
      <c r="M460" s="4">
        <v>43413</v>
      </c>
      <c r="N460" s="3" t="s">
        <v>1706</v>
      </c>
      <c r="O460" s="3" t="s">
        <v>2024</v>
      </c>
      <c r="P460" s="4">
        <v>43777</v>
      </c>
      <c r="Q460" s="3" t="s">
        <v>2929</v>
      </c>
      <c r="R460" s="3" t="s">
        <v>2929</v>
      </c>
    </row>
    <row r="461" spans="1:19" hidden="1" x14ac:dyDescent="0.25">
      <c r="A461" s="3">
        <v>401115</v>
      </c>
      <c r="B461" s="3" t="s">
        <v>1713</v>
      </c>
      <c r="C461" s="3" t="s">
        <v>1950</v>
      </c>
      <c r="D461" s="3" t="s">
        <v>1596</v>
      </c>
      <c r="E461" s="3" t="s">
        <v>1711</v>
      </c>
      <c r="F461" s="3" t="s">
        <v>1710</v>
      </c>
      <c r="G461" s="3" t="s">
        <v>1949</v>
      </c>
      <c r="H461" s="3" t="s">
        <v>1826</v>
      </c>
      <c r="I461" s="3" t="s">
        <v>1940</v>
      </c>
      <c r="J461" s="4">
        <v>42808</v>
      </c>
      <c r="K461" s="4">
        <v>42961</v>
      </c>
      <c r="L461" s="4">
        <v>42951</v>
      </c>
      <c r="M461" s="4">
        <v>43377</v>
      </c>
      <c r="N461" s="3" t="s">
        <v>1706</v>
      </c>
      <c r="O461" s="3" t="s">
        <v>1714</v>
      </c>
      <c r="P461" s="4">
        <v>43681</v>
      </c>
      <c r="Q461" s="3" t="s">
        <v>1939</v>
      </c>
      <c r="R461" s="3" t="s">
        <v>1939</v>
      </c>
    </row>
    <row r="462" spans="1:19" hidden="1" x14ac:dyDescent="0.25">
      <c r="A462" s="3">
        <v>401396</v>
      </c>
      <c r="B462" s="3" t="s">
        <v>1713</v>
      </c>
      <c r="C462" s="3" t="s">
        <v>1800</v>
      </c>
      <c r="D462" s="3" t="s">
        <v>1574</v>
      </c>
      <c r="E462" s="3" t="s">
        <v>1711</v>
      </c>
      <c r="F462" s="3" t="s">
        <v>1717</v>
      </c>
      <c r="G462" s="3" t="s">
        <v>1799</v>
      </c>
      <c r="H462" s="3" t="s">
        <v>1776</v>
      </c>
      <c r="I462" s="3" t="s">
        <v>1780</v>
      </c>
      <c r="J462" s="4">
        <v>41918</v>
      </c>
      <c r="K462" s="4">
        <v>42388</v>
      </c>
      <c r="L462" s="4">
        <v>42388</v>
      </c>
      <c r="M462" s="4">
        <v>43412</v>
      </c>
      <c r="N462" s="3" t="s">
        <v>1706</v>
      </c>
      <c r="O462" s="3" t="s">
        <v>1714</v>
      </c>
      <c r="P462" s="4">
        <v>43484</v>
      </c>
      <c r="Q462" s="3" t="s">
        <v>1798</v>
      </c>
      <c r="R462" s="3" t="s">
        <v>1798</v>
      </c>
    </row>
    <row r="463" spans="1:19" hidden="1" x14ac:dyDescent="0.25">
      <c r="A463" s="3">
        <v>402309</v>
      </c>
      <c r="B463" s="3" t="s">
        <v>1678</v>
      </c>
      <c r="C463" s="3" t="s">
        <v>2287</v>
      </c>
      <c r="D463" s="3" t="s">
        <v>1462</v>
      </c>
      <c r="E463" s="3" t="s">
        <v>1711</v>
      </c>
      <c r="F463" s="3" t="s">
        <v>1717</v>
      </c>
      <c r="G463" s="3" t="s">
        <v>2286</v>
      </c>
      <c r="H463" s="3" t="s">
        <v>2154</v>
      </c>
      <c r="I463" s="3" t="s">
        <v>1898</v>
      </c>
      <c r="J463" s="4">
        <v>38957</v>
      </c>
      <c r="K463" s="4">
        <v>38957</v>
      </c>
      <c r="L463" s="4">
        <v>38957</v>
      </c>
      <c r="M463" s="4">
        <v>43355</v>
      </c>
      <c r="N463" s="3" t="s">
        <v>1706</v>
      </c>
      <c r="O463" s="3" t="s">
        <v>1714</v>
      </c>
      <c r="P463" s="4">
        <v>43705</v>
      </c>
      <c r="Q463" s="3" t="s">
        <v>2257</v>
      </c>
      <c r="R463" s="3" t="s">
        <v>2257</v>
      </c>
    </row>
    <row r="464" spans="1:19" hidden="1" x14ac:dyDescent="0.25">
      <c r="A464" s="3">
        <v>407101</v>
      </c>
      <c r="B464" s="3" t="s">
        <v>2834</v>
      </c>
      <c r="C464" s="3" t="s">
        <v>2948</v>
      </c>
      <c r="D464" s="3" t="s">
        <v>1626</v>
      </c>
      <c r="E464" s="3" t="s">
        <v>1711</v>
      </c>
      <c r="F464" s="3" t="s">
        <v>1717</v>
      </c>
      <c r="G464" s="3" t="s">
        <v>2947</v>
      </c>
      <c r="H464" s="3" t="s">
        <v>2867</v>
      </c>
      <c r="I464" s="3" t="s">
        <v>2002</v>
      </c>
      <c r="J464" s="4">
        <v>39181</v>
      </c>
      <c r="K464" s="4">
        <v>39181</v>
      </c>
      <c r="L464" s="4">
        <v>39181</v>
      </c>
      <c r="M464" s="4">
        <v>43320</v>
      </c>
      <c r="N464" s="3" t="s">
        <v>1706</v>
      </c>
      <c r="O464" s="3" t="s">
        <v>1714</v>
      </c>
      <c r="P464" s="4">
        <v>43564</v>
      </c>
      <c r="Q464" s="3" t="s">
        <v>2944</v>
      </c>
      <c r="R464" s="3" t="s">
        <v>2944</v>
      </c>
    </row>
    <row r="465" spans="1:19" hidden="1" x14ac:dyDescent="0.25">
      <c r="A465" s="3">
        <v>407226</v>
      </c>
      <c r="B465" s="3" t="s">
        <v>2834</v>
      </c>
      <c r="C465" s="3" t="s">
        <v>2879</v>
      </c>
      <c r="D465" s="3" t="s">
        <v>1551</v>
      </c>
      <c r="E465" s="3" t="s">
        <v>1711</v>
      </c>
      <c r="F465" s="3" t="s">
        <v>1717</v>
      </c>
      <c r="G465" s="3" t="s">
        <v>2878</v>
      </c>
      <c r="H465" s="3" t="s">
        <v>2867</v>
      </c>
      <c r="I465" s="3" t="s">
        <v>2866</v>
      </c>
      <c r="J465" s="4">
        <v>38110</v>
      </c>
      <c r="K465" s="4">
        <v>38110</v>
      </c>
      <c r="L465" s="4">
        <v>38110</v>
      </c>
      <c r="M465" s="4">
        <v>43091</v>
      </c>
      <c r="N465" s="3" t="s">
        <v>1706</v>
      </c>
      <c r="O465" s="3" t="s">
        <v>1714</v>
      </c>
      <c r="P465" s="4">
        <v>43223</v>
      </c>
      <c r="Q465" s="3" t="s">
        <v>2865</v>
      </c>
      <c r="R465" s="3" t="s">
        <v>2864</v>
      </c>
      <c r="S465" s="3" t="s">
        <v>13</v>
      </c>
    </row>
    <row r="466" spans="1:19" hidden="1" x14ac:dyDescent="0.25">
      <c r="A466" s="3">
        <v>407552</v>
      </c>
      <c r="B466" s="3" t="s">
        <v>1678</v>
      </c>
      <c r="C466" s="3" t="s">
        <v>2665</v>
      </c>
      <c r="D466" s="3" t="s">
        <v>1627</v>
      </c>
      <c r="E466" s="3" t="s">
        <v>2197</v>
      </c>
      <c r="F466" s="3" t="s">
        <v>1710</v>
      </c>
      <c r="G466" s="3" t="s">
        <v>2664</v>
      </c>
      <c r="H466" s="3" t="s">
        <v>1743</v>
      </c>
      <c r="I466" s="3" t="s">
        <v>1836</v>
      </c>
      <c r="J466" s="4">
        <v>42738</v>
      </c>
      <c r="K466" s="4">
        <v>43297</v>
      </c>
      <c r="L466" s="4">
        <v>43297</v>
      </c>
      <c r="M466" s="4">
        <v>43297</v>
      </c>
      <c r="N466" s="3" t="s">
        <v>1729</v>
      </c>
      <c r="O466" s="3" t="s">
        <v>1728</v>
      </c>
      <c r="P466" s="4">
        <v>43420</v>
      </c>
      <c r="Q466" s="3" t="s">
        <v>2595</v>
      </c>
      <c r="R466" s="3" t="s">
        <v>2595</v>
      </c>
      <c r="S466" s="3" t="s">
        <v>13</v>
      </c>
    </row>
    <row r="467" spans="1:19" hidden="1" x14ac:dyDescent="0.25">
      <c r="A467" s="3">
        <v>412293</v>
      </c>
      <c r="B467" s="3" t="s">
        <v>2070</v>
      </c>
      <c r="C467" s="3" t="s">
        <v>2133</v>
      </c>
      <c r="D467" s="3" t="s">
        <v>1585</v>
      </c>
      <c r="E467" s="3" t="s">
        <v>1711</v>
      </c>
      <c r="F467" s="3" t="s">
        <v>1710</v>
      </c>
      <c r="G467" s="3" t="s">
        <v>2132</v>
      </c>
      <c r="H467" s="3" t="s">
        <v>1743</v>
      </c>
      <c r="I467" s="3" t="s">
        <v>2067</v>
      </c>
      <c r="J467" s="4">
        <v>42782</v>
      </c>
      <c r="K467" s="4">
        <v>42977</v>
      </c>
      <c r="L467" s="4">
        <v>42977</v>
      </c>
      <c r="M467" s="4">
        <v>42977</v>
      </c>
      <c r="N467" s="3" t="s">
        <v>1729</v>
      </c>
      <c r="O467" s="3" t="s">
        <v>1728</v>
      </c>
      <c r="P467" s="4">
        <v>43099</v>
      </c>
      <c r="Q467" s="3" t="s">
        <v>2111</v>
      </c>
      <c r="R467" s="3" t="s">
        <v>2111</v>
      </c>
      <c r="S467" s="3" t="s">
        <v>13</v>
      </c>
    </row>
    <row r="468" spans="1:19" hidden="1" x14ac:dyDescent="0.25">
      <c r="A468" s="3">
        <v>413196</v>
      </c>
      <c r="B468" s="3" t="s">
        <v>1678</v>
      </c>
      <c r="C468" s="3" t="s">
        <v>2225</v>
      </c>
      <c r="D468" s="3" t="s">
        <v>1628</v>
      </c>
      <c r="E468" s="3" t="s">
        <v>1711</v>
      </c>
      <c r="F468" s="3" t="s">
        <v>1717</v>
      </c>
      <c r="G468" s="3" t="s">
        <v>2224</v>
      </c>
      <c r="H468" s="3" t="s">
        <v>1826</v>
      </c>
      <c r="I468" s="3" t="s">
        <v>1826</v>
      </c>
      <c r="J468" s="4">
        <v>38174</v>
      </c>
      <c r="K468" s="4">
        <v>38174</v>
      </c>
      <c r="L468" s="4">
        <v>38174</v>
      </c>
      <c r="M468" s="4">
        <v>43361</v>
      </c>
      <c r="N468" s="3" t="s">
        <v>1706</v>
      </c>
      <c r="O468" s="3" t="s">
        <v>1714</v>
      </c>
      <c r="P468" s="4">
        <v>43652</v>
      </c>
      <c r="Q468" s="3" t="s">
        <v>2219</v>
      </c>
      <c r="R468" s="3" t="s">
        <v>2219</v>
      </c>
    </row>
    <row r="469" spans="1:19" hidden="1" x14ac:dyDescent="0.25">
      <c r="A469" s="3">
        <v>414570</v>
      </c>
      <c r="B469" s="3" t="s">
        <v>1678</v>
      </c>
      <c r="C469" s="3" t="s">
        <v>2498</v>
      </c>
      <c r="D469" s="3" t="s">
        <v>1465</v>
      </c>
      <c r="E469" s="3" t="s">
        <v>1711</v>
      </c>
      <c r="F469" s="3" t="s">
        <v>1717</v>
      </c>
      <c r="G469" s="3" t="s">
        <v>2497</v>
      </c>
      <c r="H469" s="3" t="s">
        <v>1743</v>
      </c>
      <c r="I469" s="3" t="s">
        <v>1974</v>
      </c>
      <c r="J469" s="4">
        <v>41806</v>
      </c>
      <c r="K469" s="4">
        <v>41806</v>
      </c>
      <c r="L469" s="4">
        <v>41806</v>
      </c>
      <c r="M469" s="4">
        <v>43389</v>
      </c>
      <c r="N469" s="3" t="s">
        <v>1706</v>
      </c>
      <c r="O469" s="3" t="s">
        <v>1714</v>
      </c>
      <c r="P469" s="4">
        <v>43632</v>
      </c>
      <c r="Q469" s="3" t="s">
        <v>2488</v>
      </c>
      <c r="R469" s="3" t="s">
        <v>2488</v>
      </c>
    </row>
    <row r="470" spans="1:19" hidden="1" x14ac:dyDescent="0.25">
      <c r="A470" s="3">
        <v>414993</v>
      </c>
      <c r="B470" s="3" t="s">
        <v>1678</v>
      </c>
      <c r="C470" s="3" t="s">
        <v>2663</v>
      </c>
      <c r="D470" s="3" t="s">
        <v>1629</v>
      </c>
      <c r="E470" s="3" t="s">
        <v>1711</v>
      </c>
      <c r="F470" s="3" t="s">
        <v>1717</v>
      </c>
      <c r="G470" s="3" t="s">
        <v>2662</v>
      </c>
      <c r="H470" s="3" t="s">
        <v>1743</v>
      </c>
      <c r="I470" s="3" t="s">
        <v>1836</v>
      </c>
      <c r="J470" s="4">
        <v>39086</v>
      </c>
      <c r="K470" s="4">
        <v>43424</v>
      </c>
      <c r="L470" s="4">
        <v>43424</v>
      </c>
      <c r="R470" s="3" t="s">
        <v>2595</v>
      </c>
    </row>
    <row r="471" spans="1:19" hidden="1" x14ac:dyDescent="0.25">
      <c r="A471" s="3">
        <v>415119</v>
      </c>
      <c r="B471" s="3" t="s">
        <v>1713</v>
      </c>
      <c r="C471" s="3" t="s">
        <v>1804</v>
      </c>
      <c r="D471" s="3" t="s">
        <v>1461</v>
      </c>
      <c r="E471" s="3" t="s">
        <v>1711</v>
      </c>
      <c r="F471" s="3" t="s">
        <v>1717</v>
      </c>
      <c r="G471" s="3" t="s">
        <v>1803</v>
      </c>
      <c r="H471" s="3" t="s">
        <v>1776</v>
      </c>
      <c r="I471" s="3" t="s">
        <v>1780</v>
      </c>
      <c r="J471" s="4">
        <v>38720</v>
      </c>
      <c r="K471" s="4">
        <v>38720</v>
      </c>
      <c r="L471" s="4">
        <v>41593</v>
      </c>
      <c r="M471" s="4">
        <v>43411</v>
      </c>
      <c r="N471" s="3" t="s">
        <v>1706</v>
      </c>
      <c r="O471" s="3" t="s">
        <v>1714</v>
      </c>
      <c r="P471" s="4">
        <v>43419</v>
      </c>
      <c r="Q471" s="3" t="s">
        <v>1798</v>
      </c>
      <c r="R471" s="3" t="s">
        <v>1798</v>
      </c>
      <c r="S471" s="3" t="s">
        <v>13</v>
      </c>
    </row>
    <row r="472" spans="1:19" hidden="1" x14ac:dyDescent="0.25">
      <c r="A472" s="3">
        <v>416487</v>
      </c>
      <c r="B472" s="3" t="s">
        <v>2144</v>
      </c>
      <c r="C472" s="3" t="s">
        <v>2146</v>
      </c>
      <c r="D472" s="3" t="s">
        <v>1488</v>
      </c>
      <c r="E472" s="3" t="s">
        <v>1711</v>
      </c>
      <c r="F472" s="3" t="s">
        <v>1717</v>
      </c>
      <c r="G472" s="3" t="s">
        <v>2145</v>
      </c>
      <c r="H472" s="3" t="s">
        <v>1826</v>
      </c>
      <c r="I472" s="3" t="s">
        <v>1858</v>
      </c>
      <c r="J472" s="4">
        <v>38237</v>
      </c>
      <c r="K472" s="4">
        <v>38237</v>
      </c>
      <c r="L472" s="4">
        <v>42009</v>
      </c>
      <c r="M472" s="4">
        <v>43440</v>
      </c>
      <c r="N472" s="3" t="s">
        <v>1706</v>
      </c>
      <c r="O472" s="3" t="s">
        <v>1714</v>
      </c>
      <c r="P472" s="4">
        <v>43715</v>
      </c>
      <c r="Q472" s="3" t="s">
        <v>2141</v>
      </c>
      <c r="R472" s="3" t="s">
        <v>2141</v>
      </c>
    </row>
    <row r="473" spans="1:19" hidden="1" x14ac:dyDescent="0.25">
      <c r="A473" s="3">
        <v>417864</v>
      </c>
      <c r="B473" s="3" t="s">
        <v>1678</v>
      </c>
      <c r="C473" s="3" t="s">
        <v>2296</v>
      </c>
      <c r="D473" s="3" t="s">
        <v>1488</v>
      </c>
      <c r="E473" s="3" t="s">
        <v>1711</v>
      </c>
      <c r="F473" s="3" t="s">
        <v>1710</v>
      </c>
      <c r="G473" s="3" t="s">
        <v>2295</v>
      </c>
      <c r="H473" s="3" t="s">
        <v>1826</v>
      </c>
      <c r="I473" s="3" t="s">
        <v>1858</v>
      </c>
      <c r="J473" s="4">
        <v>43360</v>
      </c>
      <c r="K473" s="4">
        <v>43360</v>
      </c>
      <c r="L473" s="4">
        <v>43360</v>
      </c>
      <c r="M473" s="4">
        <v>43360</v>
      </c>
      <c r="N473" s="3" t="s">
        <v>1729</v>
      </c>
      <c r="O473" s="3" t="s">
        <v>1728</v>
      </c>
      <c r="P473" s="4">
        <v>43482</v>
      </c>
      <c r="Q473" s="3" t="s">
        <v>2227</v>
      </c>
      <c r="R473" s="3" t="s">
        <v>2227</v>
      </c>
    </row>
    <row r="474" spans="1:19" hidden="1" x14ac:dyDescent="0.25">
      <c r="A474" s="3">
        <v>419119</v>
      </c>
      <c r="B474" s="3" t="s">
        <v>1679</v>
      </c>
      <c r="C474" s="3" t="s">
        <v>3251</v>
      </c>
      <c r="D474" s="3" t="s">
        <v>1492</v>
      </c>
      <c r="E474" s="3" t="s">
        <v>1711</v>
      </c>
      <c r="F474" s="3" t="s">
        <v>1717</v>
      </c>
      <c r="G474" s="3" t="s">
        <v>3250</v>
      </c>
      <c r="H474" s="3" t="s">
        <v>3235</v>
      </c>
      <c r="I474" s="3" t="s">
        <v>1883</v>
      </c>
      <c r="J474" s="4">
        <v>41505</v>
      </c>
      <c r="K474" s="4">
        <v>42030</v>
      </c>
      <c r="L474" s="4">
        <v>42796</v>
      </c>
      <c r="M474" s="4">
        <v>43158</v>
      </c>
      <c r="N474" s="3" t="s">
        <v>1706</v>
      </c>
      <c r="O474" s="3" t="s">
        <v>1714</v>
      </c>
      <c r="P474" s="4">
        <v>43491</v>
      </c>
      <c r="Q474" s="3" t="s">
        <v>3247</v>
      </c>
      <c r="R474" s="3" t="s">
        <v>3247</v>
      </c>
    </row>
    <row r="475" spans="1:19" hidden="1" x14ac:dyDescent="0.25">
      <c r="A475" s="3">
        <v>419285</v>
      </c>
      <c r="B475" s="3" t="s">
        <v>1713</v>
      </c>
      <c r="C475" s="3" t="s">
        <v>1864</v>
      </c>
      <c r="D475" s="3" t="s">
        <v>1488</v>
      </c>
      <c r="E475" s="3" t="s">
        <v>1711</v>
      </c>
      <c r="F475" s="3" t="s">
        <v>1710</v>
      </c>
      <c r="G475" s="3" t="s">
        <v>1863</v>
      </c>
      <c r="H475" s="3" t="s">
        <v>1826</v>
      </c>
      <c r="I475" s="3" t="s">
        <v>1858</v>
      </c>
      <c r="J475" s="4">
        <v>38761</v>
      </c>
      <c r="K475" s="4">
        <v>42885</v>
      </c>
      <c r="L475" s="4">
        <v>42885</v>
      </c>
      <c r="M475" s="4">
        <v>1</v>
      </c>
      <c r="O475" s="3" t="s">
        <v>1705</v>
      </c>
      <c r="P475" s="4">
        <v>43008</v>
      </c>
      <c r="Q475" s="3" t="s">
        <v>1857</v>
      </c>
      <c r="R475" s="3" t="s">
        <v>1857</v>
      </c>
      <c r="S475" s="3" t="s">
        <v>13</v>
      </c>
    </row>
    <row r="476" spans="1:19" hidden="1" x14ac:dyDescent="0.25">
      <c r="A476" s="3">
        <v>420330</v>
      </c>
      <c r="B476" s="3" t="s">
        <v>1678</v>
      </c>
      <c r="C476" s="3" t="s">
        <v>2633</v>
      </c>
      <c r="D476" s="3" t="s">
        <v>1550</v>
      </c>
      <c r="E476" s="3" t="s">
        <v>1711</v>
      </c>
      <c r="F476" s="3" t="s">
        <v>1717</v>
      </c>
      <c r="G476" s="3" t="s">
        <v>2632</v>
      </c>
      <c r="H476" s="3" t="s">
        <v>1826</v>
      </c>
      <c r="I476" s="3" t="s">
        <v>2622</v>
      </c>
      <c r="J476" s="4">
        <v>38915</v>
      </c>
      <c r="K476" s="4">
        <v>38915</v>
      </c>
      <c r="L476" s="4">
        <v>42583</v>
      </c>
      <c r="M476" s="4">
        <v>43312</v>
      </c>
      <c r="O476" s="3" t="s">
        <v>1714</v>
      </c>
      <c r="P476" s="4">
        <v>43678</v>
      </c>
      <c r="Q476" s="3" t="s">
        <v>2243</v>
      </c>
      <c r="R476" s="3" t="s">
        <v>2243</v>
      </c>
    </row>
    <row r="477" spans="1:19" hidden="1" x14ac:dyDescent="0.25">
      <c r="A477" s="3">
        <v>420678</v>
      </c>
      <c r="B477" s="3" t="s">
        <v>1678</v>
      </c>
      <c r="C477" s="3" t="s">
        <v>2518</v>
      </c>
      <c r="D477" s="3" t="s">
        <v>1462</v>
      </c>
      <c r="E477" s="3" t="s">
        <v>1711</v>
      </c>
      <c r="F477" s="3" t="s">
        <v>1717</v>
      </c>
      <c r="G477" s="3" t="s">
        <v>2517</v>
      </c>
      <c r="H477" s="3" t="s">
        <v>1743</v>
      </c>
      <c r="I477" s="3" t="s">
        <v>1974</v>
      </c>
      <c r="J477" s="4">
        <v>39135</v>
      </c>
      <c r="K477" s="4">
        <v>42373</v>
      </c>
      <c r="L477" s="4">
        <v>42901</v>
      </c>
      <c r="M477" s="4">
        <v>43230</v>
      </c>
      <c r="N477" s="3" t="s">
        <v>1706</v>
      </c>
      <c r="O477" s="3" t="s">
        <v>1714</v>
      </c>
      <c r="P477" s="4">
        <v>43469</v>
      </c>
      <c r="Q477" s="3" t="s">
        <v>2488</v>
      </c>
      <c r="R477" s="3" t="s">
        <v>2488</v>
      </c>
    </row>
    <row r="478" spans="1:19" hidden="1" x14ac:dyDescent="0.25">
      <c r="A478" s="3">
        <v>422269</v>
      </c>
      <c r="B478" s="3" t="s">
        <v>2834</v>
      </c>
      <c r="C478" s="3" t="s">
        <v>2863</v>
      </c>
      <c r="D478" s="3" t="s">
        <v>1460</v>
      </c>
      <c r="E478" s="3" t="s">
        <v>1711</v>
      </c>
      <c r="F478" s="3" t="s">
        <v>1717</v>
      </c>
      <c r="G478" s="3" t="s">
        <v>2862</v>
      </c>
      <c r="H478" s="3" t="s">
        <v>2861</v>
      </c>
      <c r="I478" s="3" t="s">
        <v>2860</v>
      </c>
      <c r="J478" s="4">
        <v>42646</v>
      </c>
      <c r="K478" s="4">
        <v>42646</v>
      </c>
      <c r="L478" s="4">
        <v>43249</v>
      </c>
      <c r="M478" s="4">
        <v>43377</v>
      </c>
      <c r="N478" s="3" t="s">
        <v>1706</v>
      </c>
      <c r="O478" s="3" t="s">
        <v>1714</v>
      </c>
      <c r="P478" s="4">
        <v>43614</v>
      </c>
      <c r="Q478" s="3" t="s">
        <v>2859</v>
      </c>
      <c r="R478" s="3" t="s">
        <v>2859</v>
      </c>
    </row>
    <row r="479" spans="1:19" hidden="1" x14ac:dyDescent="0.25">
      <c r="A479" s="3">
        <v>422587</v>
      </c>
      <c r="B479" s="3" t="s">
        <v>2834</v>
      </c>
      <c r="C479" s="3" t="s">
        <v>2037</v>
      </c>
      <c r="D479" s="3" t="s">
        <v>1630</v>
      </c>
      <c r="E479" s="3" t="s">
        <v>1758</v>
      </c>
      <c r="F479" s="3" t="s">
        <v>1717</v>
      </c>
      <c r="G479" s="3" t="s">
        <v>2848</v>
      </c>
      <c r="H479" s="3" t="s">
        <v>2039</v>
      </c>
      <c r="I479" s="3" t="s">
        <v>2836</v>
      </c>
      <c r="J479" s="4">
        <v>41960</v>
      </c>
      <c r="K479" s="4">
        <v>41960</v>
      </c>
      <c r="L479" s="4">
        <v>43313</v>
      </c>
      <c r="R479" s="3" t="s">
        <v>2835</v>
      </c>
    </row>
    <row r="480" spans="1:19" hidden="1" x14ac:dyDescent="0.25">
      <c r="A480" s="3">
        <v>423135</v>
      </c>
      <c r="B480" s="3" t="s">
        <v>2070</v>
      </c>
      <c r="C480" s="3" t="s">
        <v>2098</v>
      </c>
      <c r="D480" s="3" t="s">
        <v>1461</v>
      </c>
      <c r="E480" s="3" t="s">
        <v>1711</v>
      </c>
      <c r="F480" s="3" t="s">
        <v>1717</v>
      </c>
      <c r="G480" s="3" t="s">
        <v>2097</v>
      </c>
      <c r="H480" s="3" t="s">
        <v>2077</v>
      </c>
      <c r="I480" s="3" t="s">
        <v>1780</v>
      </c>
      <c r="J480" s="4">
        <v>42552</v>
      </c>
      <c r="K480" s="4">
        <v>42552</v>
      </c>
      <c r="L480" s="4">
        <v>42552</v>
      </c>
      <c r="M480" s="4">
        <v>43413</v>
      </c>
      <c r="N480" s="3" t="s">
        <v>1706</v>
      </c>
      <c r="O480" s="3" t="s">
        <v>1714</v>
      </c>
      <c r="P480" s="4">
        <v>43647</v>
      </c>
      <c r="Q480" s="3" t="s">
        <v>1798</v>
      </c>
      <c r="R480" s="3" t="s">
        <v>1798</v>
      </c>
    </row>
    <row r="481" spans="1:19" hidden="1" x14ac:dyDescent="0.25">
      <c r="A481" s="3">
        <v>423917</v>
      </c>
      <c r="B481" s="3" t="s">
        <v>1713</v>
      </c>
      <c r="C481" s="3" t="s">
        <v>1745</v>
      </c>
      <c r="D481" s="3" t="s">
        <v>1603</v>
      </c>
      <c r="E481" s="3" t="s">
        <v>1711</v>
      </c>
      <c r="F481" s="3" t="s">
        <v>1717</v>
      </c>
      <c r="G481" s="3" t="s">
        <v>1744</v>
      </c>
      <c r="H481" s="3" t="s">
        <v>1743</v>
      </c>
      <c r="I481" s="3" t="s">
        <v>1742</v>
      </c>
      <c r="J481" s="4">
        <v>38742</v>
      </c>
      <c r="K481" s="4">
        <v>42250</v>
      </c>
      <c r="L481" s="4">
        <v>42250</v>
      </c>
      <c r="M481" s="4">
        <v>43453</v>
      </c>
      <c r="N481" s="3" t="s">
        <v>1706</v>
      </c>
      <c r="O481" s="3" t="s">
        <v>1714</v>
      </c>
      <c r="P481" s="4">
        <v>43711</v>
      </c>
      <c r="Q481" s="3" t="s">
        <v>1741</v>
      </c>
      <c r="R481" s="3" t="s">
        <v>1741</v>
      </c>
      <c r="S481" s="30" t="s">
        <v>20</v>
      </c>
    </row>
    <row r="482" spans="1:19" hidden="1" x14ac:dyDescent="0.25">
      <c r="A482" s="3">
        <v>425498</v>
      </c>
      <c r="B482" s="3" t="s">
        <v>1678</v>
      </c>
      <c r="C482" s="3" t="s">
        <v>2359</v>
      </c>
      <c r="D482" s="3" t="s">
        <v>1488</v>
      </c>
      <c r="E482" s="3" t="s">
        <v>1711</v>
      </c>
      <c r="F482" s="3" t="s">
        <v>1717</v>
      </c>
      <c r="G482" s="3" t="s">
        <v>2358</v>
      </c>
      <c r="H482" s="3" t="s">
        <v>1826</v>
      </c>
      <c r="I482" s="3" t="s">
        <v>1858</v>
      </c>
      <c r="J482" s="4">
        <v>38764</v>
      </c>
      <c r="K482" s="4">
        <v>38764</v>
      </c>
      <c r="L482" s="4">
        <v>38764</v>
      </c>
      <c r="M482" s="4">
        <v>42865</v>
      </c>
      <c r="N482" s="3" t="s">
        <v>1944</v>
      </c>
      <c r="O482" s="3" t="s">
        <v>1943</v>
      </c>
      <c r="P482" s="4">
        <v>43049</v>
      </c>
      <c r="Q482" s="3" t="s">
        <v>2227</v>
      </c>
      <c r="R482" s="3" t="s">
        <v>2231</v>
      </c>
      <c r="S482" s="3" t="s">
        <v>13</v>
      </c>
    </row>
    <row r="483" spans="1:19" hidden="1" x14ac:dyDescent="0.25">
      <c r="A483" s="3">
        <v>426078</v>
      </c>
      <c r="B483" s="3" t="s">
        <v>1678</v>
      </c>
      <c r="C483" s="3" t="s">
        <v>2223</v>
      </c>
      <c r="D483" s="3" t="s">
        <v>1502</v>
      </c>
      <c r="E483" s="3" t="s">
        <v>1711</v>
      </c>
      <c r="F483" s="3" t="s">
        <v>1717</v>
      </c>
      <c r="G483" s="3" t="s">
        <v>2222</v>
      </c>
      <c r="H483" s="3" t="s">
        <v>1826</v>
      </c>
      <c r="I483" s="3" t="s">
        <v>1826</v>
      </c>
      <c r="J483" s="4">
        <v>42198</v>
      </c>
      <c r="K483" s="4">
        <v>42198</v>
      </c>
      <c r="L483" s="4">
        <v>42198</v>
      </c>
      <c r="M483" s="4">
        <v>43355</v>
      </c>
      <c r="N483" s="3" t="s">
        <v>1706</v>
      </c>
      <c r="O483" s="3" t="s">
        <v>1714</v>
      </c>
      <c r="P483" s="4">
        <v>43659</v>
      </c>
      <c r="Q483" s="3" t="s">
        <v>2219</v>
      </c>
      <c r="R483" s="3" t="s">
        <v>2219</v>
      </c>
    </row>
    <row r="484" spans="1:19" hidden="1" x14ac:dyDescent="0.25">
      <c r="A484" s="3">
        <v>426570</v>
      </c>
      <c r="B484" s="3" t="s">
        <v>1678</v>
      </c>
      <c r="C484" s="3" t="s">
        <v>2357</v>
      </c>
      <c r="D484" s="3" t="s">
        <v>1488</v>
      </c>
      <c r="E484" s="3" t="s">
        <v>1711</v>
      </c>
      <c r="F484" s="3" t="s">
        <v>1717</v>
      </c>
      <c r="G484" s="3" t="s">
        <v>2356</v>
      </c>
      <c r="H484" s="3" t="s">
        <v>1826</v>
      </c>
      <c r="I484" s="3" t="s">
        <v>1858</v>
      </c>
      <c r="J484" s="4">
        <v>42227</v>
      </c>
      <c r="K484" s="4">
        <v>42227</v>
      </c>
      <c r="L484" s="4">
        <v>43347</v>
      </c>
      <c r="M484" s="4">
        <v>43347</v>
      </c>
      <c r="N484" s="3" t="s">
        <v>1729</v>
      </c>
      <c r="O484" s="3" t="s">
        <v>1943</v>
      </c>
      <c r="P484" s="4">
        <v>43359</v>
      </c>
      <c r="Q484" s="3" t="s">
        <v>2231</v>
      </c>
      <c r="R484" s="3" t="s">
        <v>2231</v>
      </c>
      <c r="S484" s="3" t="s">
        <v>13</v>
      </c>
    </row>
    <row r="485" spans="1:19" hidden="1" x14ac:dyDescent="0.25">
      <c r="A485" s="3">
        <v>433945</v>
      </c>
      <c r="B485" s="3" t="s">
        <v>1713</v>
      </c>
      <c r="C485" s="3" t="s">
        <v>1851</v>
      </c>
      <c r="D485" s="3" t="s">
        <v>1631</v>
      </c>
      <c r="E485" s="3" t="s">
        <v>1758</v>
      </c>
      <c r="F485" s="3" t="s">
        <v>1717</v>
      </c>
      <c r="G485" s="3" t="s">
        <v>1850</v>
      </c>
      <c r="H485" s="3" t="s">
        <v>1743</v>
      </c>
      <c r="I485" s="3" t="s">
        <v>1849</v>
      </c>
      <c r="J485" s="4">
        <v>40036</v>
      </c>
      <c r="K485" s="4">
        <v>42212</v>
      </c>
      <c r="L485" s="4">
        <v>42212</v>
      </c>
      <c r="M485" s="4">
        <v>1</v>
      </c>
      <c r="O485" s="3" t="s">
        <v>1714</v>
      </c>
      <c r="P485" s="4">
        <v>42304</v>
      </c>
      <c r="Q485" s="3" t="s">
        <v>1790</v>
      </c>
      <c r="R485" s="3" t="s">
        <v>1848</v>
      </c>
      <c r="S485" s="3" t="s">
        <v>13</v>
      </c>
    </row>
    <row r="486" spans="1:19" hidden="1" x14ac:dyDescent="0.25">
      <c r="A486" s="3">
        <v>435347</v>
      </c>
      <c r="B486" s="3" t="s">
        <v>1713</v>
      </c>
      <c r="C486" s="3" t="s">
        <v>1931</v>
      </c>
      <c r="D486" s="3" t="s">
        <v>1479</v>
      </c>
      <c r="E486" s="3" t="s">
        <v>1711</v>
      </c>
      <c r="F486" s="3" t="s">
        <v>1710</v>
      </c>
      <c r="G486" s="3" t="s">
        <v>1930</v>
      </c>
      <c r="H486" s="3" t="s">
        <v>1736</v>
      </c>
      <c r="I486" s="3" t="s">
        <v>1926</v>
      </c>
      <c r="J486" s="4">
        <v>42962</v>
      </c>
      <c r="K486" s="4">
        <v>42962</v>
      </c>
      <c r="L486" s="4">
        <v>42962</v>
      </c>
      <c r="M486" s="4">
        <v>43349</v>
      </c>
      <c r="N486" s="3" t="s">
        <v>1706</v>
      </c>
      <c r="O486" s="3" t="s">
        <v>1714</v>
      </c>
      <c r="P486" s="4">
        <v>43692</v>
      </c>
      <c r="Q486" s="3" t="s">
        <v>1737</v>
      </c>
      <c r="R486" s="3" t="s">
        <v>1737</v>
      </c>
    </row>
    <row r="487" spans="1:19" hidden="1" x14ac:dyDescent="0.25">
      <c r="A487" s="3">
        <v>436644</v>
      </c>
      <c r="B487" s="30" t="s">
        <v>2834</v>
      </c>
      <c r="C487" s="3" t="s">
        <v>2826</v>
      </c>
      <c r="D487" s="3" t="s">
        <v>1567</v>
      </c>
      <c r="E487" s="3" t="s">
        <v>1711</v>
      </c>
      <c r="F487" s="3" t="s">
        <v>1717</v>
      </c>
      <c r="G487" s="3" t="s">
        <v>2825</v>
      </c>
      <c r="H487" s="3" t="s">
        <v>2039</v>
      </c>
      <c r="I487" s="3" t="s">
        <v>2783</v>
      </c>
      <c r="J487" s="4">
        <v>38467</v>
      </c>
      <c r="K487" s="4">
        <v>38467</v>
      </c>
      <c r="L487" s="4">
        <v>39000</v>
      </c>
      <c r="M487" s="4">
        <v>43405</v>
      </c>
      <c r="N487" s="3" t="s">
        <v>1706</v>
      </c>
      <c r="O487" s="3" t="s">
        <v>1714</v>
      </c>
      <c r="P487" s="4">
        <v>43580</v>
      </c>
      <c r="Q487" s="3" t="s">
        <v>2037</v>
      </c>
      <c r="R487" s="3" t="s">
        <v>2037</v>
      </c>
    </row>
    <row r="488" spans="1:19" hidden="1" x14ac:dyDescent="0.25">
      <c r="A488" s="3">
        <v>442890</v>
      </c>
      <c r="B488" s="3" t="s">
        <v>1713</v>
      </c>
      <c r="C488" s="3" t="s">
        <v>1981</v>
      </c>
      <c r="D488" s="3" t="s">
        <v>1465</v>
      </c>
      <c r="E488" s="3" t="s">
        <v>1711</v>
      </c>
      <c r="F488" s="3" t="s">
        <v>1717</v>
      </c>
      <c r="G488" s="3" t="s">
        <v>1980</v>
      </c>
      <c r="H488" s="3" t="s">
        <v>1743</v>
      </c>
      <c r="I488" s="3" t="s">
        <v>1974</v>
      </c>
      <c r="J488" s="4">
        <v>39616</v>
      </c>
      <c r="K488" s="4">
        <v>41834</v>
      </c>
      <c r="L488" s="4">
        <v>42317</v>
      </c>
      <c r="M488" s="4">
        <v>43042</v>
      </c>
      <c r="N488" s="3" t="s">
        <v>1706</v>
      </c>
      <c r="O488" s="3" t="s">
        <v>1714</v>
      </c>
      <c r="P488" s="4">
        <v>43295</v>
      </c>
      <c r="Q488" s="3" t="s">
        <v>1975</v>
      </c>
      <c r="R488" s="3" t="s">
        <v>1975</v>
      </c>
      <c r="S488" s="3" t="s">
        <v>13</v>
      </c>
    </row>
    <row r="489" spans="1:19" hidden="1" x14ac:dyDescent="0.25">
      <c r="A489" s="3">
        <v>444156</v>
      </c>
      <c r="B489" s="3" t="s">
        <v>1679</v>
      </c>
      <c r="C489" s="3" t="s">
        <v>3213</v>
      </c>
      <c r="D489" s="3" t="s">
        <v>1477</v>
      </c>
      <c r="E489" s="3" t="s">
        <v>1711</v>
      </c>
      <c r="F489" s="3" t="s">
        <v>1710</v>
      </c>
      <c r="G489" s="3" t="s">
        <v>3212</v>
      </c>
      <c r="H489" s="3" t="s">
        <v>3204</v>
      </c>
      <c r="I489" s="3" t="s">
        <v>3207</v>
      </c>
      <c r="J489" s="4">
        <v>42996</v>
      </c>
      <c r="K489" s="4">
        <v>42996</v>
      </c>
      <c r="L489" s="4">
        <v>42996</v>
      </c>
      <c r="M489" s="4">
        <v>42996</v>
      </c>
      <c r="N489" s="3" t="s">
        <v>1729</v>
      </c>
      <c r="O489" s="3" t="s">
        <v>1728</v>
      </c>
      <c r="P489" s="4">
        <v>43118</v>
      </c>
      <c r="Q489" s="3" t="s">
        <v>3203</v>
      </c>
      <c r="R489" s="3" t="s">
        <v>3203</v>
      </c>
      <c r="S489" s="3" t="s">
        <v>13</v>
      </c>
    </row>
    <row r="490" spans="1:19" hidden="1" x14ac:dyDescent="0.25">
      <c r="A490" s="3">
        <v>444411</v>
      </c>
      <c r="B490" s="3" t="s">
        <v>1678</v>
      </c>
      <c r="C490" s="3" t="s">
        <v>2737</v>
      </c>
      <c r="D490" s="3" t="s">
        <v>1632</v>
      </c>
      <c r="E490" s="3" t="s">
        <v>1711</v>
      </c>
      <c r="F490" s="3" t="s">
        <v>1717</v>
      </c>
      <c r="G490" s="3" t="s">
        <v>2736</v>
      </c>
      <c r="H490" s="3" t="s">
        <v>2484</v>
      </c>
      <c r="I490" s="3" t="s">
        <v>2733</v>
      </c>
      <c r="J490" s="4">
        <v>38581</v>
      </c>
      <c r="K490" s="4">
        <v>38581</v>
      </c>
      <c r="L490" s="4">
        <v>38581</v>
      </c>
      <c r="M490" s="4">
        <v>43347</v>
      </c>
      <c r="N490" s="3" t="s">
        <v>1706</v>
      </c>
      <c r="O490" s="3" t="s">
        <v>1714</v>
      </c>
      <c r="P490" s="4">
        <v>43694</v>
      </c>
      <c r="Q490" s="3" t="s">
        <v>2485</v>
      </c>
      <c r="R490" s="3" t="s">
        <v>2485</v>
      </c>
    </row>
    <row r="491" spans="1:19" hidden="1" x14ac:dyDescent="0.25">
      <c r="A491" s="3">
        <v>444635</v>
      </c>
      <c r="B491" s="3" t="s">
        <v>1678</v>
      </c>
      <c r="C491" s="3" t="s">
        <v>2446</v>
      </c>
      <c r="D491" s="3" t="s">
        <v>1467</v>
      </c>
      <c r="E491" s="3" t="s">
        <v>1711</v>
      </c>
      <c r="F491" s="3" t="s">
        <v>1717</v>
      </c>
      <c r="G491" s="3" t="s">
        <v>2445</v>
      </c>
      <c r="H491" s="3" t="s">
        <v>2435</v>
      </c>
      <c r="I491" s="3" t="s">
        <v>1890</v>
      </c>
      <c r="J491" s="4">
        <v>38579</v>
      </c>
      <c r="K491" s="4">
        <v>39084</v>
      </c>
      <c r="L491" s="4">
        <v>39084</v>
      </c>
      <c r="M491" s="4">
        <v>43075</v>
      </c>
      <c r="N491" s="3" t="s">
        <v>1706</v>
      </c>
      <c r="O491" s="3" t="s">
        <v>1714</v>
      </c>
      <c r="P491" s="4">
        <v>43467</v>
      </c>
      <c r="Q491" s="3" t="s">
        <v>2434</v>
      </c>
      <c r="R491" s="3" t="s">
        <v>2434</v>
      </c>
    </row>
    <row r="492" spans="1:19" hidden="1" x14ac:dyDescent="0.25">
      <c r="A492" s="3">
        <v>446688</v>
      </c>
      <c r="B492" s="3" t="s">
        <v>1678</v>
      </c>
      <c r="C492" s="3" t="s">
        <v>2328</v>
      </c>
      <c r="D492" s="3" t="s">
        <v>1488</v>
      </c>
      <c r="E492" s="3" t="s">
        <v>1711</v>
      </c>
      <c r="F492" s="3" t="s">
        <v>1717</v>
      </c>
      <c r="G492" s="3" t="s">
        <v>2327</v>
      </c>
      <c r="H492" s="3" t="s">
        <v>1826</v>
      </c>
      <c r="I492" s="3" t="s">
        <v>1858</v>
      </c>
      <c r="J492" s="4">
        <v>42033</v>
      </c>
      <c r="K492" s="4">
        <v>42258</v>
      </c>
      <c r="L492" s="4">
        <v>42258</v>
      </c>
      <c r="M492" s="4">
        <v>42870</v>
      </c>
      <c r="N492" s="3" t="s">
        <v>1944</v>
      </c>
      <c r="O492" s="3" t="s">
        <v>1714</v>
      </c>
      <c r="P492" s="4">
        <v>43354</v>
      </c>
      <c r="Q492" s="3" t="s">
        <v>2227</v>
      </c>
      <c r="R492" s="3" t="s">
        <v>2227</v>
      </c>
      <c r="S492" s="3" t="s">
        <v>13</v>
      </c>
    </row>
    <row r="493" spans="1:19" hidden="1" x14ac:dyDescent="0.25">
      <c r="A493" s="3">
        <v>446804</v>
      </c>
      <c r="B493" s="3" t="s">
        <v>2834</v>
      </c>
      <c r="C493" s="3" t="s">
        <v>2974</v>
      </c>
      <c r="D493" s="3" t="s">
        <v>1471</v>
      </c>
      <c r="E493" s="3" t="s">
        <v>1711</v>
      </c>
      <c r="F493" s="3" t="s">
        <v>1717</v>
      </c>
      <c r="G493" s="3" t="s">
        <v>2973</v>
      </c>
      <c r="H493" s="3" t="s">
        <v>2831</v>
      </c>
      <c r="I493" s="3" t="s">
        <v>2831</v>
      </c>
      <c r="J493" s="4">
        <v>41414</v>
      </c>
      <c r="K493" s="4">
        <v>41414</v>
      </c>
      <c r="L493" s="4">
        <v>43206</v>
      </c>
      <c r="M493" s="4">
        <v>43250</v>
      </c>
      <c r="N493" s="3" t="s">
        <v>1706</v>
      </c>
      <c r="O493" s="3" t="s">
        <v>1714</v>
      </c>
      <c r="P493" s="4">
        <v>43605</v>
      </c>
      <c r="Q493" s="3" t="s">
        <v>2929</v>
      </c>
      <c r="R493" s="3" t="s">
        <v>2929</v>
      </c>
    </row>
    <row r="494" spans="1:19" hidden="1" x14ac:dyDescent="0.25">
      <c r="A494" s="3">
        <v>447406</v>
      </c>
      <c r="B494" s="3" t="s">
        <v>1678</v>
      </c>
      <c r="C494" s="3" t="s">
        <v>2536</v>
      </c>
      <c r="D494" s="3" t="s">
        <v>1463</v>
      </c>
      <c r="E494" s="3" t="s">
        <v>1711</v>
      </c>
      <c r="F494" s="3" t="s">
        <v>1717</v>
      </c>
      <c r="G494" s="3" t="s">
        <v>2535</v>
      </c>
      <c r="H494" s="3" t="s">
        <v>1743</v>
      </c>
      <c r="I494" s="3" t="s">
        <v>2214</v>
      </c>
      <c r="J494" s="4">
        <v>42828</v>
      </c>
      <c r="K494" s="4">
        <v>42828</v>
      </c>
      <c r="L494" s="4">
        <v>43298</v>
      </c>
      <c r="M494" s="4">
        <v>43298</v>
      </c>
      <c r="N494" s="3" t="s">
        <v>1729</v>
      </c>
      <c r="O494" s="3" t="s">
        <v>1705</v>
      </c>
      <c r="P494" s="4">
        <v>43344</v>
      </c>
      <c r="Q494" s="3" t="s">
        <v>2530</v>
      </c>
      <c r="R494" s="3" t="s">
        <v>2530</v>
      </c>
      <c r="S494" s="3" t="s">
        <v>13</v>
      </c>
    </row>
    <row r="495" spans="1:19" hidden="1" x14ac:dyDescent="0.25">
      <c r="A495" s="3">
        <v>448865</v>
      </c>
      <c r="B495" s="3" t="s">
        <v>2834</v>
      </c>
      <c r="C495" s="3" t="s">
        <v>2983</v>
      </c>
      <c r="D495" s="3" t="s">
        <v>1633</v>
      </c>
      <c r="E495" s="3" t="s">
        <v>2026</v>
      </c>
      <c r="F495" s="3" t="s">
        <v>1717</v>
      </c>
      <c r="G495" s="3" t="s">
        <v>2982</v>
      </c>
      <c r="H495" s="3" t="s">
        <v>2831</v>
      </c>
      <c r="I495" s="3" t="s">
        <v>2831</v>
      </c>
      <c r="J495" s="4">
        <v>41715</v>
      </c>
      <c r="K495" s="4">
        <v>41715</v>
      </c>
      <c r="L495" s="4">
        <v>42857</v>
      </c>
      <c r="M495" s="4">
        <v>43199</v>
      </c>
      <c r="N495" s="3" t="s">
        <v>1706</v>
      </c>
      <c r="O495" s="3" t="s">
        <v>2024</v>
      </c>
      <c r="P495" s="4">
        <v>43587</v>
      </c>
      <c r="Q495" s="3" t="s">
        <v>2929</v>
      </c>
      <c r="R495" s="3" t="s">
        <v>2929</v>
      </c>
    </row>
    <row r="496" spans="1:19" hidden="1" x14ac:dyDescent="0.25">
      <c r="A496" s="3">
        <v>449274</v>
      </c>
      <c r="B496" s="3" t="s">
        <v>1713</v>
      </c>
      <c r="C496" s="3" t="s">
        <v>2027</v>
      </c>
      <c r="D496" s="3" t="s">
        <v>1575</v>
      </c>
      <c r="E496" s="3" t="s">
        <v>2026</v>
      </c>
      <c r="F496" s="3" t="s">
        <v>1717</v>
      </c>
      <c r="G496" s="3" t="s">
        <v>2025</v>
      </c>
      <c r="H496" s="3" t="s">
        <v>1776</v>
      </c>
      <c r="I496" s="3" t="s">
        <v>1822</v>
      </c>
      <c r="J496" s="4">
        <v>41586</v>
      </c>
      <c r="K496" s="4">
        <v>42621</v>
      </c>
      <c r="L496" s="4">
        <v>42880</v>
      </c>
      <c r="M496" s="4">
        <v>43255</v>
      </c>
      <c r="N496" s="3" t="s">
        <v>1706</v>
      </c>
      <c r="O496" s="3" t="s">
        <v>2024</v>
      </c>
      <c r="P496" s="4">
        <v>43610</v>
      </c>
      <c r="Q496" s="3" t="s">
        <v>2014</v>
      </c>
      <c r="R496" s="3" t="s">
        <v>1823</v>
      </c>
    </row>
    <row r="497" spans="1:19" hidden="1" x14ac:dyDescent="0.25">
      <c r="A497" s="3">
        <v>449589</v>
      </c>
      <c r="B497" s="3" t="s">
        <v>1678</v>
      </c>
      <c r="C497" s="3" t="s">
        <v>2500</v>
      </c>
      <c r="D497" s="3" t="s">
        <v>1465</v>
      </c>
      <c r="E497" s="3" t="s">
        <v>1711</v>
      </c>
      <c r="F497" s="3" t="s">
        <v>1717</v>
      </c>
      <c r="G497" s="3" t="s">
        <v>2499</v>
      </c>
      <c r="H497" s="3" t="s">
        <v>1743</v>
      </c>
      <c r="I497" s="3" t="s">
        <v>1974</v>
      </c>
      <c r="J497" s="4">
        <v>42240</v>
      </c>
      <c r="K497" s="4">
        <v>42240</v>
      </c>
      <c r="L497" s="4">
        <v>42240</v>
      </c>
      <c r="M497" s="4">
        <v>43392</v>
      </c>
      <c r="N497" s="3" t="s">
        <v>1706</v>
      </c>
      <c r="O497" s="3" t="s">
        <v>1714</v>
      </c>
      <c r="P497" s="4">
        <v>43701</v>
      </c>
      <c r="Q497" s="3" t="s">
        <v>2488</v>
      </c>
      <c r="R497" s="3" t="s">
        <v>2488</v>
      </c>
    </row>
    <row r="498" spans="1:19" hidden="1" x14ac:dyDescent="0.25">
      <c r="A498" s="3">
        <v>452066</v>
      </c>
      <c r="B498" s="3" t="s">
        <v>1678</v>
      </c>
      <c r="C498" s="3" t="s">
        <v>2699</v>
      </c>
      <c r="D498" s="3" t="s">
        <v>1479</v>
      </c>
      <c r="E498" s="3" t="s">
        <v>1711</v>
      </c>
      <c r="F498" s="3" t="s">
        <v>1710</v>
      </c>
      <c r="G498" s="3" t="s">
        <v>2698</v>
      </c>
      <c r="H498" s="3" t="s">
        <v>2341</v>
      </c>
      <c r="I498" s="3" t="s">
        <v>2340</v>
      </c>
      <c r="J498" s="4">
        <v>40422</v>
      </c>
      <c r="K498" s="4">
        <v>43067</v>
      </c>
      <c r="L498" s="4">
        <v>43067</v>
      </c>
      <c r="M498" s="4">
        <v>43251</v>
      </c>
      <c r="N498" s="3" t="s">
        <v>1706</v>
      </c>
      <c r="O498" s="3" t="s">
        <v>1705</v>
      </c>
      <c r="P498" s="4">
        <v>43432</v>
      </c>
      <c r="Q498" s="3" t="s">
        <v>2265</v>
      </c>
      <c r="R498" s="3" t="s">
        <v>2342</v>
      </c>
      <c r="S498" s="3" t="s">
        <v>13</v>
      </c>
    </row>
    <row r="499" spans="1:19" hidden="1" x14ac:dyDescent="0.25">
      <c r="A499" s="3">
        <v>452709</v>
      </c>
      <c r="B499" s="3" t="s">
        <v>1678</v>
      </c>
      <c r="C499" s="3" t="s">
        <v>2650</v>
      </c>
      <c r="D499" s="3" t="s">
        <v>1634</v>
      </c>
      <c r="E499" s="3" t="s">
        <v>1838</v>
      </c>
      <c r="F499" s="3" t="s">
        <v>1787</v>
      </c>
      <c r="G499" s="3" t="s">
        <v>2649</v>
      </c>
      <c r="H499" s="3" t="s">
        <v>1743</v>
      </c>
      <c r="I499" s="3" t="s">
        <v>1836</v>
      </c>
      <c r="J499" s="4">
        <v>40004</v>
      </c>
      <c r="K499" s="4">
        <v>42887</v>
      </c>
      <c r="L499" s="4">
        <v>43282</v>
      </c>
      <c r="M499" s="4">
        <v>43403</v>
      </c>
      <c r="N499" s="3" t="s">
        <v>1706</v>
      </c>
      <c r="O499" s="3" t="s">
        <v>1714</v>
      </c>
      <c r="P499" s="4">
        <v>43617</v>
      </c>
      <c r="Q499" s="3" t="s">
        <v>2595</v>
      </c>
      <c r="R499" s="3" t="s">
        <v>2595</v>
      </c>
    </row>
    <row r="500" spans="1:19" hidden="1" x14ac:dyDescent="0.25">
      <c r="A500" s="3">
        <v>453862</v>
      </c>
      <c r="B500" s="3" t="s">
        <v>1713</v>
      </c>
      <c r="C500" s="3" t="s">
        <v>1832</v>
      </c>
      <c r="D500" s="3" t="s">
        <v>1496</v>
      </c>
      <c r="E500" s="3" t="s">
        <v>1711</v>
      </c>
      <c r="F500" s="3" t="s">
        <v>1717</v>
      </c>
      <c r="G500" s="3" t="s">
        <v>1831</v>
      </c>
      <c r="H500" s="3" t="s">
        <v>1826</v>
      </c>
      <c r="I500" s="3" t="s">
        <v>1825</v>
      </c>
      <c r="J500" s="4">
        <v>42823</v>
      </c>
      <c r="K500" s="4">
        <v>42823</v>
      </c>
      <c r="L500" s="4">
        <v>42823</v>
      </c>
      <c r="M500" s="4">
        <v>43409</v>
      </c>
      <c r="O500" s="3" t="s">
        <v>1714</v>
      </c>
      <c r="P500" s="4">
        <v>43553</v>
      </c>
      <c r="Q500" s="3" t="s">
        <v>1824</v>
      </c>
      <c r="R500" s="3" t="s">
        <v>1824</v>
      </c>
    </row>
    <row r="501" spans="1:19" hidden="1" x14ac:dyDescent="0.25">
      <c r="A501" s="3">
        <v>454586</v>
      </c>
      <c r="B501" s="3" t="s">
        <v>1679</v>
      </c>
      <c r="C501" s="3" t="s">
        <v>2147</v>
      </c>
      <c r="D501" s="3" t="s">
        <v>1577</v>
      </c>
      <c r="E501" s="3" t="s">
        <v>1758</v>
      </c>
      <c r="F501" s="3" t="s">
        <v>1717</v>
      </c>
      <c r="G501" s="3" t="s">
        <v>3198</v>
      </c>
      <c r="H501" s="3" t="s">
        <v>2148</v>
      </c>
      <c r="I501" s="3" t="s">
        <v>1909</v>
      </c>
      <c r="J501" s="4">
        <v>38698</v>
      </c>
      <c r="K501" s="4">
        <v>38698</v>
      </c>
      <c r="L501" s="4">
        <v>43102</v>
      </c>
      <c r="M501" s="4">
        <v>43390</v>
      </c>
      <c r="N501" s="3" t="s">
        <v>1706</v>
      </c>
      <c r="O501" s="3" t="s">
        <v>2991</v>
      </c>
      <c r="P501" s="4">
        <v>43390</v>
      </c>
      <c r="Q501" s="3" t="s">
        <v>2066</v>
      </c>
      <c r="R501" s="3" t="s">
        <v>2066</v>
      </c>
      <c r="S501" s="3" t="s">
        <v>13</v>
      </c>
    </row>
    <row r="502" spans="1:19" hidden="1" x14ac:dyDescent="0.25">
      <c r="A502" s="3">
        <v>454592</v>
      </c>
      <c r="B502" s="3" t="s">
        <v>1679</v>
      </c>
      <c r="C502" s="3" t="s">
        <v>3290</v>
      </c>
      <c r="D502" s="3" t="s">
        <v>1593</v>
      </c>
      <c r="E502" s="3" t="s">
        <v>1711</v>
      </c>
      <c r="F502" s="3" t="s">
        <v>1717</v>
      </c>
      <c r="G502" s="3" t="s">
        <v>3289</v>
      </c>
      <c r="H502" s="3" t="s">
        <v>2148</v>
      </c>
      <c r="I502" s="3" t="s">
        <v>1909</v>
      </c>
      <c r="J502" s="4">
        <v>39973</v>
      </c>
      <c r="K502" s="4">
        <v>42502</v>
      </c>
      <c r="L502" s="4">
        <v>42502</v>
      </c>
      <c r="M502" s="4">
        <v>42928</v>
      </c>
      <c r="N502" s="3" t="s">
        <v>1706</v>
      </c>
      <c r="O502" s="3" t="s">
        <v>1714</v>
      </c>
      <c r="P502" s="4">
        <v>43232</v>
      </c>
      <c r="Q502" s="3" t="s">
        <v>2147</v>
      </c>
      <c r="R502" s="3" t="s">
        <v>2147</v>
      </c>
      <c r="S502" s="3" t="s">
        <v>13</v>
      </c>
    </row>
    <row r="503" spans="1:19" hidden="1" x14ac:dyDescent="0.25">
      <c r="A503" s="3">
        <v>457169</v>
      </c>
      <c r="B503" s="3" t="s">
        <v>1678</v>
      </c>
      <c r="C503" s="3" t="s">
        <v>2479</v>
      </c>
      <c r="D503" s="3" t="s">
        <v>1474</v>
      </c>
      <c r="E503" s="3" t="s">
        <v>1711</v>
      </c>
      <c r="F503" s="3" t="s">
        <v>1717</v>
      </c>
      <c r="G503" s="3" t="s">
        <v>2478</v>
      </c>
      <c r="H503" s="3" t="s">
        <v>1725</v>
      </c>
      <c r="I503" s="3" t="s">
        <v>1725</v>
      </c>
      <c r="J503" s="4">
        <v>38720</v>
      </c>
      <c r="K503" s="4">
        <v>38720</v>
      </c>
      <c r="L503" s="4">
        <v>41947</v>
      </c>
      <c r="M503" s="4">
        <v>42716</v>
      </c>
      <c r="N503" s="3" t="s">
        <v>1762</v>
      </c>
      <c r="O503" s="3" t="s">
        <v>1714</v>
      </c>
      <c r="P503" s="4">
        <v>43043</v>
      </c>
      <c r="Q503" s="3" t="s">
        <v>2343</v>
      </c>
      <c r="R503" s="3" t="s">
        <v>2343</v>
      </c>
      <c r="S503" s="3" t="s">
        <v>13</v>
      </c>
    </row>
    <row r="504" spans="1:19" hidden="1" x14ac:dyDescent="0.25">
      <c r="A504" s="3">
        <v>458712</v>
      </c>
      <c r="B504" s="3" t="s">
        <v>1678</v>
      </c>
      <c r="C504" s="3" t="s">
        <v>2597</v>
      </c>
      <c r="D504" s="3" t="s">
        <v>1462</v>
      </c>
      <c r="E504" s="3" t="s">
        <v>1711</v>
      </c>
      <c r="F504" s="3" t="s">
        <v>1717</v>
      </c>
      <c r="G504" s="3" t="s">
        <v>2596</v>
      </c>
      <c r="H504" s="3" t="s">
        <v>1743</v>
      </c>
      <c r="I504" s="3" t="s">
        <v>1743</v>
      </c>
      <c r="J504" s="4">
        <v>39062</v>
      </c>
      <c r="K504" s="4">
        <v>42233</v>
      </c>
      <c r="L504" s="4">
        <v>42552</v>
      </c>
      <c r="M504" s="4">
        <v>43434</v>
      </c>
      <c r="N504" s="3" t="s">
        <v>1706</v>
      </c>
      <c r="O504" s="3" t="s">
        <v>1714</v>
      </c>
      <c r="P504" s="4">
        <v>43694</v>
      </c>
      <c r="Q504" s="3" t="s">
        <v>2584</v>
      </c>
      <c r="R504" s="3" t="s">
        <v>2584</v>
      </c>
    </row>
    <row r="505" spans="1:19" hidden="1" x14ac:dyDescent="0.25">
      <c r="A505" s="3">
        <v>458789</v>
      </c>
      <c r="B505" s="3" t="s">
        <v>1678</v>
      </c>
      <c r="C505" s="3" t="s">
        <v>2455</v>
      </c>
      <c r="D505" s="3" t="s">
        <v>1522</v>
      </c>
      <c r="E505" s="3" t="s">
        <v>1711</v>
      </c>
      <c r="F505" s="3" t="s">
        <v>1717</v>
      </c>
      <c r="G505" s="3" t="s">
        <v>2454</v>
      </c>
      <c r="H505" s="3" t="s">
        <v>1743</v>
      </c>
      <c r="I505" s="3" t="s">
        <v>1793</v>
      </c>
      <c r="J505" s="4">
        <v>42229</v>
      </c>
      <c r="K505" s="4">
        <v>42229</v>
      </c>
      <c r="L505" s="4">
        <v>42917</v>
      </c>
      <c r="M505" s="4">
        <v>43299</v>
      </c>
      <c r="N505" s="3" t="s">
        <v>1706</v>
      </c>
      <c r="O505" s="3" t="s">
        <v>1714</v>
      </c>
      <c r="P505" s="4">
        <v>43647</v>
      </c>
      <c r="Q505" s="3" t="s">
        <v>2451</v>
      </c>
      <c r="R505" s="3" t="s">
        <v>2451</v>
      </c>
    </row>
    <row r="506" spans="1:19" hidden="1" x14ac:dyDescent="0.25">
      <c r="A506" s="3">
        <v>461434</v>
      </c>
      <c r="B506" s="3" t="s">
        <v>1678</v>
      </c>
      <c r="C506" s="3" t="s">
        <v>2782</v>
      </c>
      <c r="D506" s="3" t="s">
        <v>1494</v>
      </c>
      <c r="E506" s="3" t="s">
        <v>1711</v>
      </c>
      <c r="F506" s="3" t="s">
        <v>1717</v>
      </c>
      <c r="G506" s="3" t="s">
        <v>2781</v>
      </c>
      <c r="H506" s="3" t="s">
        <v>2248</v>
      </c>
      <c r="I506" s="3" t="s">
        <v>2247</v>
      </c>
      <c r="J506" s="4">
        <v>39769</v>
      </c>
      <c r="K506" s="4">
        <v>42135</v>
      </c>
      <c r="L506" s="4">
        <v>42373</v>
      </c>
      <c r="M506" s="4">
        <v>43034</v>
      </c>
      <c r="N506" s="3" t="s">
        <v>1706</v>
      </c>
      <c r="O506" s="3" t="s">
        <v>1714</v>
      </c>
      <c r="P506" s="4">
        <v>43231</v>
      </c>
      <c r="Q506" s="3" t="s">
        <v>2748</v>
      </c>
      <c r="R506" s="3" t="s">
        <v>2745</v>
      </c>
      <c r="S506" s="3" t="s">
        <v>13</v>
      </c>
    </row>
    <row r="507" spans="1:19" hidden="1" x14ac:dyDescent="0.25">
      <c r="A507" s="3">
        <v>464179</v>
      </c>
      <c r="B507" s="3" t="s">
        <v>1678</v>
      </c>
      <c r="C507" s="3" t="s">
        <v>2420</v>
      </c>
      <c r="D507" s="3" t="s">
        <v>1507</v>
      </c>
      <c r="E507" s="3" t="s">
        <v>1711</v>
      </c>
      <c r="F507" s="3" t="s">
        <v>1717</v>
      </c>
      <c r="G507" s="3" t="s">
        <v>2419</v>
      </c>
      <c r="H507" s="3" t="s">
        <v>2390</v>
      </c>
      <c r="I507" s="3" t="s">
        <v>1889</v>
      </c>
      <c r="J507" s="4">
        <v>41673</v>
      </c>
      <c r="K507" s="4">
        <v>42438</v>
      </c>
      <c r="L507" s="4">
        <v>43278</v>
      </c>
      <c r="R507" s="3" t="s">
        <v>2388</v>
      </c>
    </row>
    <row r="508" spans="1:19" hidden="1" x14ac:dyDescent="0.25">
      <c r="A508" s="3">
        <v>466608</v>
      </c>
      <c r="B508" s="3" t="s">
        <v>1678</v>
      </c>
      <c r="C508" s="3" t="s">
        <v>2413</v>
      </c>
      <c r="D508" s="3" t="s">
        <v>1460</v>
      </c>
      <c r="E508" s="3" t="s">
        <v>1711</v>
      </c>
      <c r="F508" s="3" t="s">
        <v>2412</v>
      </c>
      <c r="G508" s="3" t="s">
        <v>2411</v>
      </c>
      <c r="H508" s="3" t="s">
        <v>2390</v>
      </c>
      <c r="I508" s="3" t="s">
        <v>2393</v>
      </c>
      <c r="J508" s="4">
        <v>42233</v>
      </c>
      <c r="K508" s="4">
        <v>42410</v>
      </c>
      <c r="L508" s="4">
        <v>43277</v>
      </c>
      <c r="R508" s="3" t="s">
        <v>2388</v>
      </c>
    </row>
    <row r="509" spans="1:19" hidden="1" x14ac:dyDescent="0.25">
      <c r="A509" s="3">
        <v>466994</v>
      </c>
      <c r="B509" s="3" t="s">
        <v>1678</v>
      </c>
      <c r="C509" s="3" t="s">
        <v>2558</v>
      </c>
      <c r="D509" s="3" t="s">
        <v>1593</v>
      </c>
      <c r="E509" s="3" t="s">
        <v>1711</v>
      </c>
      <c r="F509" s="3" t="s">
        <v>1717</v>
      </c>
      <c r="G509" s="3" t="s">
        <v>2557</v>
      </c>
      <c r="H509" s="3" t="s">
        <v>1743</v>
      </c>
      <c r="I509" s="3" t="s">
        <v>2214</v>
      </c>
      <c r="J509" s="4">
        <v>38938</v>
      </c>
      <c r="K509" s="4">
        <v>39782</v>
      </c>
      <c r="L509" s="4">
        <v>42401</v>
      </c>
      <c r="M509" s="4">
        <v>43160</v>
      </c>
      <c r="N509" s="3" t="s">
        <v>1706</v>
      </c>
      <c r="O509" s="3" t="s">
        <v>1714</v>
      </c>
      <c r="P509" s="4">
        <v>43497</v>
      </c>
      <c r="Q509" s="3" t="s">
        <v>2213</v>
      </c>
      <c r="R509" s="3" t="s">
        <v>2530</v>
      </c>
    </row>
    <row r="510" spans="1:19" hidden="1" x14ac:dyDescent="0.25">
      <c r="A510" s="3">
        <v>472536</v>
      </c>
      <c r="B510" s="3" t="s">
        <v>1678</v>
      </c>
      <c r="C510" s="3" t="s">
        <v>2554</v>
      </c>
      <c r="D510" s="3" t="s">
        <v>1471</v>
      </c>
      <c r="E510" s="3" t="s">
        <v>1711</v>
      </c>
      <c r="F510" s="3" t="s">
        <v>1717</v>
      </c>
      <c r="G510" s="3" t="s">
        <v>2553</v>
      </c>
      <c r="H510" s="3" t="s">
        <v>1743</v>
      </c>
      <c r="I510" s="3" t="s">
        <v>2214</v>
      </c>
      <c r="J510" s="4">
        <v>38908</v>
      </c>
      <c r="K510" s="4">
        <v>39377</v>
      </c>
      <c r="L510" s="4">
        <v>42513</v>
      </c>
      <c r="M510" s="4">
        <v>43441</v>
      </c>
      <c r="N510" s="3" t="s">
        <v>1706</v>
      </c>
      <c r="O510" s="3" t="s">
        <v>1714</v>
      </c>
      <c r="P510" s="4">
        <v>43760</v>
      </c>
      <c r="Q510" s="3" t="s">
        <v>2213</v>
      </c>
      <c r="R510" s="3" t="s">
        <v>2530</v>
      </c>
    </row>
    <row r="511" spans="1:19" hidden="1" x14ac:dyDescent="0.25">
      <c r="A511" s="3">
        <v>472630</v>
      </c>
      <c r="B511" s="3" t="s">
        <v>2834</v>
      </c>
      <c r="C511" s="3" t="s">
        <v>2999</v>
      </c>
      <c r="D511" s="3" t="s">
        <v>1635</v>
      </c>
      <c r="E511" s="3" t="s">
        <v>1758</v>
      </c>
      <c r="F511" s="3" t="s">
        <v>1717</v>
      </c>
      <c r="G511" s="3" t="s">
        <v>2998</v>
      </c>
      <c r="H511" s="3" t="s">
        <v>2867</v>
      </c>
      <c r="I511" s="3" t="s">
        <v>2997</v>
      </c>
      <c r="J511" s="4">
        <v>38908</v>
      </c>
      <c r="K511" s="4">
        <v>38908</v>
      </c>
      <c r="L511" s="4">
        <v>39833</v>
      </c>
      <c r="M511" s="4">
        <v>42951</v>
      </c>
      <c r="N511" s="3" t="s">
        <v>1706</v>
      </c>
      <c r="O511" s="3" t="s">
        <v>1714</v>
      </c>
      <c r="P511" s="4">
        <v>43656</v>
      </c>
      <c r="Q511" s="3" t="s">
        <v>2900</v>
      </c>
      <c r="R511" s="3" t="s">
        <v>2900</v>
      </c>
    </row>
    <row r="512" spans="1:19" hidden="1" x14ac:dyDescent="0.25">
      <c r="A512" s="3">
        <v>474627</v>
      </c>
      <c r="B512" s="3" t="s">
        <v>2834</v>
      </c>
      <c r="C512" s="3" t="s">
        <v>2829</v>
      </c>
      <c r="D512" s="3" t="s">
        <v>2972</v>
      </c>
      <c r="E512" s="3" t="s">
        <v>1758</v>
      </c>
      <c r="F512" s="3" t="s">
        <v>1717</v>
      </c>
      <c r="G512" s="3" t="s">
        <v>2971</v>
      </c>
      <c r="H512" s="3" t="s">
        <v>2831</v>
      </c>
      <c r="I512" s="3" t="s">
        <v>2831</v>
      </c>
      <c r="J512" s="4">
        <v>42215</v>
      </c>
      <c r="K512" s="4">
        <v>42815</v>
      </c>
      <c r="L512" s="4">
        <v>42815</v>
      </c>
      <c r="M512" s="4">
        <v>43167</v>
      </c>
      <c r="N512" s="3" t="s">
        <v>1706</v>
      </c>
      <c r="O512" s="3" t="s">
        <v>1995</v>
      </c>
      <c r="P512" s="4">
        <v>43545</v>
      </c>
      <c r="Q512" s="3" t="s">
        <v>2929</v>
      </c>
      <c r="R512" s="3" t="s">
        <v>2929</v>
      </c>
    </row>
    <row r="513" spans="1:19" hidden="1" x14ac:dyDescent="0.25">
      <c r="A513" s="3">
        <v>479928</v>
      </c>
      <c r="B513" s="3" t="s">
        <v>1678</v>
      </c>
      <c r="C513" s="3" t="s">
        <v>2273</v>
      </c>
      <c r="D513" s="3" t="s">
        <v>1477</v>
      </c>
      <c r="E513" s="3" t="s">
        <v>1711</v>
      </c>
      <c r="F513" s="3" t="s">
        <v>1717</v>
      </c>
      <c r="G513" s="3" t="s">
        <v>2272</v>
      </c>
      <c r="H513" s="3" t="s">
        <v>2262</v>
      </c>
      <c r="I513" s="3" t="s">
        <v>2261</v>
      </c>
      <c r="J513" s="4">
        <v>39028</v>
      </c>
      <c r="K513" s="4">
        <v>39028</v>
      </c>
      <c r="L513" s="4">
        <v>43313</v>
      </c>
      <c r="M513" s="4">
        <v>43441</v>
      </c>
      <c r="N513" s="3" t="s">
        <v>1706</v>
      </c>
      <c r="O513" s="3" t="s">
        <v>1714</v>
      </c>
      <c r="P513" s="4">
        <v>43589</v>
      </c>
      <c r="Q513" s="3" t="s">
        <v>2260</v>
      </c>
      <c r="R513" s="3" t="s">
        <v>2260</v>
      </c>
    </row>
    <row r="514" spans="1:19" hidden="1" x14ac:dyDescent="0.25">
      <c r="A514" s="3">
        <v>480811</v>
      </c>
      <c r="B514" s="3" t="s">
        <v>1678</v>
      </c>
      <c r="C514" s="3" t="s">
        <v>2641</v>
      </c>
      <c r="D514" s="3" t="s">
        <v>1474</v>
      </c>
      <c r="E514" s="3" t="s">
        <v>1711</v>
      </c>
      <c r="F514" s="3" t="s">
        <v>1717</v>
      </c>
      <c r="G514" s="3" t="s">
        <v>2640</v>
      </c>
      <c r="H514" s="3" t="s">
        <v>2262</v>
      </c>
      <c r="I514" s="3" t="s">
        <v>1755</v>
      </c>
      <c r="J514" s="4">
        <v>42305</v>
      </c>
      <c r="K514" s="4">
        <v>42309</v>
      </c>
      <c r="L514" s="4">
        <v>42492</v>
      </c>
      <c r="M514" s="4">
        <v>42853</v>
      </c>
      <c r="N514" s="3" t="s">
        <v>1724</v>
      </c>
      <c r="O514" s="3" t="s">
        <v>1714</v>
      </c>
      <c r="P514" s="4">
        <v>43222</v>
      </c>
      <c r="Q514" s="3" t="s">
        <v>2136</v>
      </c>
      <c r="R514" s="3" t="s">
        <v>2136</v>
      </c>
      <c r="S514" s="3" t="s">
        <v>13</v>
      </c>
    </row>
    <row r="515" spans="1:19" hidden="1" x14ac:dyDescent="0.25">
      <c r="A515" s="3">
        <v>481408</v>
      </c>
      <c r="B515" s="3" t="s">
        <v>1679</v>
      </c>
      <c r="C515" s="3" t="s">
        <v>3202</v>
      </c>
      <c r="D515" s="3" t="s">
        <v>1477</v>
      </c>
      <c r="E515" s="3" t="s">
        <v>1711</v>
      </c>
      <c r="F515" s="3" t="s">
        <v>1710</v>
      </c>
      <c r="G515" s="3" t="s">
        <v>3201</v>
      </c>
      <c r="H515" s="3" t="s">
        <v>2148</v>
      </c>
      <c r="I515" s="3" t="s">
        <v>2067</v>
      </c>
      <c r="J515" s="4">
        <v>42375</v>
      </c>
      <c r="K515" s="4">
        <v>42849</v>
      </c>
      <c r="L515" s="4">
        <v>42849</v>
      </c>
      <c r="M515" s="4">
        <v>43390</v>
      </c>
      <c r="N515" s="3" t="s">
        <v>1706</v>
      </c>
      <c r="O515" s="3" t="s">
        <v>1714</v>
      </c>
      <c r="P515" s="4">
        <v>43579</v>
      </c>
      <c r="Q515" s="3" t="s">
        <v>2066</v>
      </c>
      <c r="R515" s="3" t="s">
        <v>2066</v>
      </c>
    </row>
    <row r="516" spans="1:19" hidden="1" x14ac:dyDescent="0.25">
      <c r="A516" s="3">
        <v>483300</v>
      </c>
      <c r="B516" s="3" t="s">
        <v>1678</v>
      </c>
      <c r="C516" s="3" t="s">
        <v>2191</v>
      </c>
      <c r="D516" s="3" t="s">
        <v>1462</v>
      </c>
      <c r="E516" s="3" t="s">
        <v>1711</v>
      </c>
      <c r="F516" s="3" t="s">
        <v>1717</v>
      </c>
      <c r="G516" s="3" t="s">
        <v>2190</v>
      </c>
      <c r="H516" s="3" t="s">
        <v>2181</v>
      </c>
      <c r="I516" s="3" t="s">
        <v>2182</v>
      </c>
      <c r="J516" s="4">
        <v>39055</v>
      </c>
      <c r="K516" s="4">
        <v>39055</v>
      </c>
      <c r="L516" s="4">
        <v>40544</v>
      </c>
      <c r="M516" s="4">
        <v>43103</v>
      </c>
      <c r="N516" s="3" t="s">
        <v>1706</v>
      </c>
      <c r="O516" s="3" t="s">
        <v>1714</v>
      </c>
      <c r="P516" s="4">
        <v>43438</v>
      </c>
      <c r="Q516" s="3" t="s">
        <v>2180</v>
      </c>
      <c r="R516" s="3" t="s">
        <v>2179</v>
      </c>
      <c r="S516" s="3" t="s">
        <v>13</v>
      </c>
    </row>
    <row r="517" spans="1:19" hidden="1" x14ac:dyDescent="0.25">
      <c r="A517" s="3">
        <v>484812</v>
      </c>
      <c r="B517" s="3" t="s">
        <v>1679</v>
      </c>
      <c r="C517" s="3" t="s">
        <v>3209</v>
      </c>
      <c r="D517" s="3" t="s">
        <v>1477</v>
      </c>
      <c r="E517" s="3" t="s">
        <v>1711</v>
      </c>
      <c r="F517" s="3" t="s">
        <v>1717</v>
      </c>
      <c r="G517" s="3" t="s">
        <v>3208</v>
      </c>
      <c r="H517" s="3" t="s">
        <v>3204</v>
      </c>
      <c r="I517" s="3" t="s">
        <v>3207</v>
      </c>
      <c r="J517" s="4">
        <v>42411</v>
      </c>
      <c r="K517" s="4">
        <v>42411</v>
      </c>
      <c r="L517" s="4">
        <v>42411</v>
      </c>
      <c r="M517" s="4">
        <v>42902</v>
      </c>
      <c r="N517" s="3" t="s">
        <v>1706</v>
      </c>
      <c r="O517" s="3" t="s">
        <v>1714</v>
      </c>
      <c r="P517" s="4">
        <v>43142</v>
      </c>
      <c r="Q517" s="3" t="s">
        <v>3203</v>
      </c>
      <c r="R517" s="3" t="s">
        <v>3203</v>
      </c>
      <c r="S517" s="3" t="s">
        <v>13</v>
      </c>
    </row>
    <row r="518" spans="1:19" hidden="1" x14ac:dyDescent="0.25">
      <c r="A518" s="3">
        <v>486109</v>
      </c>
      <c r="B518" s="3" t="s">
        <v>1713</v>
      </c>
      <c r="C518" s="3" t="s">
        <v>1880</v>
      </c>
      <c r="D518" s="3" t="s">
        <v>1488</v>
      </c>
      <c r="E518" s="3" t="s">
        <v>1711</v>
      </c>
      <c r="F518" s="3" t="s">
        <v>1710</v>
      </c>
      <c r="G518" s="3" t="s">
        <v>1879</v>
      </c>
      <c r="H518" s="3" t="s">
        <v>1826</v>
      </c>
      <c r="I518" s="3" t="s">
        <v>1858</v>
      </c>
      <c r="J518" s="4">
        <v>39322</v>
      </c>
      <c r="K518" s="4">
        <v>42885</v>
      </c>
      <c r="L518" s="4">
        <v>42885</v>
      </c>
      <c r="M518" s="4">
        <v>43160</v>
      </c>
      <c r="N518" s="3" t="s">
        <v>1706</v>
      </c>
      <c r="O518" s="3" t="s">
        <v>1705</v>
      </c>
      <c r="P518" s="4">
        <v>43250</v>
      </c>
      <c r="Q518" s="3" t="s">
        <v>1857</v>
      </c>
      <c r="R518" s="3" t="s">
        <v>1857</v>
      </c>
      <c r="S518" s="3" t="s">
        <v>13</v>
      </c>
    </row>
    <row r="519" spans="1:19" hidden="1" x14ac:dyDescent="0.25">
      <c r="A519" s="3">
        <v>486540</v>
      </c>
      <c r="B519" s="3" t="s">
        <v>1713</v>
      </c>
      <c r="C519" s="3" t="s">
        <v>1862</v>
      </c>
      <c r="D519" s="3" t="s">
        <v>1608</v>
      </c>
      <c r="E519" s="3" t="s">
        <v>1711</v>
      </c>
      <c r="F519" s="3" t="s">
        <v>1717</v>
      </c>
      <c r="G519" s="3" t="s">
        <v>1861</v>
      </c>
      <c r="H519" s="3" t="s">
        <v>1826</v>
      </c>
      <c r="I519" s="3" t="s">
        <v>1858</v>
      </c>
      <c r="J519" s="4">
        <v>39244</v>
      </c>
      <c r="K519" s="4">
        <v>39244</v>
      </c>
      <c r="L519" s="4">
        <v>42658</v>
      </c>
      <c r="M519" s="4">
        <v>41803</v>
      </c>
      <c r="O519" s="3" t="s">
        <v>1714</v>
      </c>
      <c r="P519" s="4">
        <v>42166</v>
      </c>
      <c r="Q519" s="3" t="s">
        <v>1857</v>
      </c>
      <c r="R519" s="3" t="s">
        <v>1857</v>
      </c>
      <c r="S519" s="3" t="s">
        <v>13</v>
      </c>
    </row>
    <row r="520" spans="1:19" hidden="1" x14ac:dyDescent="0.25">
      <c r="A520" s="3">
        <v>489127</v>
      </c>
      <c r="B520" s="3" t="s">
        <v>2834</v>
      </c>
      <c r="C520" s="3" t="s">
        <v>3122</v>
      </c>
      <c r="D520" s="3" t="s">
        <v>1602</v>
      </c>
      <c r="E520" s="3" t="s">
        <v>2026</v>
      </c>
      <c r="F520" s="3" t="s">
        <v>1717</v>
      </c>
      <c r="G520" s="3" t="s">
        <v>3121</v>
      </c>
      <c r="H520" s="3" t="s">
        <v>2831</v>
      </c>
      <c r="I520" s="3" t="s">
        <v>2831</v>
      </c>
      <c r="J520" s="4">
        <v>42678</v>
      </c>
      <c r="K520" s="4">
        <v>42678</v>
      </c>
      <c r="L520" s="4">
        <v>42678</v>
      </c>
      <c r="M520" s="4">
        <v>43437</v>
      </c>
      <c r="O520" s="3" t="s">
        <v>2853</v>
      </c>
      <c r="P520" s="4">
        <v>43773</v>
      </c>
      <c r="Q520" s="3" t="s">
        <v>2987</v>
      </c>
      <c r="R520" s="3" t="s">
        <v>2987</v>
      </c>
    </row>
    <row r="521" spans="1:19" hidden="1" x14ac:dyDescent="0.25">
      <c r="A521" s="3">
        <v>490496</v>
      </c>
      <c r="B521" s="3" t="s">
        <v>2070</v>
      </c>
      <c r="C521" s="3" t="s">
        <v>2095</v>
      </c>
      <c r="D521" s="3" t="s">
        <v>1514</v>
      </c>
      <c r="E521" s="3" t="s">
        <v>1838</v>
      </c>
      <c r="F521" s="3" t="s">
        <v>1787</v>
      </c>
      <c r="G521" s="3" t="s">
        <v>2094</v>
      </c>
      <c r="H521" s="3" t="s">
        <v>2075</v>
      </c>
      <c r="I521" s="3" t="s">
        <v>1898</v>
      </c>
      <c r="J521" s="4">
        <v>42534</v>
      </c>
      <c r="K521" s="4">
        <v>42706</v>
      </c>
      <c r="L521" s="4">
        <v>43282</v>
      </c>
      <c r="R521" s="3" t="s">
        <v>2074</v>
      </c>
    </row>
    <row r="522" spans="1:19" hidden="1" x14ac:dyDescent="0.25">
      <c r="A522" s="3">
        <v>491836</v>
      </c>
      <c r="B522" s="3" t="s">
        <v>1678</v>
      </c>
      <c r="C522" s="3" t="s">
        <v>2162</v>
      </c>
      <c r="D522" s="3" t="s">
        <v>1620</v>
      </c>
      <c r="E522" s="3" t="s">
        <v>1711</v>
      </c>
      <c r="F522" s="3" t="s">
        <v>1710</v>
      </c>
      <c r="G522" s="3" t="s">
        <v>2161</v>
      </c>
      <c r="H522" s="3" t="s">
        <v>2154</v>
      </c>
      <c r="I522" s="3" t="s">
        <v>2153</v>
      </c>
      <c r="J522" s="4">
        <v>42380</v>
      </c>
      <c r="K522" s="4">
        <v>42926</v>
      </c>
      <c r="L522" s="4">
        <v>42926</v>
      </c>
      <c r="M522" s="4">
        <v>43301</v>
      </c>
      <c r="N522" s="3" t="s">
        <v>1706</v>
      </c>
      <c r="O522" s="3" t="s">
        <v>1714</v>
      </c>
      <c r="P522" s="4">
        <v>43656</v>
      </c>
      <c r="Q522" s="3" t="s">
        <v>2152</v>
      </c>
      <c r="R522" s="3" t="s">
        <v>2151</v>
      </c>
    </row>
    <row r="523" spans="1:19" hidden="1" x14ac:dyDescent="0.25">
      <c r="A523" s="3">
        <v>492251</v>
      </c>
      <c r="B523" s="3" t="s">
        <v>2834</v>
      </c>
      <c r="C523" s="3" t="s">
        <v>3058</v>
      </c>
      <c r="D523" s="3" t="s">
        <v>1518</v>
      </c>
      <c r="E523" s="3" t="s">
        <v>1711</v>
      </c>
      <c r="F523" s="3" t="s">
        <v>1710</v>
      </c>
      <c r="G523" s="3" t="s">
        <v>3057</v>
      </c>
      <c r="H523" s="3" t="s">
        <v>2867</v>
      </c>
      <c r="I523" s="3" t="s">
        <v>2992</v>
      </c>
      <c r="J523" s="4">
        <v>42912</v>
      </c>
      <c r="K523" s="4">
        <v>42912</v>
      </c>
      <c r="L523" s="4">
        <v>42912</v>
      </c>
      <c r="M523" s="4">
        <v>1</v>
      </c>
      <c r="O523" s="3" t="s">
        <v>3056</v>
      </c>
      <c r="P523" s="4">
        <v>42973</v>
      </c>
      <c r="Q523" s="3" t="s">
        <v>2994</v>
      </c>
      <c r="R523" s="3" t="s">
        <v>2994</v>
      </c>
      <c r="S523" s="3" t="s">
        <v>13</v>
      </c>
    </row>
    <row r="524" spans="1:19" hidden="1" x14ac:dyDescent="0.25">
      <c r="A524" s="3">
        <v>493249</v>
      </c>
      <c r="B524" s="30" t="s">
        <v>2834</v>
      </c>
      <c r="C524" s="3" t="s">
        <v>2785</v>
      </c>
      <c r="D524" s="3" t="s">
        <v>2041</v>
      </c>
      <c r="E524" s="3" t="s">
        <v>1788</v>
      </c>
      <c r="F524" s="3" t="s">
        <v>1710</v>
      </c>
      <c r="G524" s="3" t="s">
        <v>2784</v>
      </c>
      <c r="H524" s="3" t="s">
        <v>2039</v>
      </c>
      <c r="I524" s="3" t="s">
        <v>2783</v>
      </c>
      <c r="J524" s="4">
        <v>42591</v>
      </c>
      <c r="K524" s="4">
        <v>42591</v>
      </c>
      <c r="L524" s="4">
        <v>42591</v>
      </c>
      <c r="R524" s="3" t="s">
        <v>2037</v>
      </c>
    </row>
    <row r="525" spans="1:19" hidden="1" x14ac:dyDescent="0.25">
      <c r="A525" s="3">
        <v>496845</v>
      </c>
      <c r="B525" s="3" t="s">
        <v>2834</v>
      </c>
      <c r="C525" s="3" t="s">
        <v>3144</v>
      </c>
      <c r="D525" s="3" t="s">
        <v>1497</v>
      </c>
      <c r="E525" s="3" t="s">
        <v>1711</v>
      </c>
      <c r="F525" s="3" t="s">
        <v>1717</v>
      </c>
      <c r="G525" s="3" t="s">
        <v>3143</v>
      </c>
      <c r="H525" s="3" t="s">
        <v>2039</v>
      </c>
      <c r="I525" s="3" t="s">
        <v>3131</v>
      </c>
      <c r="J525" s="4">
        <v>41648</v>
      </c>
      <c r="K525" s="4">
        <v>41648</v>
      </c>
      <c r="L525" s="4">
        <v>42795</v>
      </c>
      <c r="M525" s="4">
        <v>43405</v>
      </c>
      <c r="N525" s="3" t="s">
        <v>1706</v>
      </c>
      <c r="O525" s="3" t="s">
        <v>1714</v>
      </c>
      <c r="P525" s="4">
        <v>43525</v>
      </c>
      <c r="Q525" s="3" t="s">
        <v>2858</v>
      </c>
      <c r="R525" s="3" t="s">
        <v>2858</v>
      </c>
    </row>
    <row r="526" spans="1:19" hidden="1" x14ac:dyDescent="0.25">
      <c r="A526" s="3">
        <v>499164</v>
      </c>
      <c r="B526" s="3" t="s">
        <v>1678</v>
      </c>
      <c r="C526" s="3" t="s">
        <v>2481</v>
      </c>
      <c r="D526" s="3" t="s">
        <v>1637</v>
      </c>
      <c r="E526" s="3" t="s">
        <v>1838</v>
      </c>
      <c r="F526" s="3" t="s">
        <v>1787</v>
      </c>
      <c r="G526" s="3" t="s">
        <v>2480</v>
      </c>
      <c r="H526" s="3" t="s">
        <v>1776</v>
      </c>
      <c r="I526" s="3" t="s">
        <v>1822</v>
      </c>
      <c r="J526" s="4">
        <v>42186</v>
      </c>
      <c r="K526" s="4">
        <v>42186</v>
      </c>
      <c r="L526" s="4">
        <v>43282</v>
      </c>
      <c r="R526" s="3" t="s">
        <v>2343</v>
      </c>
    </row>
    <row r="527" spans="1:19" hidden="1" x14ac:dyDescent="0.25">
      <c r="A527" s="3">
        <v>499585</v>
      </c>
      <c r="B527" s="3" t="s">
        <v>1678</v>
      </c>
      <c r="C527" s="3" t="s">
        <v>2540</v>
      </c>
      <c r="D527" s="3" t="s">
        <v>1593</v>
      </c>
      <c r="E527" s="3" t="s">
        <v>1711</v>
      </c>
      <c r="F527" s="3" t="s">
        <v>1717</v>
      </c>
      <c r="G527" s="3" t="s">
        <v>2539</v>
      </c>
      <c r="H527" s="3" t="s">
        <v>1743</v>
      </c>
      <c r="I527" s="3" t="s">
        <v>2214</v>
      </c>
      <c r="J527" s="4">
        <v>42156</v>
      </c>
      <c r="K527" s="4">
        <v>42156</v>
      </c>
      <c r="L527" s="4">
        <v>42156</v>
      </c>
      <c r="M527" s="4">
        <v>43280</v>
      </c>
      <c r="N527" s="3" t="s">
        <v>1706</v>
      </c>
      <c r="O527" s="3" t="s">
        <v>1714</v>
      </c>
      <c r="P527" s="4">
        <v>43617</v>
      </c>
      <c r="Q527" s="3" t="s">
        <v>2213</v>
      </c>
      <c r="R527" s="3" t="s">
        <v>2530</v>
      </c>
    </row>
    <row r="528" spans="1:19" hidden="1" x14ac:dyDescent="0.25">
      <c r="A528" s="3">
        <v>500533</v>
      </c>
      <c r="B528" s="3" t="s">
        <v>1678</v>
      </c>
      <c r="C528" s="3" t="s">
        <v>2361</v>
      </c>
      <c r="D528" s="3" t="s">
        <v>1488</v>
      </c>
      <c r="E528" s="3" t="s">
        <v>1711</v>
      </c>
      <c r="F528" s="3" t="s">
        <v>1717</v>
      </c>
      <c r="G528" s="3" t="s">
        <v>2360</v>
      </c>
      <c r="H528" s="3" t="s">
        <v>1826</v>
      </c>
      <c r="I528" s="3" t="s">
        <v>1858</v>
      </c>
      <c r="J528" s="4">
        <v>40620</v>
      </c>
      <c r="K528" s="4">
        <v>41281</v>
      </c>
      <c r="L528" s="4">
        <v>43214</v>
      </c>
      <c r="R528" s="3" t="s">
        <v>2231</v>
      </c>
    </row>
    <row r="529" spans="1:19" hidden="1" x14ac:dyDescent="0.25">
      <c r="A529" s="3">
        <v>504118</v>
      </c>
      <c r="B529" s="3" t="s">
        <v>1678</v>
      </c>
      <c r="C529" s="3" t="s">
        <v>2589</v>
      </c>
      <c r="D529" s="3" t="s">
        <v>1462</v>
      </c>
      <c r="E529" s="3" t="s">
        <v>1711</v>
      </c>
      <c r="F529" s="3" t="s">
        <v>1717</v>
      </c>
      <c r="G529" s="3" t="s">
        <v>2588</v>
      </c>
      <c r="H529" s="3" t="s">
        <v>1743</v>
      </c>
      <c r="I529" s="3" t="s">
        <v>1963</v>
      </c>
      <c r="J529" s="4">
        <v>39307</v>
      </c>
      <c r="K529" s="4">
        <v>39667</v>
      </c>
      <c r="L529" s="4">
        <v>41953</v>
      </c>
      <c r="M529" s="4">
        <v>43441</v>
      </c>
      <c r="N529" s="3" t="s">
        <v>1706</v>
      </c>
      <c r="O529" s="3" t="s">
        <v>1714</v>
      </c>
      <c r="P529" s="4">
        <v>43779</v>
      </c>
      <c r="Q529" s="3" t="s">
        <v>2584</v>
      </c>
      <c r="R529" s="3" t="s">
        <v>2584</v>
      </c>
    </row>
    <row r="530" spans="1:19" hidden="1" x14ac:dyDescent="0.25">
      <c r="A530" s="3">
        <v>504690</v>
      </c>
      <c r="B530" s="3" t="s">
        <v>1713</v>
      </c>
      <c r="C530" s="3" t="s">
        <v>1768</v>
      </c>
      <c r="D530" s="3" t="s">
        <v>1600</v>
      </c>
      <c r="E530" s="3" t="s">
        <v>1711</v>
      </c>
      <c r="F530" s="3" t="s">
        <v>1717</v>
      </c>
      <c r="G530" s="3" t="s">
        <v>1767</v>
      </c>
      <c r="H530" s="3" t="s">
        <v>1743</v>
      </c>
      <c r="I530" s="3" t="s">
        <v>1755</v>
      </c>
      <c r="J530" s="4">
        <v>39301</v>
      </c>
      <c r="K530" s="4">
        <v>42150</v>
      </c>
      <c r="L530" s="4">
        <v>43110</v>
      </c>
      <c r="M530" s="4">
        <v>43420</v>
      </c>
      <c r="N530" s="3" t="s">
        <v>1706</v>
      </c>
      <c r="O530" s="3" t="s">
        <v>1714</v>
      </c>
      <c r="P530" s="4">
        <v>43601</v>
      </c>
      <c r="Q530" s="3" t="s">
        <v>1759</v>
      </c>
      <c r="R530" s="3" t="s">
        <v>1752</v>
      </c>
    </row>
    <row r="531" spans="1:19" hidden="1" x14ac:dyDescent="0.25">
      <c r="A531" s="3">
        <v>505779</v>
      </c>
      <c r="B531" s="3" t="s">
        <v>1678</v>
      </c>
      <c r="C531" s="3" t="s">
        <v>2158</v>
      </c>
      <c r="D531" s="3" t="s">
        <v>1638</v>
      </c>
      <c r="E531" s="3" t="s">
        <v>1711</v>
      </c>
      <c r="F531" s="3" t="s">
        <v>1710</v>
      </c>
      <c r="G531" s="3" t="s">
        <v>2157</v>
      </c>
      <c r="H531" s="3" t="s">
        <v>2154</v>
      </c>
      <c r="I531" s="3" t="s">
        <v>1784</v>
      </c>
      <c r="J531" s="4">
        <v>39755</v>
      </c>
      <c r="K531" s="4">
        <v>43122</v>
      </c>
      <c r="L531" s="4">
        <v>43122</v>
      </c>
      <c r="M531" s="4">
        <v>43250</v>
      </c>
      <c r="N531" s="3" t="s">
        <v>1706</v>
      </c>
      <c r="O531" s="3" t="s">
        <v>1705</v>
      </c>
      <c r="P531" s="4">
        <v>43487</v>
      </c>
      <c r="Q531" s="3" t="s">
        <v>2152</v>
      </c>
      <c r="R531" s="3" t="s">
        <v>2151</v>
      </c>
    </row>
    <row r="532" spans="1:19" hidden="1" x14ac:dyDescent="0.25">
      <c r="A532" s="3">
        <v>508208</v>
      </c>
      <c r="B532" s="3" t="s">
        <v>2070</v>
      </c>
      <c r="C532" s="3" t="s">
        <v>2086</v>
      </c>
      <c r="D532" s="3" t="s">
        <v>1639</v>
      </c>
      <c r="E532" s="3" t="s">
        <v>1838</v>
      </c>
      <c r="F532" s="3" t="s">
        <v>1787</v>
      </c>
      <c r="G532" s="3" t="s">
        <v>2085</v>
      </c>
      <c r="H532" s="3" t="s">
        <v>2075</v>
      </c>
      <c r="I532" s="3" t="s">
        <v>1890</v>
      </c>
      <c r="J532" s="4">
        <v>43032</v>
      </c>
      <c r="K532" s="4">
        <v>43032</v>
      </c>
      <c r="L532" s="4">
        <v>43282</v>
      </c>
      <c r="R532" s="3" t="s">
        <v>2074</v>
      </c>
    </row>
    <row r="533" spans="1:19" hidden="1" x14ac:dyDescent="0.25">
      <c r="A533" s="3">
        <v>510025</v>
      </c>
      <c r="B533" s="3" t="s">
        <v>1678</v>
      </c>
      <c r="C533" s="3" t="s">
        <v>2544</v>
      </c>
      <c r="D533" s="3" t="s">
        <v>1640</v>
      </c>
      <c r="E533" s="3" t="s">
        <v>1711</v>
      </c>
      <c r="F533" s="3" t="s">
        <v>1717</v>
      </c>
      <c r="G533" s="3" t="s">
        <v>2543</v>
      </c>
      <c r="H533" s="3" t="s">
        <v>1743</v>
      </c>
      <c r="I533" s="3" t="s">
        <v>2214</v>
      </c>
      <c r="J533" s="4">
        <v>40773</v>
      </c>
      <c r="K533" s="4">
        <v>42552</v>
      </c>
      <c r="L533" s="4">
        <v>42917</v>
      </c>
      <c r="M533" s="4">
        <v>43450</v>
      </c>
      <c r="O533" s="3" t="s">
        <v>1714</v>
      </c>
      <c r="P533" s="4">
        <v>43647</v>
      </c>
      <c r="Q533" s="30" t="s">
        <v>2530</v>
      </c>
      <c r="R533" s="3" t="s">
        <v>2530</v>
      </c>
      <c r="S533" s="30" t="s">
        <v>20</v>
      </c>
    </row>
    <row r="534" spans="1:19" hidden="1" x14ac:dyDescent="0.25">
      <c r="A534" s="3">
        <v>511643</v>
      </c>
      <c r="B534" s="3" t="s">
        <v>1679</v>
      </c>
      <c r="C534" s="3" t="s">
        <v>3193</v>
      </c>
      <c r="D534" s="3" t="s">
        <v>1471</v>
      </c>
      <c r="E534" s="3" t="s">
        <v>1711</v>
      </c>
      <c r="F534" s="3" t="s">
        <v>1717</v>
      </c>
      <c r="G534" s="3" t="s">
        <v>3192</v>
      </c>
      <c r="H534" s="3" t="s">
        <v>2148</v>
      </c>
      <c r="I534" s="3" t="s">
        <v>3191</v>
      </c>
      <c r="J534" s="4">
        <v>42499</v>
      </c>
      <c r="K534" s="4">
        <v>42499</v>
      </c>
      <c r="L534" s="4">
        <v>42914</v>
      </c>
      <c r="M534" s="4">
        <v>43390</v>
      </c>
      <c r="N534" s="3" t="s">
        <v>1706</v>
      </c>
      <c r="O534" s="3" t="s">
        <v>1714</v>
      </c>
      <c r="P534" s="4">
        <v>43644</v>
      </c>
      <c r="Q534" s="3" t="s">
        <v>2066</v>
      </c>
      <c r="R534" s="3" t="s">
        <v>2066</v>
      </c>
    </row>
    <row r="535" spans="1:19" hidden="1" x14ac:dyDescent="0.25">
      <c r="A535" s="3">
        <v>512216</v>
      </c>
      <c r="B535" s="3" t="s">
        <v>1678</v>
      </c>
      <c r="C535" s="3" t="s">
        <v>2371</v>
      </c>
      <c r="D535" s="3" t="s">
        <v>1475</v>
      </c>
      <c r="E535" s="3" t="s">
        <v>1711</v>
      </c>
      <c r="F535" s="3" t="s">
        <v>1717</v>
      </c>
      <c r="G535" s="3" t="s">
        <v>2370</v>
      </c>
      <c r="H535" s="3" t="s">
        <v>1826</v>
      </c>
      <c r="I535" s="3" t="s">
        <v>1858</v>
      </c>
      <c r="J535" s="4">
        <v>39763</v>
      </c>
      <c r="K535" s="4">
        <v>39763</v>
      </c>
      <c r="L535" s="4">
        <v>39763</v>
      </c>
      <c r="M535" s="4">
        <v>43158</v>
      </c>
      <c r="N535" s="3" t="s">
        <v>1706</v>
      </c>
      <c r="O535" s="3" t="s">
        <v>1714</v>
      </c>
      <c r="P535" s="4">
        <v>43415</v>
      </c>
      <c r="Q535" s="3" t="s">
        <v>2227</v>
      </c>
      <c r="R535" s="3" t="s">
        <v>2231</v>
      </c>
      <c r="S535" s="3" t="s">
        <v>13</v>
      </c>
    </row>
    <row r="536" spans="1:19" hidden="1" x14ac:dyDescent="0.25">
      <c r="A536" s="3">
        <v>513494</v>
      </c>
      <c r="B536" s="3" t="s">
        <v>2070</v>
      </c>
      <c r="C536" s="3" t="s">
        <v>2135</v>
      </c>
      <c r="D536" s="3" t="s">
        <v>1460</v>
      </c>
      <c r="E536" s="3" t="s">
        <v>1711</v>
      </c>
      <c r="F536" s="3" t="s">
        <v>1717</v>
      </c>
      <c r="G536" s="3" t="s">
        <v>2134</v>
      </c>
      <c r="H536" s="3" t="s">
        <v>1743</v>
      </c>
      <c r="I536" s="3" t="s">
        <v>2067</v>
      </c>
      <c r="J536" s="4">
        <v>42615</v>
      </c>
      <c r="K536" s="4">
        <v>42615</v>
      </c>
      <c r="L536" s="4">
        <v>42615</v>
      </c>
      <c r="M536" s="4">
        <v>43024</v>
      </c>
      <c r="N536" s="3" t="s">
        <v>1706</v>
      </c>
      <c r="O536" s="3" t="s">
        <v>1714</v>
      </c>
      <c r="P536" s="4">
        <v>43345</v>
      </c>
      <c r="Q536" s="3" t="s">
        <v>2111</v>
      </c>
      <c r="R536" s="3" t="s">
        <v>2111</v>
      </c>
      <c r="S536" s="3" t="s">
        <v>13</v>
      </c>
    </row>
    <row r="537" spans="1:19" hidden="1" x14ac:dyDescent="0.25">
      <c r="A537" s="3">
        <v>513828</v>
      </c>
      <c r="B537" s="3" t="s">
        <v>1678</v>
      </c>
      <c r="C537" s="3" t="s">
        <v>2279</v>
      </c>
      <c r="D537" s="3" t="s">
        <v>1603</v>
      </c>
      <c r="E537" s="3" t="s">
        <v>1711</v>
      </c>
      <c r="F537" s="3" t="s">
        <v>1717</v>
      </c>
      <c r="G537" s="3" t="s">
        <v>2278</v>
      </c>
      <c r="H537" s="3" t="s">
        <v>1743</v>
      </c>
      <c r="I537" s="3" t="s">
        <v>1742</v>
      </c>
      <c r="J537" s="4">
        <v>40506</v>
      </c>
      <c r="K537" s="4">
        <v>41443</v>
      </c>
      <c r="L537" s="4">
        <v>41443</v>
      </c>
      <c r="M537" s="4">
        <v>42768</v>
      </c>
      <c r="N537" s="3" t="s">
        <v>1762</v>
      </c>
      <c r="O537" s="3" t="s">
        <v>1714</v>
      </c>
      <c r="P537" s="4">
        <v>42891</v>
      </c>
      <c r="Q537" s="3" t="s">
        <v>2277</v>
      </c>
      <c r="R537" s="3" t="s">
        <v>2276</v>
      </c>
      <c r="S537" s="3" t="s">
        <v>13</v>
      </c>
    </row>
    <row r="538" spans="1:19" hidden="1" x14ac:dyDescent="0.25">
      <c r="A538" s="3">
        <v>513858</v>
      </c>
      <c r="B538" s="3" t="s">
        <v>1679</v>
      </c>
      <c r="C538" s="3" t="s">
        <v>3319</v>
      </c>
      <c r="D538" s="3" t="s">
        <v>3305</v>
      </c>
      <c r="E538" s="3" t="s">
        <v>1838</v>
      </c>
      <c r="F538" s="3" t="s">
        <v>1787</v>
      </c>
      <c r="G538" s="3" t="s">
        <v>3318</v>
      </c>
      <c r="H538" s="3" t="s">
        <v>3300</v>
      </c>
      <c r="I538" s="3" t="s">
        <v>3303</v>
      </c>
      <c r="J538" s="4">
        <v>40044</v>
      </c>
      <c r="K538" s="4">
        <v>41183</v>
      </c>
      <c r="L538" s="4">
        <v>43282</v>
      </c>
      <c r="M538" s="4">
        <v>43371</v>
      </c>
      <c r="N538" s="3" t="s">
        <v>1706</v>
      </c>
      <c r="O538" s="3" t="s">
        <v>1714</v>
      </c>
      <c r="P538" s="4">
        <v>43739</v>
      </c>
      <c r="Q538" s="3" t="s">
        <v>3272</v>
      </c>
      <c r="R538" s="3" t="s">
        <v>3272</v>
      </c>
    </row>
    <row r="539" spans="1:19" hidden="1" x14ac:dyDescent="0.25">
      <c r="A539" s="3">
        <v>514829</v>
      </c>
      <c r="B539" s="3" t="s">
        <v>1679</v>
      </c>
      <c r="C539" s="3" t="s">
        <v>3341</v>
      </c>
      <c r="D539" s="3" t="s">
        <v>1543</v>
      </c>
      <c r="E539" s="3" t="s">
        <v>1711</v>
      </c>
      <c r="F539" s="3" t="s">
        <v>1717</v>
      </c>
      <c r="G539" s="3" t="s">
        <v>3340</v>
      </c>
      <c r="H539" s="3" t="s">
        <v>1822</v>
      </c>
      <c r="I539" s="3" t="s">
        <v>3337</v>
      </c>
      <c r="J539" s="4">
        <v>39455</v>
      </c>
      <c r="K539" s="4">
        <v>39826</v>
      </c>
      <c r="L539" s="4">
        <v>43074</v>
      </c>
      <c r="M539" s="4">
        <v>43172</v>
      </c>
      <c r="N539" s="3" t="s">
        <v>1706</v>
      </c>
      <c r="O539" s="3" t="s">
        <v>1714</v>
      </c>
      <c r="P539" s="4">
        <v>43478</v>
      </c>
      <c r="Q539" s="3" t="s">
        <v>3336</v>
      </c>
      <c r="R539" s="3" t="s">
        <v>3331</v>
      </c>
    </row>
    <row r="540" spans="1:19" hidden="1" x14ac:dyDescent="0.25">
      <c r="A540" s="3">
        <v>515179</v>
      </c>
      <c r="B540" s="3" t="s">
        <v>2834</v>
      </c>
      <c r="C540" s="3" t="s">
        <v>3073</v>
      </c>
      <c r="D540" s="3" t="s">
        <v>1518</v>
      </c>
      <c r="E540" s="3" t="s">
        <v>1711</v>
      </c>
      <c r="F540" s="3" t="s">
        <v>1710</v>
      </c>
      <c r="G540" s="3" t="s">
        <v>3072</v>
      </c>
      <c r="H540" s="3" t="s">
        <v>2867</v>
      </c>
      <c r="I540" s="3" t="s">
        <v>2992</v>
      </c>
      <c r="J540" s="4">
        <v>43038</v>
      </c>
      <c r="K540" s="4">
        <v>43038</v>
      </c>
      <c r="L540" s="4">
        <v>43038</v>
      </c>
      <c r="M540" s="4">
        <v>43038</v>
      </c>
      <c r="N540" s="3" t="s">
        <v>1729</v>
      </c>
      <c r="O540" s="3" t="s">
        <v>1728</v>
      </c>
      <c r="P540" s="4">
        <v>43099</v>
      </c>
      <c r="Q540" s="3" t="s">
        <v>2994</v>
      </c>
      <c r="R540" s="3" t="s">
        <v>2994</v>
      </c>
      <c r="S540" s="3" t="s">
        <v>13</v>
      </c>
    </row>
    <row r="541" spans="1:19" hidden="1" x14ac:dyDescent="0.25">
      <c r="A541" s="3">
        <v>515769</v>
      </c>
      <c r="B541" s="3" t="s">
        <v>1678</v>
      </c>
      <c r="C541" s="3" t="s">
        <v>2459</v>
      </c>
      <c r="D541" s="3" t="s">
        <v>1471</v>
      </c>
      <c r="E541" s="3" t="s">
        <v>1711</v>
      </c>
      <c r="F541" s="3" t="s">
        <v>1710</v>
      </c>
      <c r="G541" s="3" t="s">
        <v>2458</v>
      </c>
      <c r="H541" s="3" t="s">
        <v>1743</v>
      </c>
      <c r="I541" s="3" t="s">
        <v>1793</v>
      </c>
      <c r="J541" s="4">
        <v>42719</v>
      </c>
      <c r="K541" s="4">
        <v>43069</v>
      </c>
      <c r="L541" s="4">
        <v>43069</v>
      </c>
      <c r="M541" s="4">
        <v>43445</v>
      </c>
      <c r="N541" s="3" t="s">
        <v>1706</v>
      </c>
      <c r="O541" s="3" t="s">
        <v>1714</v>
      </c>
      <c r="P541" s="4">
        <v>43799</v>
      </c>
      <c r="Q541" s="3" t="s">
        <v>2451</v>
      </c>
      <c r="R541" s="3" t="s">
        <v>2451</v>
      </c>
    </row>
    <row r="542" spans="1:19" hidden="1" x14ac:dyDescent="0.25">
      <c r="A542" s="3">
        <v>515771</v>
      </c>
      <c r="B542" s="3" t="s">
        <v>1678</v>
      </c>
      <c r="C542" s="3" t="s">
        <v>2715</v>
      </c>
      <c r="D542" s="3" t="s">
        <v>1471</v>
      </c>
      <c r="E542" s="3" t="s">
        <v>1711</v>
      </c>
      <c r="F542" s="3" t="s">
        <v>1717</v>
      </c>
      <c r="G542" s="3" t="s">
        <v>2714</v>
      </c>
      <c r="H542" s="3" t="s">
        <v>2341</v>
      </c>
      <c r="I542" s="3" t="s">
        <v>2340</v>
      </c>
      <c r="J542" s="4">
        <v>40403</v>
      </c>
      <c r="K542" s="4">
        <v>42752</v>
      </c>
      <c r="L542" s="4">
        <v>43374</v>
      </c>
      <c r="R542" s="3" t="s">
        <v>2342</v>
      </c>
    </row>
    <row r="543" spans="1:19" hidden="1" x14ac:dyDescent="0.25">
      <c r="A543" s="3">
        <v>517250</v>
      </c>
      <c r="B543" s="3" t="s">
        <v>1678</v>
      </c>
      <c r="C543" s="3" t="s">
        <v>2695</v>
      </c>
      <c r="D543" s="3" t="s">
        <v>1641</v>
      </c>
      <c r="E543" s="3" t="s">
        <v>1838</v>
      </c>
      <c r="F543" s="3" t="s">
        <v>1787</v>
      </c>
      <c r="G543" s="3" t="s">
        <v>2694</v>
      </c>
      <c r="H543" s="3" t="s">
        <v>1743</v>
      </c>
      <c r="I543" s="3" t="s">
        <v>1836</v>
      </c>
      <c r="J543" s="4">
        <v>39451</v>
      </c>
      <c r="K543" s="4">
        <v>39930</v>
      </c>
      <c r="L543" s="4">
        <v>43282</v>
      </c>
      <c r="R543" s="3" t="s">
        <v>2595</v>
      </c>
    </row>
    <row r="544" spans="1:19" hidden="1" x14ac:dyDescent="0.25">
      <c r="A544" s="3">
        <v>518861</v>
      </c>
      <c r="B544" s="3" t="s">
        <v>1713</v>
      </c>
      <c r="C544" s="3" t="s">
        <v>1911</v>
      </c>
      <c r="D544" s="3" t="s">
        <v>1640</v>
      </c>
      <c r="E544" s="3" t="s">
        <v>1711</v>
      </c>
      <c r="F544" s="3" t="s">
        <v>1717</v>
      </c>
      <c r="G544" s="3" t="s">
        <v>1910</v>
      </c>
      <c r="H544" s="3" t="s">
        <v>1743</v>
      </c>
      <c r="I544" s="3" t="s">
        <v>1909</v>
      </c>
      <c r="J544" s="4">
        <v>42401</v>
      </c>
      <c r="K544" s="4">
        <v>42401</v>
      </c>
      <c r="L544" s="4">
        <v>42767</v>
      </c>
      <c r="M544" s="4">
        <v>43203</v>
      </c>
      <c r="N544" s="3" t="s">
        <v>1706</v>
      </c>
      <c r="O544" s="3" t="s">
        <v>1714</v>
      </c>
      <c r="P544" s="4">
        <v>43497</v>
      </c>
      <c r="Q544" s="3" t="s">
        <v>1908</v>
      </c>
      <c r="R544" s="3" t="s">
        <v>1908</v>
      </c>
    </row>
    <row r="545" spans="1:19" hidden="1" x14ac:dyDescent="0.25">
      <c r="A545" s="3">
        <v>519651</v>
      </c>
      <c r="B545" s="3" t="s">
        <v>1678</v>
      </c>
      <c r="C545" s="3" t="s">
        <v>2510</v>
      </c>
      <c r="D545" s="3" t="s">
        <v>1465</v>
      </c>
      <c r="E545" s="3" t="s">
        <v>1711</v>
      </c>
      <c r="F545" s="3" t="s">
        <v>1710</v>
      </c>
      <c r="G545" s="3" t="s">
        <v>2509</v>
      </c>
      <c r="H545" s="3" t="s">
        <v>1743</v>
      </c>
      <c r="I545" s="3" t="s">
        <v>1974</v>
      </c>
      <c r="J545" s="4">
        <v>39687</v>
      </c>
      <c r="K545" s="4">
        <v>42885</v>
      </c>
      <c r="L545" s="4">
        <v>42885</v>
      </c>
      <c r="M545" s="4">
        <v>43262</v>
      </c>
      <c r="N545" s="3" t="s">
        <v>1706</v>
      </c>
      <c r="O545" s="3" t="s">
        <v>1714</v>
      </c>
      <c r="P545" s="4">
        <v>43608</v>
      </c>
      <c r="Q545" s="3" t="s">
        <v>2488</v>
      </c>
      <c r="R545" s="3" t="s">
        <v>2488</v>
      </c>
    </row>
    <row r="546" spans="1:19" hidden="1" x14ac:dyDescent="0.25">
      <c r="A546" s="3">
        <v>522890</v>
      </c>
      <c r="B546" s="3" t="s">
        <v>2834</v>
      </c>
      <c r="C546" s="3" t="s">
        <v>3065</v>
      </c>
      <c r="D546" s="3" t="s">
        <v>1481</v>
      </c>
      <c r="E546" s="3" t="s">
        <v>1711</v>
      </c>
      <c r="F546" s="3" t="s">
        <v>1717</v>
      </c>
      <c r="G546" s="3" t="s">
        <v>3064</v>
      </c>
      <c r="H546" s="3" t="s">
        <v>2867</v>
      </c>
      <c r="I546" s="3" t="s">
        <v>2992</v>
      </c>
      <c r="J546" s="4">
        <v>42524</v>
      </c>
      <c r="K546" s="4">
        <v>42524</v>
      </c>
      <c r="L546" s="4">
        <v>42758</v>
      </c>
      <c r="M546" s="4">
        <v>1</v>
      </c>
      <c r="O546" s="3" t="s">
        <v>3063</v>
      </c>
      <c r="P546" s="4">
        <v>42817</v>
      </c>
      <c r="Q546" s="3" t="s">
        <v>2994</v>
      </c>
      <c r="R546" s="3" t="s">
        <v>2994</v>
      </c>
      <c r="S546" s="3" t="s">
        <v>13</v>
      </c>
    </row>
    <row r="547" spans="1:19" hidden="1" x14ac:dyDescent="0.25">
      <c r="A547" s="3">
        <v>525019</v>
      </c>
      <c r="B547" s="3" t="s">
        <v>1713</v>
      </c>
      <c r="C547" s="3" t="s">
        <v>1764</v>
      </c>
      <c r="D547" s="3" t="s">
        <v>1460</v>
      </c>
      <c r="E547" s="3" t="s">
        <v>1711</v>
      </c>
      <c r="F547" s="3" t="s">
        <v>1717</v>
      </c>
      <c r="G547" s="3" t="s">
        <v>1763</v>
      </c>
      <c r="H547" s="3" t="s">
        <v>1743</v>
      </c>
      <c r="I547" s="3" t="s">
        <v>1743</v>
      </c>
      <c r="J547" s="4">
        <v>42121</v>
      </c>
      <c r="K547" s="4">
        <v>42121</v>
      </c>
      <c r="L547" s="4">
        <v>42213</v>
      </c>
      <c r="M547" s="4">
        <v>43441</v>
      </c>
      <c r="N547" s="3" t="s">
        <v>1706</v>
      </c>
      <c r="O547" s="3" t="s">
        <v>1714</v>
      </c>
      <c r="P547" s="4">
        <v>43674</v>
      </c>
      <c r="Q547" s="3" t="s">
        <v>1752</v>
      </c>
      <c r="R547" s="3" t="s">
        <v>1752</v>
      </c>
    </row>
    <row r="548" spans="1:19" hidden="1" x14ac:dyDescent="0.25">
      <c r="A548" s="3">
        <v>525584</v>
      </c>
      <c r="B548" s="3" t="s">
        <v>1713</v>
      </c>
      <c r="C548" s="3" t="s">
        <v>1766</v>
      </c>
      <c r="D548" s="3" t="s">
        <v>1642</v>
      </c>
      <c r="E548" s="3" t="s">
        <v>1711</v>
      </c>
      <c r="F548" s="3" t="s">
        <v>1717</v>
      </c>
      <c r="G548" s="3" t="s">
        <v>1765</v>
      </c>
      <c r="H548" s="3" t="s">
        <v>1743</v>
      </c>
      <c r="I548" s="3" t="s">
        <v>1756</v>
      </c>
      <c r="J548" s="4">
        <v>42513</v>
      </c>
      <c r="K548" s="4">
        <v>42513</v>
      </c>
      <c r="L548" s="4">
        <v>42513</v>
      </c>
      <c r="M548" s="4">
        <v>42933</v>
      </c>
      <c r="N548" s="3" t="s">
        <v>1706</v>
      </c>
      <c r="O548" s="3" t="s">
        <v>1714</v>
      </c>
      <c r="P548" s="4">
        <v>43243</v>
      </c>
      <c r="Q548" s="3" t="s">
        <v>1752</v>
      </c>
      <c r="R548" s="3" t="s">
        <v>1752</v>
      </c>
      <c r="S548" s="3" t="s">
        <v>13</v>
      </c>
    </row>
    <row r="549" spans="1:19" hidden="1" x14ac:dyDescent="0.25">
      <c r="A549" s="3">
        <v>528986</v>
      </c>
      <c r="B549" s="3" t="s">
        <v>1678</v>
      </c>
      <c r="C549" s="3" t="s">
        <v>2681</v>
      </c>
      <c r="D549" s="3" t="s">
        <v>1643</v>
      </c>
      <c r="E549" s="3" t="s">
        <v>2197</v>
      </c>
      <c r="F549" s="3" t="s">
        <v>1710</v>
      </c>
      <c r="G549" s="3" t="s">
        <v>2680</v>
      </c>
      <c r="H549" s="3" t="s">
        <v>1743</v>
      </c>
      <c r="I549" s="3" t="s">
        <v>1836</v>
      </c>
      <c r="J549" s="4">
        <v>42738</v>
      </c>
      <c r="K549" s="4">
        <v>43035</v>
      </c>
      <c r="L549" s="4">
        <v>43035</v>
      </c>
      <c r="M549" s="4">
        <v>43035</v>
      </c>
      <c r="N549" s="3" t="s">
        <v>1729</v>
      </c>
      <c r="O549" s="3" t="s">
        <v>1728</v>
      </c>
      <c r="P549" s="4">
        <v>43158</v>
      </c>
      <c r="Q549" s="3" t="s">
        <v>2595</v>
      </c>
      <c r="R549" s="3" t="s">
        <v>2595</v>
      </c>
      <c r="S549" s="3" t="s">
        <v>13</v>
      </c>
    </row>
    <row r="550" spans="1:19" hidden="1" x14ac:dyDescent="0.25">
      <c r="A550" s="3">
        <v>529827</v>
      </c>
      <c r="B550" s="3" t="s">
        <v>1679</v>
      </c>
      <c r="C550" s="3" t="s">
        <v>3282</v>
      </c>
      <c r="D550" s="3" t="s">
        <v>1496</v>
      </c>
      <c r="E550" s="3" t="s">
        <v>1711</v>
      </c>
      <c r="F550" s="3" t="s">
        <v>1717</v>
      </c>
      <c r="G550" s="3" t="s">
        <v>3281</v>
      </c>
      <c r="H550" s="3" t="s">
        <v>1826</v>
      </c>
      <c r="I550" s="3" t="s">
        <v>2233</v>
      </c>
      <c r="J550" s="4">
        <v>39818</v>
      </c>
      <c r="K550" s="4">
        <v>39818</v>
      </c>
      <c r="L550" s="4">
        <v>42339</v>
      </c>
      <c r="M550" s="4">
        <v>43161</v>
      </c>
      <c r="N550" s="3" t="s">
        <v>1706</v>
      </c>
      <c r="O550" s="3" t="s">
        <v>1714</v>
      </c>
      <c r="P550" s="4">
        <v>43444</v>
      </c>
      <c r="Q550" s="3" t="s">
        <v>3277</v>
      </c>
      <c r="R550" s="3" t="s">
        <v>3277</v>
      </c>
      <c r="S550" s="3" t="s">
        <v>13</v>
      </c>
    </row>
    <row r="551" spans="1:19" hidden="1" x14ac:dyDescent="0.25">
      <c r="A551" s="3">
        <v>532839</v>
      </c>
      <c r="B551" s="3" t="s">
        <v>2834</v>
      </c>
      <c r="C551" s="3" t="s">
        <v>2859</v>
      </c>
      <c r="D551" s="3" t="s">
        <v>1644</v>
      </c>
      <c r="E551" s="3" t="s">
        <v>1758</v>
      </c>
      <c r="F551" s="3" t="s">
        <v>1717</v>
      </c>
      <c r="G551" s="3" t="s">
        <v>2928</v>
      </c>
      <c r="H551" s="3" t="s">
        <v>2861</v>
      </c>
      <c r="I551" s="3" t="s">
        <v>2860</v>
      </c>
      <c r="J551" s="4">
        <v>40028</v>
      </c>
      <c r="K551" s="4">
        <v>40028</v>
      </c>
      <c r="L551" s="4">
        <v>42278</v>
      </c>
      <c r="M551" s="4">
        <v>42934</v>
      </c>
      <c r="O551" s="3" t="s">
        <v>1967</v>
      </c>
      <c r="P551" s="4">
        <v>43374</v>
      </c>
      <c r="Q551" s="3" t="s">
        <v>1821</v>
      </c>
      <c r="R551" s="3" t="s">
        <v>1821</v>
      </c>
      <c r="S551" s="3" t="s">
        <v>13</v>
      </c>
    </row>
    <row r="552" spans="1:19" hidden="1" x14ac:dyDescent="0.25">
      <c r="A552" s="3">
        <v>533352</v>
      </c>
      <c r="B552" s="3" t="s">
        <v>2834</v>
      </c>
      <c r="C552" s="3" t="s">
        <v>2833</v>
      </c>
      <c r="D552" s="3" t="s">
        <v>1462</v>
      </c>
      <c r="E552" s="3" t="s">
        <v>1711</v>
      </c>
      <c r="F552" s="3" t="s">
        <v>1710</v>
      </c>
      <c r="G552" s="3" t="s">
        <v>2832</v>
      </c>
      <c r="H552" s="3" t="s">
        <v>2831</v>
      </c>
      <c r="I552" s="3" t="s">
        <v>2830</v>
      </c>
      <c r="J552" s="4">
        <v>43031</v>
      </c>
      <c r="K552" s="4">
        <v>43031</v>
      </c>
      <c r="L552" s="4">
        <v>43031</v>
      </c>
      <c r="M552" s="4">
        <v>43402</v>
      </c>
      <c r="N552" s="3" t="s">
        <v>1706</v>
      </c>
      <c r="O552" s="3" t="s">
        <v>1714</v>
      </c>
      <c r="P552" s="4">
        <v>43761</v>
      </c>
      <c r="Q552" s="3" t="s">
        <v>2829</v>
      </c>
      <c r="R552" s="3" t="s">
        <v>2829</v>
      </c>
    </row>
    <row r="553" spans="1:19" hidden="1" x14ac:dyDescent="0.25">
      <c r="A553" s="3">
        <v>535027</v>
      </c>
      <c r="B553" s="3" t="s">
        <v>1678</v>
      </c>
      <c r="C553" s="3" t="s">
        <v>2395</v>
      </c>
      <c r="D553" s="3" t="s">
        <v>1463</v>
      </c>
      <c r="E553" s="3" t="s">
        <v>1711</v>
      </c>
      <c r="F553" s="3" t="s">
        <v>1717</v>
      </c>
      <c r="G553" s="3" t="s">
        <v>2394</v>
      </c>
      <c r="H553" s="3" t="s">
        <v>2390</v>
      </c>
      <c r="I553" s="3" t="s">
        <v>2393</v>
      </c>
      <c r="J553" s="4">
        <v>41228</v>
      </c>
      <c r="K553" s="4">
        <v>42457</v>
      </c>
      <c r="L553" s="4">
        <v>42826</v>
      </c>
      <c r="M553" s="4">
        <v>43223</v>
      </c>
      <c r="N553" s="3" t="s">
        <v>1706</v>
      </c>
      <c r="O553" s="3" t="s">
        <v>1714</v>
      </c>
      <c r="P553" s="4">
        <v>43556</v>
      </c>
      <c r="Q553" s="3" t="s">
        <v>2389</v>
      </c>
      <c r="R553" s="3" t="s">
        <v>2388</v>
      </c>
    </row>
    <row r="554" spans="1:19" hidden="1" x14ac:dyDescent="0.25">
      <c r="A554" s="3">
        <v>535271</v>
      </c>
      <c r="B554" s="3" t="s">
        <v>2070</v>
      </c>
      <c r="C554" s="3" t="s">
        <v>2110</v>
      </c>
      <c r="D554" s="3" t="s">
        <v>1488</v>
      </c>
      <c r="E554" s="3" t="s">
        <v>1711</v>
      </c>
      <c r="F554" s="3" t="s">
        <v>1710</v>
      </c>
      <c r="G554" s="3" t="s">
        <v>2109</v>
      </c>
      <c r="H554" s="3" t="s">
        <v>2077</v>
      </c>
      <c r="I554" s="3" t="s">
        <v>1858</v>
      </c>
      <c r="J554" s="4">
        <v>43032</v>
      </c>
      <c r="K554" s="4">
        <v>43108</v>
      </c>
      <c r="L554" s="4">
        <v>43108</v>
      </c>
      <c r="M554" s="4">
        <v>43108</v>
      </c>
      <c r="N554" s="3" t="s">
        <v>1729</v>
      </c>
      <c r="O554" s="3" t="s">
        <v>1728</v>
      </c>
      <c r="P554" s="4">
        <v>43228</v>
      </c>
      <c r="Q554" s="3" t="s">
        <v>1854</v>
      </c>
      <c r="R554" s="3" t="s">
        <v>1854</v>
      </c>
      <c r="S554" s="3" t="s">
        <v>13</v>
      </c>
    </row>
    <row r="555" spans="1:19" hidden="1" x14ac:dyDescent="0.25">
      <c r="A555" s="3">
        <v>535272</v>
      </c>
      <c r="B555" s="3" t="s">
        <v>1678</v>
      </c>
      <c r="C555" s="3" t="s">
        <v>2648</v>
      </c>
      <c r="D555" s="3" t="s">
        <v>1491</v>
      </c>
      <c r="E555" s="3" t="s">
        <v>1711</v>
      </c>
      <c r="F555" s="3" t="s">
        <v>1717</v>
      </c>
      <c r="G555" s="3" t="s">
        <v>2647</v>
      </c>
      <c r="H555" s="3" t="s">
        <v>2262</v>
      </c>
      <c r="I555" s="3" t="s">
        <v>1755</v>
      </c>
      <c r="J555" s="4">
        <v>42359</v>
      </c>
      <c r="K555" s="4">
        <v>42611</v>
      </c>
      <c r="L555" s="4">
        <v>42611</v>
      </c>
      <c r="M555" s="4">
        <v>42842</v>
      </c>
      <c r="N555" s="3" t="s">
        <v>1762</v>
      </c>
      <c r="O555" s="3" t="s">
        <v>1714</v>
      </c>
      <c r="P555" s="4">
        <v>42976</v>
      </c>
      <c r="Q555" s="3" t="s">
        <v>2136</v>
      </c>
      <c r="R555" s="3" t="s">
        <v>2136</v>
      </c>
      <c r="S555" s="3" t="s">
        <v>13</v>
      </c>
    </row>
    <row r="556" spans="1:19" hidden="1" x14ac:dyDescent="0.25">
      <c r="A556" s="3">
        <v>538403</v>
      </c>
      <c r="B556" s="3" t="s">
        <v>2070</v>
      </c>
      <c r="C556" s="3" t="s">
        <v>2079</v>
      </c>
      <c r="D556" s="3" t="s">
        <v>1471</v>
      </c>
      <c r="E556" s="3" t="s">
        <v>1711</v>
      </c>
      <c r="F556" s="3" t="s">
        <v>1717</v>
      </c>
      <c r="G556" s="3" t="s">
        <v>2078</v>
      </c>
      <c r="H556" s="3" t="s">
        <v>2077</v>
      </c>
      <c r="I556" s="3" t="s">
        <v>2076</v>
      </c>
      <c r="J556" s="4">
        <v>42262</v>
      </c>
      <c r="K556" s="4">
        <v>42262</v>
      </c>
      <c r="L556" s="4">
        <v>42430</v>
      </c>
      <c r="M556" s="4">
        <v>42668</v>
      </c>
      <c r="N556" s="3" t="s">
        <v>1762</v>
      </c>
      <c r="O556" s="3" t="s">
        <v>1714</v>
      </c>
      <c r="P556" s="4">
        <v>42993</v>
      </c>
      <c r="Q556" s="3" t="s">
        <v>2074</v>
      </c>
      <c r="R556" s="3" t="s">
        <v>2074</v>
      </c>
      <c r="S556" s="3" t="s">
        <v>13</v>
      </c>
    </row>
    <row r="557" spans="1:19" hidden="1" x14ac:dyDescent="0.25">
      <c r="A557" s="3">
        <v>539650</v>
      </c>
      <c r="B557" s="3" t="s">
        <v>1679</v>
      </c>
      <c r="C557" s="3" t="s">
        <v>3317</v>
      </c>
      <c r="D557" s="3" t="s">
        <v>1613</v>
      </c>
      <c r="E557" s="3" t="s">
        <v>1711</v>
      </c>
      <c r="F557" s="3" t="s">
        <v>1717</v>
      </c>
      <c r="G557" s="3" t="s">
        <v>3316</v>
      </c>
      <c r="H557" s="3" t="s">
        <v>3300</v>
      </c>
      <c r="I557" s="3" t="s">
        <v>1890</v>
      </c>
      <c r="J557" s="4">
        <v>41957</v>
      </c>
      <c r="K557" s="4">
        <v>41957</v>
      </c>
      <c r="L557" s="4">
        <v>41957</v>
      </c>
      <c r="M557" s="4">
        <v>43417</v>
      </c>
      <c r="N557" s="3" t="s">
        <v>1706</v>
      </c>
      <c r="O557" s="3" t="s">
        <v>1714</v>
      </c>
      <c r="P557" s="4">
        <v>43783</v>
      </c>
      <c r="Q557" s="3" t="s">
        <v>3272</v>
      </c>
      <c r="R557" s="3" t="s">
        <v>3272</v>
      </c>
    </row>
    <row r="558" spans="1:19" hidden="1" x14ac:dyDescent="0.25">
      <c r="A558" s="3">
        <v>540391</v>
      </c>
      <c r="B558" s="3" t="s">
        <v>1678</v>
      </c>
      <c r="C558" s="3" t="s">
        <v>2667</v>
      </c>
      <c r="D558" s="3" t="s">
        <v>1645</v>
      </c>
      <c r="E558" s="3" t="s">
        <v>1838</v>
      </c>
      <c r="F558" s="3" t="s">
        <v>1787</v>
      </c>
      <c r="G558" s="3" t="s">
        <v>2666</v>
      </c>
      <c r="H558" s="3" t="s">
        <v>1743</v>
      </c>
      <c r="I558" s="3" t="s">
        <v>1836</v>
      </c>
      <c r="J558" s="4">
        <v>42893</v>
      </c>
      <c r="K558" s="4">
        <v>42893</v>
      </c>
      <c r="L558" s="4">
        <v>43282</v>
      </c>
      <c r="M558" s="4">
        <v>43435</v>
      </c>
      <c r="N558" s="3" t="s">
        <v>1706</v>
      </c>
      <c r="O558" s="3" t="s">
        <v>1714</v>
      </c>
      <c r="P558" s="4">
        <v>43623</v>
      </c>
      <c r="Q558" s="3" t="s">
        <v>2595</v>
      </c>
      <c r="R558" s="3" t="s">
        <v>2595</v>
      </c>
    </row>
    <row r="559" spans="1:19" hidden="1" x14ac:dyDescent="0.25">
      <c r="A559" s="3">
        <v>541462</v>
      </c>
      <c r="B559" s="3" t="s">
        <v>1678</v>
      </c>
      <c r="C559" s="3" t="s">
        <v>2655</v>
      </c>
      <c r="D559" s="3" t="s">
        <v>1490</v>
      </c>
      <c r="E559" s="3" t="s">
        <v>1711</v>
      </c>
      <c r="F559" s="3" t="s">
        <v>1710</v>
      </c>
      <c r="G559" s="3" t="s">
        <v>2654</v>
      </c>
      <c r="H559" s="3" t="s">
        <v>1743</v>
      </c>
      <c r="I559" s="3" t="s">
        <v>1836</v>
      </c>
      <c r="J559" s="4">
        <v>42752</v>
      </c>
      <c r="K559" s="4">
        <v>43035</v>
      </c>
      <c r="L559" s="4">
        <v>43132</v>
      </c>
      <c r="M559" s="4">
        <v>43417</v>
      </c>
      <c r="N559" s="3" t="s">
        <v>1706</v>
      </c>
      <c r="O559" s="3" t="s">
        <v>1714</v>
      </c>
      <c r="P559" s="4">
        <v>43765</v>
      </c>
      <c r="Q559" s="3" t="s">
        <v>2595</v>
      </c>
      <c r="R559" s="3" t="s">
        <v>2595</v>
      </c>
    </row>
    <row r="560" spans="1:19" hidden="1" x14ac:dyDescent="0.25">
      <c r="A560" s="3">
        <v>543750</v>
      </c>
      <c r="B560" s="3" t="s">
        <v>1713</v>
      </c>
      <c r="C560" s="3" t="s">
        <v>1979</v>
      </c>
      <c r="D560" s="3" t="s">
        <v>1465</v>
      </c>
      <c r="E560" s="3" t="s">
        <v>1711</v>
      </c>
      <c r="F560" s="3" t="s">
        <v>1717</v>
      </c>
      <c r="G560" s="3" t="s">
        <v>1978</v>
      </c>
      <c r="H560" s="3" t="s">
        <v>1743</v>
      </c>
      <c r="I560" s="3" t="s">
        <v>1974</v>
      </c>
      <c r="J560" s="4">
        <v>39772</v>
      </c>
      <c r="K560" s="4">
        <v>39772</v>
      </c>
      <c r="L560" s="4">
        <v>42241</v>
      </c>
      <c r="M560" s="4">
        <v>42233</v>
      </c>
      <c r="N560" s="3" t="s">
        <v>1762</v>
      </c>
      <c r="O560" s="3" t="s">
        <v>1714</v>
      </c>
      <c r="P560" s="4">
        <v>42586</v>
      </c>
      <c r="Q560" s="3" t="s">
        <v>1975</v>
      </c>
      <c r="R560" s="3" t="s">
        <v>1975</v>
      </c>
      <c r="S560" s="3" t="s">
        <v>13</v>
      </c>
    </row>
    <row r="561" spans="1:19" hidden="1" x14ac:dyDescent="0.25">
      <c r="A561" s="3">
        <v>546576</v>
      </c>
      <c r="B561" s="3" t="s">
        <v>1713</v>
      </c>
      <c r="C561" s="3" t="s">
        <v>1936</v>
      </c>
      <c r="D561" s="3" t="s">
        <v>1561</v>
      </c>
      <c r="E561" s="3" t="s">
        <v>1711</v>
      </c>
      <c r="F561" s="3" t="s">
        <v>1717</v>
      </c>
      <c r="G561" s="3" t="s">
        <v>1935</v>
      </c>
      <c r="H561" s="3" t="s">
        <v>1736</v>
      </c>
      <c r="I561" s="3" t="s">
        <v>1926</v>
      </c>
      <c r="J561" s="4">
        <v>40833</v>
      </c>
      <c r="K561" s="4">
        <v>43040</v>
      </c>
      <c r="L561" s="4">
        <v>43405</v>
      </c>
      <c r="M561" s="4">
        <v>43405</v>
      </c>
      <c r="N561" s="3" t="s">
        <v>1729</v>
      </c>
      <c r="O561" s="3" t="s">
        <v>1728</v>
      </c>
      <c r="P561" s="4">
        <v>43405</v>
      </c>
      <c r="Q561" s="3" t="s">
        <v>1737</v>
      </c>
      <c r="R561" s="3" t="s">
        <v>1737</v>
      </c>
      <c r="S561" s="3" t="s">
        <v>13</v>
      </c>
    </row>
    <row r="562" spans="1:19" hidden="1" x14ac:dyDescent="0.25">
      <c r="A562" s="3">
        <v>547920</v>
      </c>
      <c r="B562" s="3" t="s">
        <v>2834</v>
      </c>
      <c r="C562" s="3" t="s">
        <v>2893</v>
      </c>
      <c r="D562" s="3" t="s">
        <v>1564</v>
      </c>
      <c r="E562" s="3" t="s">
        <v>1711</v>
      </c>
      <c r="F562" s="3" t="s">
        <v>1717</v>
      </c>
      <c r="G562" s="3" t="s">
        <v>2892</v>
      </c>
      <c r="H562" s="3" t="s">
        <v>2867</v>
      </c>
      <c r="I562" s="3" t="s">
        <v>2866</v>
      </c>
      <c r="J562" s="4">
        <v>40746</v>
      </c>
      <c r="K562" s="4">
        <v>42461</v>
      </c>
      <c r="L562" s="4">
        <v>42461</v>
      </c>
      <c r="M562" s="4">
        <v>43174</v>
      </c>
      <c r="N562" s="3" t="s">
        <v>1706</v>
      </c>
      <c r="O562" s="3" t="s">
        <v>1714</v>
      </c>
      <c r="P562" s="4">
        <v>43556</v>
      </c>
      <c r="Q562" s="3" t="s">
        <v>2865</v>
      </c>
      <c r="R562" s="3" t="s">
        <v>2864</v>
      </c>
    </row>
    <row r="563" spans="1:19" hidden="1" x14ac:dyDescent="0.25">
      <c r="A563" s="3">
        <v>550656</v>
      </c>
      <c r="B563" s="3" t="s">
        <v>1678</v>
      </c>
      <c r="C563" s="3" t="s">
        <v>2562</v>
      </c>
      <c r="D563" s="3" t="s">
        <v>1471</v>
      </c>
      <c r="E563" s="3" t="s">
        <v>1711</v>
      </c>
      <c r="F563" s="3" t="s">
        <v>1717</v>
      </c>
      <c r="G563" s="3" t="s">
        <v>2561</v>
      </c>
      <c r="H563" s="3" t="s">
        <v>1743</v>
      </c>
      <c r="I563" s="3" t="s">
        <v>2214</v>
      </c>
      <c r="J563" s="4">
        <v>42779</v>
      </c>
      <c r="K563" s="4">
        <v>42779</v>
      </c>
      <c r="L563" s="4">
        <v>42779</v>
      </c>
      <c r="M563" s="4">
        <v>43160</v>
      </c>
      <c r="N563" s="3" t="s">
        <v>1706</v>
      </c>
      <c r="O563" s="3" t="s">
        <v>1714</v>
      </c>
      <c r="P563" s="4">
        <v>43509</v>
      </c>
      <c r="Q563" s="3" t="s">
        <v>2213</v>
      </c>
      <c r="R563" s="3" t="s">
        <v>2530</v>
      </c>
    </row>
    <row r="564" spans="1:19" hidden="1" x14ac:dyDescent="0.25">
      <c r="A564" s="3">
        <v>552592</v>
      </c>
      <c r="B564" s="3" t="s">
        <v>1678</v>
      </c>
      <c r="C564" s="3" t="s">
        <v>2675</v>
      </c>
      <c r="D564" s="3" t="s">
        <v>1643</v>
      </c>
      <c r="E564" s="3" t="s">
        <v>2197</v>
      </c>
      <c r="F564" s="3" t="s">
        <v>1710</v>
      </c>
      <c r="G564" s="3" t="s">
        <v>2674</v>
      </c>
      <c r="H564" s="3" t="s">
        <v>1743</v>
      </c>
      <c r="I564" s="3" t="s">
        <v>1836</v>
      </c>
      <c r="J564" s="4">
        <v>42615</v>
      </c>
      <c r="K564" s="4">
        <v>43035</v>
      </c>
      <c r="L564" s="4">
        <v>43035</v>
      </c>
      <c r="M564" s="4">
        <v>43035</v>
      </c>
      <c r="N564" s="3" t="s">
        <v>1729</v>
      </c>
      <c r="O564" s="3" t="s">
        <v>1728</v>
      </c>
      <c r="P564" s="4">
        <v>43158</v>
      </c>
      <c r="Q564" s="3" t="s">
        <v>2595</v>
      </c>
      <c r="R564" s="3" t="s">
        <v>2595</v>
      </c>
      <c r="S564" s="3" t="s">
        <v>13</v>
      </c>
    </row>
    <row r="565" spans="1:19" hidden="1" x14ac:dyDescent="0.25">
      <c r="A565" s="3">
        <v>557504</v>
      </c>
      <c r="B565" s="3" t="s">
        <v>1678</v>
      </c>
      <c r="C565" s="3" t="s">
        <v>2347</v>
      </c>
      <c r="D565" s="3" t="s">
        <v>1475</v>
      </c>
      <c r="E565" s="3" t="s">
        <v>1711</v>
      </c>
      <c r="F565" s="3" t="s">
        <v>1717</v>
      </c>
      <c r="G565" s="3" t="s">
        <v>2346</v>
      </c>
      <c r="H565" s="3" t="s">
        <v>1826</v>
      </c>
      <c r="I565" s="3" t="s">
        <v>1858</v>
      </c>
      <c r="J565" s="4">
        <v>40121</v>
      </c>
      <c r="K565" s="4">
        <v>40563</v>
      </c>
      <c r="L565" s="4">
        <v>43214</v>
      </c>
      <c r="M565" s="4">
        <v>43214</v>
      </c>
      <c r="N565" s="3" t="s">
        <v>1729</v>
      </c>
      <c r="O565" s="3" t="s">
        <v>1705</v>
      </c>
      <c r="P565" s="4">
        <v>43336</v>
      </c>
      <c r="Q565" s="3" t="s">
        <v>2231</v>
      </c>
      <c r="R565" s="3" t="s">
        <v>2231</v>
      </c>
      <c r="S565" s="3" t="s">
        <v>13</v>
      </c>
    </row>
    <row r="566" spans="1:19" hidden="1" x14ac:dyDescent="0.25">
      <c r="A566" s="3">
        <v>558788</v>
      </c>
      <c r="B566" s="3" t="s">
        <v>1678</v>
      </c>
      <c r="C566" s="3" t="s">
        <v>2657</v>
      </c>
      <c r="D566" s="3" t="s">
        <v>1664</v>
      </c>
      <c r="E566" s="3" t="s">
        <v>2197</v>
      </c>
      <c r="F566" s="3" t="s">
        <v>1710</v>
      </c>
      <c r="G566" s="3" t="s">
        <v>2656</v>
      </c>
      <c r="H566" s="3" t="s">
        <v>1743</v>
      </c>
      <c r="I566" s="3" t="s">
        <v>1836</v>
      </c>
      <c r="J566" s="4">
        <v>41859</v>
      </c>
      <c r="K566" s="4">
        <v>43405</v>
      </c>
      <c r="L566" s="4">
        <v>43405</v>
      </c>
      <c r="R566" s="3" t="s">
        <v>2595</v>
      </c>
    </row>
    <row r="567" spans="1:19" hidden="1" x14ac:dyDescent="0.25">
      <c r="A567" s="3">
        <v>562019</v>
      </c>
      <c r="B567" s="3" t="s">
        <v>2834</v>
      </c>
      <c r="C567" s="3" t="s">
        <v>2856</v>
      </c>
      <c r="D567" s="3" t="s">
        <v>1633</v>
      </c>
      <c r="E567" s="3" t="s">
        <v>2026</v>
      </c>
      <c r="F567" s="3" t="s">
        <v>1717</v>
      </c>
      <c r="G567" s="3" t="s">
        <v>2855</v>
      </c>
      <c r="H567" s="3" t="s">
        <v>2039</v>
      </c>
      <c r="I567" s="3" t="s">
        <v>2854</v>
      </c>
      <c r="J567" s="4">
        <v>42278</v>
      </c>
      <c r="K567" s="4">
        <v>42278</v>
      </c>
      <c r="L567" s="4">
        <v>42278</v>
      </c>
      <c r="M567" s="4">
        <v>43388</v>
      </c>
      <c r="O567" s="3" t="s">
        <v>2853</v>
      </c>
      <c r="P567" s="4">
        <v>43739</v>
      </c>
      <c r="Q567" s="3" t="s">
        <v>2219</v>
      </c>
      <c r="R567" s="3" t="s">
        <v>2219</v>
      </c>
    </row>
    <row r="568" spans="1:19" hidden="1" x14ac:dyDescent="0.25">
      <c r="A568" s="3">
        <v>562500</v>
      </c>
      <c r="B568" s="3" t="s">
        <v>1678</v>
      </c>
      <c r="C568" s="3" t="s">
        <v>2574</v>
      </c>
      <c r="D568" s="3" t="s">
        <v>1640</v>
      </c>
      <c r="E568" s="3" t="s">
        <v>1711</v>
      </c>
      <c r="F568" s="3" t="s">
        <v>1717</v>
      </c>
      <c r="G568" s="3" t="s">
        <v>2573</v>
      </c>
      <c r="H568" s="3" t="s">
        <v>1743</v>
      </c>
      <c r="I568" s="3" t="s">
        <v>1769</v>
      </c>
      <c r="J568" s="4">
        <v>41900</v>
      </c>
      <c r="K568" s="4">
        <v>42933</v>
      </c>
      <c r="L568" s="4">
        <v>43313</v>
      </c>
      <c r="R568" s="3" t="s">
        <v>2563</v>
      </c>
    </row>
    <row r="569" spans="1:19" hidden="1" x14ac:dyDescent="0.25">
      <c r="A569" s="3">
        <v>564818</v>
      </c>
      <c r="B569" s="3" t="s">
        <v>2070</v>
      </c>
      <c r="C569" s="3" t="s">
        <v>2069</v>
      </c>
      <c r="D569" s="3" t="s">
        <v>1462</v>
      </c>
      <c r="E569" s="3" t="s">
        <v>1711</v>
      </c>
      <c r="F569" s="3" t="s">
        <v>1710</v>
      </c>
      <c r="G569" s="3" t="s">
        <v>2068</v>
      </c>
      <c r="H569" s="3" t="s">
        <v>1743</v>
      </c>
      <c r="I569" s="3" t="s">
        <v>2067</v>
      </c>
      <c r="J569" s="4">
        <v>42916</v>
      </c>
      <c r="K569" s="4">
        <v>42916</v>
      </c>
      <c r="L569" s="4">
        <v>42916</v>
      </c>
      <c r="M569" s="4">
        <v>43390</v>
      </c>
      <c r="N569" s="3" t="s">
        <v>1706</v>
      </c>
      <c r="O569" s="3" t="s">
        <v>1714</v>
      </c>
      <c r="P569" s="4">
        <v>43646</v>
      </c>
      <c r="Q569" s="3" t="s">
        <v>2066</v>
      </c>
      <c r="R569" s="3" t="s">
        <v>2066</v>
      </c>
    </row>
    <row r="570" spans="1:19" hidden="1" x14ac:dyDescent="0.25">
      <c r="A570" s="3">
        <v>572202</v>
      </c>
      <c r="B570" s="3" t="s">
        <v>1678</v>
      </c>
      <c r="C570" s="3" t="s">
        <v>2450</v>
      </c>
      <c r="D570" s="3" t="s">
        <v>1647</v>
      </c>
      <c r="E570" s="3" t="s">
        <v>1711</v>
      </c>
      <c r="F570" s="3" t="s">
        <v>1710</v>
      </c>
      <c r="G570" s="3" t="s">
        <v>2449</v>
      </c>
      <c r="H570" s="3" t="s">
        <v>2435</v>
      </c>
      <c r="I570" s="3" t="s">
        <v>1886</v>
      </c>
      <c r="J570" s="4">
        <v>42940</v>
      </c>
      <c r="K570" s="4">
        <v>42940</v>
      </c>
      <c r="L570" s="4">
        <v>42940</v>
      </c>
      <c r="M570" s="4">
        <v>43328</v>
      </c>
      <c r="N570" s="3" t="s">
        <v>1706</v>
      </c>
      <c r="O570" s="3" t="s">
        <v>1714</v>
      </c>
      <c r="P570" s="4">
        <v>43670</v>
      </c>
      <c r="Q570" s="3" t="s">
        <v>2434</v>
      </c>
      <c r="R570" s="3" t="s">
        <v>2434</v>
      </c>
    </row>
    <row r="571" spans="1:19" hidden="1" x14ac:dyDescent="0.25">
      <c r="A571" s="3">
        <v>572246</v>
      </c>
      <c r="B571" s="3" t="s">
        <v>2834</v>
      </c>
      <c r="C571" s="3" t="s">
        <v>3018</v>
      </c>
      <c r="D571" s="3" t="s">
        <v>1523</v>
      </c>
      <c r="E571" s="3" t="s">
        <v>1711</v>
      </c>
      <c r="F571" s="3" t="s">
        <v>1717</v>
      </c>
      <c r="G571" s="3" t="s">
        <v>3017</v>
      </c>
      <c r="H571" s="3" t="s">
        <v>3012</v>
      </c>
      <c r="I571" s="3" t="s">
        <v>3012</v>
      </c>
      <c r="J571" s="4">
        <v>42807</v>
      </c>
      <c r="K571" s="4">
        <v>42807</v>
      </c>
      <c r="L571" s="4">
        <v>43398</v>
      </c>
      <c r="R571" s="3" t="s">
        <v>3011</v>
      </c>
    </row>
    <row r="572" spans="1:19" hidden="1" x14ac:dyDescent="0.25">
      <c r="A572" s="3">
        <v>575649</v>
      </c>
      <c r="B572" s="3" t="s">
        <v>1678</v>
      </c>
      <c r="C572" s="3" t="s">
        <v>2669</v>
      </c>
      <c r="D572" s="3" t="s">
        <v>1474</v>
      </c>
      <c r="E572" s="3" t="s">
        <v>1711</v>
      </c>
      <c r="F572" s="3" t="s">
        <v>1717</v>
      </c>
      <c r="G572" s="3" t="s">
        <v>2668</v>
      </c>
      <c r="H572" s="3" t="s">
        <v>1743</v>
      </c>
      <c r="I572" s="3" t="s">
        <v>1836</v>
      </c>
      <c r="J572" s="4">
        <v>42606</v>
      </c>
      <c r="K572" s="4">
        <v>42606</v>
      </c>
      <c r="L572" s="4">
        <v>42606</v>
      </c>
      <c r="M572" s="4">
        <v>43423</v>
      </c>
      <c r="O572" s="3" t="s">
        <v>1714</v>
      </c>
      <c r="P572" s="4">
        <v>43701</v>
      </c>
      <c r="Q572" s="3" t="s">
        <v>2595</v>
      </c>
      <c r="R572" s="3" t="s">
        <v>2595</v>
      </c>
    </row>
    <row r="573" spans="1:19" hidden="1" x14ac:dyDescent="0.25">
      <c r="A573" s="3">
        <v>576305</v>
      </c>
      <c r="B573" s="3" t="s">
        <v>1679</v>
      </c>
      <c r="C573" s="3" t="s">
        <v>3253</v>
      </c>
      <c r="D573" s="3" t="s">
        <v>1507</v>
      </c>
      <c r="E573" s="3" t="s">
        <v>1711</v>
      </c>
      <c r="F573" s="3" t="s">
        <v>1717</v>
      </c>
      <c r="G573" s="3" t="s">
        <v>3252</v>
      </c>
      <c r="H573" s="3" t="s">
        <v>3235</v>
      </c>
      <c r="I573" s="3" t="s">
        <v>1883</v>
      </c>
      <c r="J573" s="4">
        <v>40777</v>
      </c>
      <c r="K573" s="4">
        <v>42221</v>
      </c>
      <c r="L573" s="4">
        <v>42887</v>
      </c>
      <c r="M573" s="4">
        <v>42955</v>
      </c>
      <c r="N573" s="3" t="s">
        <v>1706</v>
      </c>
      <c r="O573" s="3" t="s">
        <v>1714</v>
      </c>
      <c r="P573" s="4">
        <v>43317</v>
      </c>
      <c r="Q573" s="3" t="s">
        <v>3247</v>
      </c>
      <c r="R573" s="3" t="s">
        <v>3247</v>
      </c>
      <c r="S573" s="3" t="s">
        <v>13</v>
      </c>
    </row>
    <row r="574" spans="1:19" hidden="1" x14ac:dyDescent="0.25">
      <c r="A574" s="3">
        <v>577048</v>
      </c>
      <c r="B574" s="30" t="s">
        <v>2834</v>
      </c>
      <c r="C574" s="3" t="s">
        <v>2795</v>
      </c>
      <c r="D574" s="3" t="s">
        <v>2041</v>
      </c>
      <c r="E574" s="3" t="s">
        <v>1788</v>
      </c>
      <c r="F574" s="3" t="s">
        <v>1710</v>
      </c>
      <c r="G574" s="3" t="s">
        <v>2794</v>
      </c>
      <c r="H574" s="3" t="s">
        <v>2039</v>
      </c>
      <c r="I574" s="3" t="s">
        <v>2783</v>
      </c>
      <c r="J574" s="4">
        <v>42591</v>
      </c>
      <c r="K574" s="4">
        <v>42591</v>
      </c>
      <c r="L574" s="4">
        <v>42591</v>
      </c>
      <c r="R574" s="3" t="s">
        <v>2037</v>
      </c>
    </row>
    <row r="575" spans="1:19" hidden="1" x14ac:dyDescent="0.25">
      <c r="A575" s="3">
        <v>577134</v>
      </c>
      <c r="B575" s="3" t="s">
        <v>1713</v>
      </c>
      <c r="C575" s="3" t="s">
        <v>1751</v>
      </c>
      <c r="D575" s="3" t="s">
        <v>1603</v>
      </c>
      <c r="E575" s="3" t="s">
        <v>1711</v>
      </c>
      <c r="F575" s="3" t="s">
        <v>1710</v>
      </c>
      <c r="G575" s="3" t="s">
        <v>1750</v>
      </c>
      <c r="H575" s="3" t="s">
        <v>1743</v>
      </c>
      <c r="I575" s="3" t="s">
        <v>1742</v>
      </c>
      <c r="J575" s="4">
        <v>43216</v>
      </c>
      <c r="K575" s="4">
        <v>43216</v>
      </c>
      <c r="L575" s="4">
        <v>43216</v>
      </c>
      <c r="M575" s="4">
        <v>43453</v>
      </c>
      <c r="N575" s="3" t="s">
        <v>1729</v>
      </c>
      <c r="O575" s="3" t="s">
        <v>1728</v>
      </c>
      <c r="P575" s="4">
        <v>43581</v>
      </c>
      <c r="Q575" s="3" t="s">
        <v>1741</v>
      </c>
      <c r="R575" s="3" t="s">
        <v>1741</v>
      </c>
      <c r="S575" s="30" t="s">
        <v>20</v>
      </c>
    </row>
    <row r="576" spans="1:19" hidden="1" x14ac:dyDescent="0.25">
      <c r="A576" s="3">
        <v>577300</v>
      </c>
      <c r="B576" s="3" t="s">
        <v>1678</v>
      </c>
      <c r="C576" s="3" t="s">
        <v>2560</v>
      </c>
      <c r="D576" s="3" t="s">
        <v>1491</v>
      </c>
      <c r="E576" s="3" t="s">
        <v>1711</v>
      </c>
      <c r="F576" s="3" t="s">
        <v>1717</v>
      </c>
      <c r="G576" s="3" t="s">
        <v>2559</v>
      </c>
      <c r="H576" s="3" t="s">
        <v>1743</v>
      </c>
      <c r="I576" s="3" t="s">
        <v>2214</v>
      </c>
      <c r="J576" s="4">
        <v>41569</v>
      </c>
      <c r="K576" s="4">
        <v>41946</v>
      </c>
      <c r="L576" s="4">
        <v>43031</v>
      </c>
      <c r="M576" s="4">
        <v>43447</v>
      </c>
      <c r="O576" s="3" t="s">
        <v>1714</v>
      </c>
      <c r="P576" s="4">
        <v>43761</v>
      </c>
      <c r="Q576" s="3" t="s">
        <v>2530</v>
      </c>
      <c r="R576" s="3" t="s">
        <v>2530</v>
      </c>
    </row>
    <row r="577" spans="1:19" hidden="1" x14ac:dyDescent="0.25">
      <c r="A577" s="3">
        <v>578020</v>
      </c>
      <c r="B577" s="3" t="s">
        <v>1713</v>
      </c>
      <c r="C577" s="3" t="s">
        <v>1782</v>
      </c>
      <c r="D577" s="3" t="s">
        <v>1554</v>
      </c>
      <c r="E577" s="3" t="s">
        <v>1711</v>
      </c>
      <c r="F577" s="3" t="s">
        <v>1717</v>
      </c>
      <c r="G577" s="3" t="s">
        <v>1781</v>
      </c>
      <c r="H577" s="3" t="s">
        <v>1776</v>
      </c>
      <c r="I577" s="3" t="s">
        <v>1780</v>
      </c>
      <c r="J577" s="4">
        <v>42457</v>
      </c>
      <c r="K577" s="4">
        <v>42457</v>
      </c>
      <c r="L577" s="4">
        <v>42457</v>
      </c>
      <c r="M577" s="4">
        <v>42817</v>
      </c>
      <c r="N577" s="3" t="s">
        <v>1762</v>
      </c>
      <c r="O577" s="3" t="s">
        <v>1714</v>
      </c>
      <c r="P577" s="4">
        <v>43187</v>
      </c>
      <c r="Q577" s="3" t="s">
        <v>1779</v>
      </c>
      <c r="R577" s="3" t="s">
        <v>1774</v>
      </c>
      <c r="S577" s="3" t="s">
        <v>13</v>
      </c>
    </row>
    <row r="578" spans="1:19" hidden="1" x14ac:dyDescent="0.25">
      <c r="A578" s="3">
        <v>578741</v>
      </c>
      <c r="B578" s="3" t="s">
        <v>1678</v>
      </c>
      <c r="C578" s="3" t="s">
        <v>2415</v>
      </c>
      <c r="D578" s="3" t="s">
        <v>1507</v>
      </c>
      <c r="E578" s="3" t="s">
        <v>1711</v>
      </c>
      <c r="F578" s="3" t="s">
        <v>1710</v>
      </c>
      <c r="G578" s="3" t="s">
        <v>2414</v>
      </c>
      <c r="H578" s="3" t="s">
        <v>2390</v>
      </c>
      <c r="I578" s="3" t="s">
        <v>1889</v>
      </c>
      <c r="J578" s="4">
        <v>40394</v>
      </c>
      <c r="K578" s="4">
        <v>43269</v>
      </c>
      <c r="L578" s="4">
        <v>43269</v>
      </c>
      <c r="M578" s="4">
        <v>43269</v>
      </c>
      <c r="N578" s="3" t="s">
        <v>1729</v>
      </c>
      <c r="O578" s="3" t="s">
        <v>1728</v>
      </c>
      <c r="P578" s="4">
        <v>43391</v>
      </c>
      <c r="Q578" s="3" t="s">
        <v>2389</v>
      </c>
      <c r="R578" s="3" t="s">
        <v>2388</v>
      </c>
      <c r="S578" s="3" t="s">
        <v>13</v>
      </c>
    </row>
    <row r="579" spans="1:19" hidden="1" x14ac:dyDescent="0.25">
      <c r="A579" s="3">
        <v>580991</v>
      </c>
      <c r="B579" s="3" t="s">
        <v>3150</v>
      </c>
      <c r="C579" s="3" t="s">
        <v>3165</v>
      </c>
      <c r="D579" s="3" t="s">
        <v>1649</v>
      </c>
      <c r="E579" s="3" t="s">
        <v>1838</v>
      </c>
      <c r="F579" s="3" t="s">
        <v>1787</v>
      </c>
      <c r="G579" s="3" t="s">
        <v>3164</v>
      </c>
      <c r="H579" s="3" t="s">
        <v>2942</v>
      </c>
      <c r="I579" s="3" t="s">
        <v>3106</v>
      </c>
      <c r="J579" s="4">
        <v>40182</v>
      </c>
      <c r="K579" s="4">
        <v>41162</v>
      </c>
      <c r="L579" s="4">
        <v>43282</v>
      </c>
      <c r="R579" s="3" t="s">
        <v>2943</v>
      </c>
    </row>
    <row r="580" spans="1:19" hidden="1" x14ac:dyDescent="0.25">
      <c r="A580" s="3">
        <v>581646</v>
      </c>
      <c r="B580" s="3" t="s">
        <v>1678</v>
      </c>
      <c r="C580" s="3" t="s">
        <v>2363</v>
      </c>
      <c r="D580" s="3" t="s">
        <v>1488</v>
      </c>
      <c r="E580" s="3" t="s">
        <v>1711</v>
      </c>
      <c r="F580" s="3" t="s">
        <v>1710</v>
      </c>
      <c r="G580" s="3" t="s">
        <v>2362</v>
      </c>
      <c r="H580" s="3" t="s">
        <v>1826</v>
      </c>
      <c r="I580" s="3" t="s">
        <v>1858</v>
      </c>
      <c r="J580" s="4">
        <v>41281</v>
      </c>
      <c r="K580" s="4">
        <v>43270</v>
      </c>
      <c r="L580" s="4">
        <v>43270</v>
      </c>
      <c r="M580" s="4">
        <v>43270</v>
      </c>
      <c r="N580" s="3" t="s">
        <v>1729</v>
      </c>
      <c r="O580" s="3" t="s">
        <v>1728</v>
      </c>
      <c r="P580" s="4">
        <v>43392</v>
      </c>
      <c r="Q580" s="3" t="s">
        <v>2231</v>
      </c>
      <c r="R580" s="3" t="s">
        <v>2231</v>
      </c>
      <c r="S580" s="3" t="s">
        <v>13</v>
      </c>
    </row>
    <row r="581" spans="1:19" hidden="1" x14ac:dyDescent="0.25">
      <c r="A581" s="3">
        <v>582814</v>
      </c>
      <c r="B581" s="3" t="s">
        <v>2834</v>
      </c>
      <c r="C581" s="3" t="s">
        <v>3067</v>
      </c>
      <c r="D581" s="3" t="s">
        <v>1498</v>
      </c>
      <c r="E581" s="3" t="s">
        <v>1711</v>
      </c>
      <c r="F581" s="3" t="s">
        <v>1717</v>
      </c>
      <c r="G581" s="3" t="s">
        <v>3066</v>
      </c>
      <c r="H581" s="3" t="s">
        <v>2867</v>
      </c>
      <c r="I581" s="3" t="s">
        <v>2992</v>
      </c>
      <c r="J581" s="4">
        <v>41779</v>
      </c>
      <c r="K581" s="4">
        <v>42401</v>
      </c>
      <c r="L581" s="4">
        <v>42401</v>
      </c>
      <c r="M581" s="4">
        <v>1</v>
      </c>
      <c r="O581" s="3" t="s">
        <v>1714</v>
      </c>
      <c r="P581" s="4">
        <v>42522</v>
      </c>
      <c r="Q581" s="3" t="s">
        <v>2994</v>
      </c>
      <c r="R581" s="3" t="s">
        <v>2994</v>
      </c>
      <c r="S581" s="3" t="s">
        <v>13</v>
      </c>
    </row>
    <row r="582" spans="1:19" hidden="1" x14ac:dyDescent="0.25">
      <c r="A582" s="3">
        <v>584478</v>
      </c>
      <c r="B582" s="3" t="s">
        <v>1679</v>
      </c>
      <c r="C582" s="3" t="s">
        <v>3255</v>
      </c>
      <c r="D582" s="3" t="s">
        <v>1558</v>
      </c>
      <c r="E582" s="3" t="s">
        <v>1838</v>
      </c>
      <c r="F582" s="3" t="s">
        <v>1787</v>
      </c>
      <c r="G582" s="3" t="s">
        <v>3254</v>
      </c>
      <c r="H582" s="3" t="s">
        <v>3235</v>
      </c>
      <c r="I582" s="3" t="s">
        <v>1883</v>
      </c>
      <c r="J582" s="4">
        <v>41170</v>
      </c>
      <c r="K582" s="4">
        <v>42513</v>
      </c>
      <c r="L582" s="4">
        <v>43282</v>
      </c>
      <c r="R582" s="3" t="s">
        <v>3247</v>
      </c>
    </row>
    <row r="583" spans="1:19" hidden="1" x14ac:dyDescent="0.25">
      <c r="A583" s="3">
        <v>584529</v>
      </c>
      <c r="B583" s="3" t="s">
        <v>1678</v>
      </c>
      <c r="C583" s="3" t="s">
        <v>2260</v>
      </c>
      <c r="D583" s="3" t="s">
        <v>1590</v>
      </c>
      <c r="E583" s="3" t="s">
        <v>1758</v>
      </c>
      <c r="F583" s="3" t="s">
        <v>1717</v>
      </c>
      <c r="G583" s="3" t="s">
        <v>2637</v>
      </c>
      <c r="H583" s="3" t="s">
        <v>2262</v>
      </c>
      <c r="I583" s="3" t="s">
        <v>2261</v>
      </c>
      <c r="J583" s="4">
        <v>42229</v>
      </c>
      <c r="K583" s="4">
        <v>42229</v>
      </c>
      <c r="L583" s="4">
        <v>42229</v>
      </c>
      <c r="M583" s="4">
        <v>42859</v>
      </c>
      <c r="N583" s="3" t="s">
        <v>1724</v>
      </c>
      <c r="O583" s="3" t="s">
        <v>1967</v>
      </c>
      <c r="P583" s="4">
        <v>43690</v>
      </c>
      <c r="Q583" s="3" t="s">
        <v>2136</v>
      </c>
      <c r="R583" s="3" t="s">
        <v>2136</v>
      </c>
    </row>
    <row r="584" spans="1:19" hidden="1" x14ac:dyDescent="0.25">
      <c r="A584" s="3">
        <v>586120</v>
      </c>
      <c r="B584" s="3" t="s">
        <v>1678</v>
      </c>
      <c r="C584" s="3" t="s">
        <v>2742</v>
      </c>
      <c r="D584" s="3" t="s">
        <v>1650</v>
      </c>
      <c r="E584" s="3" t="s">
        <v>1711</v>
      </c>
      <c r="F584" s="3" t="s">
        <v>1717</v>
      </c>
      <c r="G584" s="3" t="s">
        <v>2741</v>
      </c>
      <c r="H584" s="3" t="s">
        <v>2484</v>
      </c>
      <c r="I584" s="3" t="s">
        <v>2740</v>
      </c>
      <c r="J584" s="4">
        <v>42611</v>
      </c>
      <c r="K584" s="4">
        <v>42611</v>
      </c>
      <c r="L584" s="4">
        <v>42611</v>
      </c>
      <c r="M584" s="4">
        <v>43298</v>
      </c>
      <c r="N584" s="3" t="s">
        <v>1706</v>
      </c>
      <c r="O584" s="3" t="s">
        <v>1714</v>
      </c>
      <c r="P584" s="4">
        <v>43706</v>
      </c>
      <c r="Q584" s="3" t="s">
        <v>2485</v>
      </c>
      <c r="R584" s="3" t="s">
        <v>2485</v>
      </c>
    </row>
    <row r="585" spans="1:19" hidden="1" x14ac:dyDescent="0.25">
      <c r="A585" s="3">
        <v>586337</v>
      </c>
      <c r="B585" s="3" t="s">
        <v>2834</v>
      </c>
      <c r="C585" s="3" t="s">
        <v>2899</v>
      </c>
      <c r="D585" s="3" t="s">
        <v>1651</v>
      </c>
      <c r="E585" s="3" t="s">
        <v>1711</v>
      </c>
      <c r="F585" s="3" t="s">
        <v>1717</v>
      </c>
      <c r="G585" s="3" t="s">
        <v>2898</v>
      </c>
      <c r="H585" s="3" t="s">
        <v>2867</v>
      </c>
      <c r="I585" s="3" t="s">
        <v>2866</v>
      </c>
      <c r="J585" s="4">
        <v>41877</v>
      </c>
      <c r="K585" s="4">
        <v>41877</v>
      </c>
      <c r="L585" s="4">
        <v>41877</v>
      </c>
      <c r="M585" s="4">
        <v>43145</v>
      </c>
      <c r="N585" s="3" t="s">
        <v>1706</v>
      </c>
      <c r="O585" s="3" t="s">
        <v>1943</v>
      </c>
      <c r="P585" s="4">
        <v>43338</v>
      </c>
      <c r="Q585" s="3" t="s">
        <v>2865</v>
      </c>
      <c r="R585" s="3" t="s">
        <v>2864</v>
      </c>
      <c r="S585" s="3" t="s">
        <v>13</v>
      </c>
    </row>
    <row r="586" spans="1:19" hidden="1" x14ac:dyDescent="0.25">
      <c r="A586" s="3">
        <v>592461</v>
      </c>
      <c r="B586" s="3" t="s">
        <v>1678</v>
      </c>
      <c r="C586" s="3" t="s">
        <v>2156</v>
      </c>
      <c r="D586" s="3" t="s">
        <v>1620</v>
      </c>
      <c r="E586" s="3" t="s">
        <v>1711</v>
      </c>
      <c r="F586" s="3" t="s">
        <v>1710</v>
      </c>
      <c r="G586" s="3" t="s">
        <v>2155</v>
      </c>
      <c r="H586" s="3" t="s">
        <v>2154</v>
      </c>
      <c r="I586" s="3" t="s">
        <v>2153</v>
      </c>
      <c r="J586" s="4">
        <v>43276</v>
      </c>
      <c r="K586" s="4">
        <v>43276</v>
      </c>
      <c r="L586" s="4">
        <v>43276</v>
      </c>
      <c r="M586" s="4">
        <v>43454</v>
      </c>
      <c r="N586" s="3" t="s">
        <v>1729</v>
      </c>
      <c r="O586" s="3" t="s">
        <v>1728</v>
      </c>
      <c r="P586" s="4">
        <v>43641</v>
      </c>
      <c r="Q586" s="3" t="s">
        <v>2151</v>
      </c>
      <c r="R586" s="3" t="s">
        <v>2151</v>
      </c>
      <c r="S586" s="3" t="s">
        <v>20</v>
      </c>
    </row>
    <row r="587" spans="1:19" hidden="1" x14ac:dyDescent="0.25">
      <c r="A587" s="3">
        <v>593859</v>
      </c>
      <c r="B587" s="3" t="s">
        <v>1678</v>
      </c>
      <c r="C587" s="3" t="s">
        <v>2592</v>
      </c>
      <c r="D587" s="3" t="s">
        <v>1474</v>
      </c>
      <c r="E587" s="3" t="s">
        <v>1711</v>
      </c>
      <c r="F587" s="3" t="s">
        <v>1717</v>
      </c>
      <c r="G587" s="3" t="s">
        <v>2591</v>
      </c>
      <c r="H587" s="3" t="s">
        <v>1743</v>
      </c>
      <c r="I587" s="3" t="s">
        <v>1743</v>
      </c>
      <c r="J587" s="4">
        <v>42411</v>
      </c>
      <c r="K587" s="4">
        <v>42411</v>
      </c>
      <c r="L587" s="4">
        <v>43369</v>
      </c>
      <c r="R587" s="3" t="s">
        <v>2584</v>
      </c>
    </row>
    <row r="588" spans="1:19" hidden="1" x14ac:dyDescent="0.25">
      <c r="A588" s="3">
        <v>596977</v>
      </c>
      <c r="B588" s="3" t="s">
        <v>1713</v>
      </c>
      <c r="C588" s="3" t="s">
        <v>1847</v>
      </c>
      <c r="D588" s="3" t="s">
        <v>1846</v>
      </c>
      <c r="E588" s="3" t="s">
        <v>1711</v>
      </c>
      <c r="F588" s="3" t="s">
        <v>1710</v>
      </c>
      <c r="G588" s="3" t="s">
        <v>1845</v>
      </c>
      <c r="H588" s="3" t="s">
        <v>1743</v>
      </c>
      <c r="I588" s="3" t="s">
        <v>1836</v>
      </c>
      <c r="J588" s="4">
        <v>42263</v>
      </c>
      <c r="K588" s="4">
        <v>43090</v>
      </c>
      <c r="L588" s="4">
        <v>43090</v>
      </c>
      <c r="M588" s="4">
        <v>43290</v>
      </c>
      <c r="N588" s="3" t="s">
        <v>1706</v>
      </c>
      <c r="O588" s="3" t="s">
        <v>1705</v>
      </c>
      <c r="P588" s="4">
        <v>43455</v>
      </c>
      <c r="Q588" s="3" t="s">
        <v>1835</v>
      </c>
      <c r="R588" s="3" t="s">
        <v>1835</v>
      </c>
    </row>
    <row r="589" spans="1:19" hidden="1" x14ac:dyDescent="0.25">
      <c r="A589" s="3">
        <v>597478</v>
      </c>
      <c r="B589" s="3" t="s">
        <v>2834</v>
      </c>
      <c r="C589" s="3" t="s">
        <v>3087</v>
      </c>
      <c r="D589" s="3" t="s">
        <v>1498</v>
      </c>
      <c r="E589" s="3" t="s">
        <v>1711</v>
      </c>
      <c r="F589" s="3" t="s">
        <v>1710</v>
      </c>
      <c r="G589" s="3" t="s">
        <v>3086</v>
      </c>
      <c r="H589" s="3" t="s">
        <v>2867</v>
      </c>
      <c r="I589" s="3" t="s">
        <v>2992</v>
      </c>
      <c r="J589" s="4">
        <v>43430</v>
      </c>
      <c r="K589" s="4">
        <v>43430</v>
      </c>
      <c r="L589" s="4">
        <v>43430</v>
      </c>
      <c r="M589" s="4">
        <v>43430</v>
      </c>
      <c r="N589" s="3" t="s">
        <v>1729</v>
      </c>
      <c r="O589" s="3" t="s">
        <v>1728</v>
      </c>
      <c r="P589" s="4">
        <v>43550</v>
      </c>
      <c r="Q589" s="3" t="s">
        <v>3078</v>
      </c>
      <c r="R589" s="3" t="s">
        <v>2994</v>
      </c>
    </row>
    <row r="590" spans="1:19" hidden="1" x14ac:dyDescent="0.25">
      <c r="A590" s="3">
        <v>598657</v>
      </c>
      <c r="B590" s="3" t="s">
        <v>1678</v>
      </c>
      <c r="C590" s="3" t="s">
        <v>2310</v>
      </c>
      <c r="D590" s="3" t="s">
        <v>1475</v>
      </c>
      <c r="E590" s="3" t="s">
        <v>1711</v>
      </c>
      <c r="F590" s="3" t="s">
        <v>1717</v>
      </c>
      <c r="G590" s="3" t="s">
        <v>2309</v>
      </c>
      <c r="H590" s="3" t="s">
        <v>1826</v>
      </c>
      <c r="I590" s="3" t="s">
        <v>1858</v>
      </c>
      <c r="J590" s="4">
        <v>40343</v>
      </c>
      <c r="K590" s="4">
        <v>40343</v>
      </c>
      <c r="L590" s="4">
        <v>43197</v>
      </c>
      <c r="R590" s="3" t="s">
        <v>2227</v>
      </c>
    </row>
    <row r="591" spans="1:19" hidden="1" x14ac:dyDescent="0.25">
      <c r="A591" s="3">
        <v>603047</v>
      </c>
      <c r="B591" s="3" t="s">
        <v>2070</v>
      </c>
      <c r="C591" s="3" t="s">
        <v>2119</v>
      </c>
      <c r="D591" s="3" t="s">
        <v>1491</v>
      </c>
      <c r="E591" s="3" t="s">
        <v>1711</v>
      </c>
      <c r="F591" s="3" t="s">
        <v>1710</v>
      </c>
      <c r="G591" s="3" t="s">
        <v>2118</v>
      </c>
      <c r="H591" s="3" t="s">
        <v>2077</v>
      </c>
      <c r="I591" s="3" t="s">
        <v>1909</v>
      </c>
      <c r="J591" s="4">
        <v>43102</v>
      </c>
      <c r="K591" s="4">
        <v>43102</v>
      </c>
      <c r="L591" s="4">
        <v>43102</v>
      </c>
      <c r="M591" s="4">
        <v>43237</v>
      </c>
      <c r="N591" s="3" t="s">
        <v>1706</v>
      </c>
      <c r="O591" s="3" t="s">
        <v>1705</v>
      </c>
      <c r="P591" s="4">
        <v>43467</v>
      </c>
      <c r="Q591" s="3" t="s">
        <v>1908</v>
      </c>
      <c r="R591" s="3" t="s">
        <v>1908</v>
      </c>
    </row>
    <row r="592" spans="1:19" hidden="1" x14ac:dyDescent="0.25">
      <c r="A592" s="3">
        <v>604246</v>
      </c>
      <c r="B592" s="3" t="s">
        <v>2834</v>
      </c>
      <c r="C592" s="3" t="s">
        <v>3020</v>
      </c>
      <c r="D592" s="3" t="s">
        <v>1652</v>
      </c>
      <c r="E592" s="3" t="s">
        <v>1711</v>
      </c>
      <c r="F592" s="3" t="s">
        <v>1717</v>
      </c>
      <c r="G592" s="3" t="s">
        <v>3019</v>
      </c>
      <c r="H592" s="3" t="s">
        <v>3012</v>
      </c>
      <c r="I592" s="3" t="s">
        <v>3012</v>
      </c>
      <c r="J592" s="4">
        <v>40414</v>
      </c>
      <c r="K592" s="4">
        <v>40704</v>
      </c>
      <c r="L592" s="4">
        <v>41457</v>
      </c>
      <c r="M592" s="4">
        <v>43305</v>
      </c>
      <c r="N592" s="3" t="s">
        <v>1706</v>
      </c>
      <c r="O592" s="3" t="s">
        <v>1714</v>
      </c>
      <c r="P592" s="4">
        <v>43633</v>
      </c>
      <c r="Q592" s="3" t="s">
        <v>3011</v>
      </c>
      <c r="R592" s="3" t="s">
        <v>3011</v>
      </c>
    </row>
    <row r="593" spans="1:19" hidden="1" x14ac:dyDescent="0.25">
      <c r="A593" s="3">
        <v>604288</v>
      </c>
      <c r="B593" s="30" t="s">
        <v>2834</v>
      </c>
      <c r="C593" s="3" t="s">
        <v>2042</v>
      </c>
      <c r="D593" s="3" t="s">
        <v>2041</v>
      </c>
      <c r="E593" s="3" t="s">
        <v>1788</v>
      </c>
      <c r="F593" s="3" t="s">
        <v>1710</v>
      </c>
      <c r="G593" s="3" t="s">
        <v>2040</v>
      </c>
      <c r="H593" s="3" t="s">
        <v>2039</v>
      </c>
      <c r="I593" s="3" t="s">
        <v>2038</v>
      </c>
      <c r="J593" s="4">
        <v>42741</v>
      </c>
      <c r="K593" s="4">
        <v>42741</v>
      </c>
      <c r="L593" s="4">
        <v>42741</v>
      </c>
      <c r="R593" s="3" t="s">
        <v>2037</v>
      </c>
    </row>
    <row r="594" spans="1:19" hidden="1" x14ac:dyDescent="0.25">
      <c r="A594" s="3">
        <v>604359</v>
      </c>
      <c r="B594" s="3" t="s">
        <v>1678</v>
      </c>
      <c r="C594" s="3" t="s">
        <v>2210</v>
      </c>
      <c r="D594" s="3" t="s">
        <v>1460</v>
      </c>
      <c r="E594" s="3" t="s">
        <v>1711</v>
      </c>
      <c r="F594" s="3" t="s">
        <v>1717</v>
      </c>
      <c r="G594" s="3" t="s">
        <v>2209</v>
      </c>
      <c r="H594" s="3" t="s">
        <v>2195</v>
      </c>
      <c r="I594" s="3" t="s">
        <v>2199</v>
      </c>
      <c r="J594" s="4">
        <v>42338</v>
      </c>
      <c r="K594" s="4">
        <v>42338</v>
      </c>
      <c r="L594" s="4">
        <v>43383</v>
      </c>
      <c r="R594" s="3" t="s">
        <v>2194</v>
      </c>
    </row>
    <row r="595" spans="1:19" hidden="1" x14ac:dyDescent="0.25">
      <c r="A595" s="3">
        <v>605886</v>
      </c>
      <c r="B595" s="3" t="s">
        <v>1713</v>
      </c>
      <c r="C595" s="3" t="s">
        <v>1876</v>
      </c>
      <c r="D595" s="3" t="s">
        <v>1488</v>
      </c>
      <c r="E595" s="3" t="s">
        <v>1711</v>
      </c>
      <c r="F595" s="3" t="s">
        <v>1717</v>
      </c>
      <c r="G595" s="3" t="s">
        <v>1875</v>
      </c>
      <c r="H595" s="3" t="s">
        <v>1826</v>
      </c>
      <c r="I595" s="3" t="s">
        <v>1858</v>
      </c>
      <c r="J595" s="4">
        <v>41932</v>
      </c>
      <c r="K595" s="4">
        <v>42279</v>
      </c>
      <c r="L595" s="4">
        <v>42863</v>
      </c>
      <c r="M595" s="4">
        <v>42997</v>
      </c>
      <c r="N595" s="3" t="s">
        <v>1706</v>
      </c>
      <c r="O595" s="3" t="s">
        <v>1714</v>
      </c>
      <c r="P595" s="4">
        <v>43375</v>
      </c>
      <c r="Q595" s="3" t="s">
        <v>1857</v>
      </c>
      <c r="R595" s="3" t="s">
        <v>1857</v>
      </c>
      <c r="S595" s="3" t="s">
        <v>13</v>
      </c>
    </row>
    <row r="596" spans="1:19" hidden="1" x14ac:dyDescent="0.25">
      <c r="A596" s="3">
        <v>607352</v>
      </c>
      <c r="B596" s="3" t="s">
        <v>1679</v>
      </c>
      <c r="C596" s="3" t="s">
        <v>3302</v>
      </c>
      <c r="D596" s="3" t="s">
        <v>1653</v>
      </c>
      <c r="E596" s="3" t="s">
        <v>1711</v>
      </c>
      <c r="F596" s="3" t="s">
        <v>1717</v>
      </c>
      <c r="G596" s="3" t="s">
        <v>3301</v>
      </c>
      <c r="H596" s="3" t="s">
        <v>3300</v>
      </c>
      <c r="I596" s="3" t="s">
        <v>3299</v>
      </c>
      <c r="J596" s="4">
        <v>42740</v>
      </c>
      <c r="K596" s="4">
        <v>42957</v>
      </c>
      <c r="L596" s="4">
        <v>43360</v>
      </c>
      <c r="R596" s="3" t="s">
        <v>3272</v>
      </c>
    </row>
    <row r="597" spans="1:19" hidden="1" x14ac:dyDescent="0.25">
      <c r="A597" s="3">
        <v>608124</v>
      </c>
      <c r="B597" s="3" t="s">
        <v>2834</v>
      </c>
      <c r="C597" s="3" t="s">
        <v>3091</v>
      </c>
      <c r="D597" s="3" t="s">
        <v>1498</v>
      </c>
      <c r="E597" s="3" t="s">
        <v>1711</v>
      </c>
      <c r="F597" s="3" t="s">
        <v>1710</v>
      </c>
      <c r="G597" s="3" t="s">
        <v>3090</v>
      </c>
      <c r="H597" s="3" t="s">
        <v>2867</v>
      </c>
      <c r="I597" s="3" t="s">
        <v>2992</v>
      </c>
      <c r="J597" s="4">
        <v>41150</v>
      </c>
      <c r="K597" s="4">
        <v>43234</v>
      </c>
      <c r="L597" s="4">
        <v>43234</v>
      </c>
      <c r="M597" s="4">
        <v>43234</v>
      </c>
      <c r="N597" s="3" t="s">
        <v>1729</v>
      </c>
      <c r="O597" s="3" t="s">
        <v>1728</v>
      </c>
      <c r="P597" s="4">
        <v>43357</v>
      </c>
      <c r="Q597" s="3" t="s">
        <v>2994</v>
      </c>
      <c r="R597" s="3" t="s">
        <v>2994</v>
      </c>
      <c r="S597" s="3" t="s">
        <v>13</v>
      </c>
    </row>
    <row r="598" spans="1:19" hidden="1" x14ac:dyDescent="0.25">
      <c r="A598" s="3">
        <v>610814</v>
      </c>
      <c r="B598" s="3" t="s">
        <v>1678</v>
      </c>
      <c r="C598" s="3" t="s">
        <v>2433</v>
      </c>
      <c r="D598" s="3" t="s">
        <v>1507</v>
      </c>
      <c r="E598" s="3" t="s">
        <v>1711</v>
      </c>
      <c r="F598" s="3" t="s">
        <v>1717</v>
      </c>
      <c r="G598" s="3" t="s">
        <v>2432</v>
      </c>
      <c r="H598" s="3" t="s">
        <v>2390</v>
      </c>
      <c r="I598" s="3" t="s">
        <v>1889</v>
      </c>
      <c r="J598" s="4">
        <v>41918</v>
      </c>
      <c r="K598" s="4">
        <v>42590</v>
      </c>
      <c r="L598" s="4">
        <v>42590</v>
      </c>
      <c r="M598" s="4">
        <v>43117</v>
      </c>
      <c r="N598" s="3" t="s">
        <v>1706</v>
      </c>
      <c r="O598" s="3" t="s">
        <v>1714</v>
      </c>
      <c r="P598" s="4">
        <v>43471</v>
      </c>
      <c r="Q598" s="3" t="s">
        <v>2389</v>
      </c>
      <c r="R598" s="3" t="s">
        <v>2388</v>
      </c>
    </row>
    <row r="599" spans="1:19" hidden="1" x14ac:dyDescent="0.25">
      <c r="A599" s="3">
        <v>610917</v>
      </c>
      <c r="B599" s="3" t="s">
        <v>1713</v>
      </c>
      <c r="C599" s="3" t="s">
        <v>1828</v>
      </c>
      <c r="D599" s="3" t="s">
        <v>1497</v>
      </c>
      <c r="E599" s="3" t="s">
        <v>1711</v>
      </c>
      <c r="F599" s="3" t="s">
        <v>1710</v>
      </c>
      <c r="G599" s="3" t="s">
        <v>1827</v>
      </c>
      <c r="H599" s="3" t="s">
        <v>1826</v>
      </c>
      <c r="I599" s="3" t="s">
        <v>1825</v>
      </c>
      <c r="J599" s="4">
        <v>41561</v>
      </c>
      <c r="K599" s="4">
        <v>43241</v>
      </c>
      <c r="L599" s="4">
        <v>43241</v>
      </c>
      <c r="M599" s="4">
        <v>43437</v>
      </c>
      <c r="N599" s="3" t="s">
        <v>1706</v>
      </c>
      <c r="O599" s="3" t="s">
        <v>1705</v>
      </c>
      <c r="P599" s="4">
        <v>43606</v>
      </c>
      <c r="Q599" s="3" t="s">
        <v>1824</v>
      </c>
      <c r="R599" s="3" t="s">
        <v>1824</v>
      </c>
    </row>
    <row r="600" spans="1:19" hidden="1" x14ac:dyDescent="0.25">
      <c r="A600" s="3">
        <v>611168</v>
      </c>
      <c r="B600" s="3" t="s">
        <v>1678</v>
      </c>
      <c r="C600" s="3" t="s">
        <v>2245</v>
      </c>
      <c r="D600" s="3" t="s">
        <v>1700</v>
      </c>
      <c r="E600" s="3" t="s">
        <v>1711</v>
      </c>
      <c r="F600" s="3" t="s">
        <v>1717</v>
      </c>
      <c r="G600" s="3" t="s">
        <v>2244</v>
      </c>
      <c r="H600" s="3" t="s">
        <v>1826</v>
      </c>
      <c r="I600" s="3" t="s">
        <v>1826</v>
      </c>
      <c r="J600" s="4">
        <v>40933</v>
      </c>
      <c r="K600" s="4">
        <v>41876</v>
      </c>
      <c r="L600" s="4">
        <v>43430</v>
      </c>
      <c r="R600" s="3" t="s">
        <v>2219</v>
      </c>
    </row>
    <row r="601" spans="1:19" hidden="1" x14ac:dyDescent="0.25">
      <c r="A601" s="3">
        <v>612797</v>
      </c>
      <c r="B601" s="3" t="s">
        <v>2070</v>
      </c>
      <c r="C601" s="3" t="s">
        <v>2117</v>
      </c>
      <c r="D601" s="3" t="s">
        <v>1471</v>
      </c>
      <c r="E601" s="3" t="s">
        <v>1711</v>
      </c>
      <c r="F601" s="3" t="s">
        <v>1710</v>
      </c>
      <c r="G601" s="3" t="s">
        <v>2116</v>
      </c>
      <c r="H601" s="3" t="s">
        <v>2077</v>
      </c>
      <c r="I601" s="3" t="s">
        <v>1909</v>
      </c>
      <c r="J601" s="4">
        <v>42989</v>
      </c>
      <c r="K601" s="4">
        <v>43040</v>
      </c>
      <c r="L601" s="4">
        <v>43040</v>
      </c>
      <c r="M601" s="4">
        <v>43204</v>
      </c>
      <c r="N601" s="3" t="s">
        <v>1706</v>
      </c>
      <c r="O601" s="3" t="s">
        <v>1714</v>
      </c>
      <c r="P601" s="4">
        <v>43770</v>
      </c>
      <c r="Q601" s="3" t="s">
        <v>1908</v>
      </c>
      <c r="R601" s="3" t="s">
        <v>1908</v>
      </c>
    </row>
    <row r="602" spans="1:19" hidden="1" x14ac:dyDescent="0.25">
      <c r="A602" s="3">
        <v>614545</v>
      </c>
      <c r="B602" s="3" t="s">
        <v>2834</v>
      </c>
      <c r="C602" s="3" t="s">
        <v>2839</v>
      </c>
      <c r="D602" s="3" t="s">
        <v>2838</v>
      </c>
      <c r="E602" s="3" t="s">
        <v>1838</v>
      </c>
      <c r="F602" s="3" t="s">
        <v>1787</v>
      </c>
      <c r="G602" s="3" t="s">
        <v>2837</v>
      </c>
      <c r="H602" s="3" t="s">
        <v>2039</v>
      </c>
      <c r="I602" s="3" t="s">
        <v>2836</v>
      </c>
      <c r="J602" s="4">
        <v>42430</v>
      </c>
      <c r="K602" s="4">
        <v>42430</v>
      </c>
      <c r="L602" s="4">
        <v>43282</v>
      </c>
      <c r="R602" s="3" t="s">
        <v>2835</v>
      </c>
    </row>
    <row r="603" spans="1:19" hidden="1" x14ac:dyDescent="0.25">
      <c r="A603" s="3">
        <v>617765</v>
      </c>
      <c r="B603" s="3" t="s">
        <v>3150</v>
      </c>
      <c r="C603" s="3" t="s">
        <v>3149</v>
      </c>
      <c r="D603" s="3" t="s">
        <v>1471</v>
      </c>
      <c r="E603" s="3" t="s">
        <v>1711</v>
      </c>
      <c r="F603" s="3" t="s">
        <v>1717</v>
      </c>
      <c r="G603" s="3" t="s">
        <v>3148</v>
      </c>
      <c r="H603" s="3" t="s">
        <v>2942</v>
      </c>
      <c r="I603" s="3" t="s">
        <v>2941</v>
      </c>
      <c r="J603" s="4">
        <v>40553</v>
      </c>
      <c r="K603" s="4">
        <v>40553</v>
      </c>
      <c r="L603" s="4">
        <v>42552</v>
      </c>
      <c r="M603" s="4">
        <v>43171</v>
      </c>
      <c r="O603" s="3" t="s">
        <v>1714</v>
      </c>
      <c r="P603" s="4">
        <v>43475</v>
      </c>
      <c r="Q603" s="3" t="s">
        <v>2943</v>
      </c>
      <c r="R603" s="3" t="s">
        <v>3147</v>
      </c>
    </row>
    <row r="604" spans="1:19" hidden="1" x14ac:dyDescent="0.25">
      <c r="A604" s="3">
        <v>619491</v>
      </c>
      <c r="B604" s="3" t="s">
        <v>2070</v>
      </c>
      <c r="C604" s="3" t="s">
        <v>2073</v>
      </c>
      <c r="D604" s="3" t="s">
        <v>1603</v>
      </c>
      <c r="E604" s="3" t="s">
        <v>1711</v>
      </c>
      <c r="F604" s="3" t="s">
        <v>1710</v>
      </c>
      <c r="G604" s="3" t="s">
        <v>2072</v>
      </c>
      <c r="H604" s="3" t="s">
        <v>1743</v>
      </c>
      <c r="I604" s="3" t="s">
        <v>2071</v>
      </c>
      <c r="J604" s="4">
        <v>43389</v>
      </c>
      <c r="K604" s="4">
        <v>43389</v>
      </c>
      <c r="L604" s="4">
        <v>43389</v>
      </c>
      <c r="M604" s="4">
        <v>43389</v>
      </c>
      <c r="N604" s="3" t="s">
        <v>1729</v>
      </c>
      <c r="O604" s="3" t="s">
        <v>1728</v>
      </c>
      <c r="P604" s="4">
        <v>43389</v>
      </c>
      <c r="Q604" s="3" t="s">
        <v>1741</v>
      </c>
      <c r="R604" s="3" t="s">
        <v>1741</v>
      </c>
      <c r="S604" s="3" t="s">
        <v>13</v>
      </c>
    </row>
    <row r="605" spans="1:19" hidden="1" x14ac:dyDescent="0.25">
      <c r="A605" s="3">
        <v>623241</v>
      </c>
      <c r="B605" s="3" t="s">
        <v>1678</v>
      </c>
      <c r="C605" s="3" t="s">
        <v>2538</v>
      </c>
      <c r="D605" s="3" t="s">
        <v>1593</v>
      </c>
      <c r="E605" s="3" t="s">
        <v>1711</v>
      </c>
      <c r="F605" s="3" t="s">
        <v>1710</v>
      </c>
      <c r="G605" s="3" t="s">
        <v>2537</v>
      </c>
      <c r="H605" s="3" t="s">
        <v>1743</v>
      </c>
      <c r="I605" s="3" t="s">
        <v>2214</v>
      </c>
      <c r="J605" s="4">
        <v>42619</v>
      </c>
      <c r="K605" s="4">
        <v>42619</v>
      </c>
      <c r="L605" s="4">
        <v>43122</v>
      </c>
      <c r="M605" s="4">
        <v>43250</v>
      </c>
      <c r="N605" s="3" t="s">
        <v>1706</v>
      </c>
      <c r="O605" s="3" t="s">
        <v>1705</v>
      </c>
      <c r="P605" s="4">
        <v>43487</v>
      </c>
      <c r="Q605" s="3" t="s">
        <v>2213</v>
      </c>
      <c r="R605" s="3" t="s">
        <v>2530</v>
      </c>
    </row>
    <row r="606" spans="1:19" hidden="1" x14ac:dyDescent="0.25">
      <c r="A606" s="3">
        <v>624355</v>
      </c>
      <c r="B606" s="3" t="s">
        <v>1678</v>
      </c>
      <c r="C606" s="3" t="s">
        <v>2406</v>
      </c>
      <c r="D606" s="3" t="s">
        <v>1492</v>
      </c>
      <c r="E606" s="3" t="s">
        <v>1711</v>
      </c>
      <c r="F606" s="3" t="s">
        <v>1710</v>
      </c>
      <c r="G606" s="3" t="s">
        <v>2405</v>
      </c>
      <c r="H606" s="3" t="s">
        <v>2390</v>
      </c>
      <c r="I606" s="3" t="s">
        <v>1889</v>
      </c>
      <c r="J606" s="4">
        <v>43277</v>
      </c>
      <c r="K606" s="4">
        <v>43278</v>
      </c>
      <c r="L606" s="4">
        <v>43277</v>
      </c>
      <c r="M606" s="4">
        <v>43277</v>
      </c>
      <c r="N606" s="3" t="s">
        <v>1729</v>
      </c>
      <c r="O606" s="3" t="s">
        <v>1728</v>
      </c>
      <c r="P606" s="4">
        <v>43399</v>
      </c>
      <c r="Q606" s="3" t="s">
        <v>2389</v>
      </c>
      <c r="R606" s="3" t="s">
        <v>2388</v>
      </c>
      <c r="S606" s="3" t="s">
        <v>13</v>
      </c>
    </row>
    <row r="607" spans="1:19" hidden="1" x14ac:dyDescent="0.25">
      <c r="A607" s="3">
        <v>625629</v>
      </c>
      <c r="B607" s="3" t="s">
        <v>1713</v>
      </c>
      <c r="C607" s="3" t="s">
        <v>2000</v>
      </c>
      <c r="D607" s="3" t="s">
        <v>1539</v>
      </c>
      <c r="E607" s="3" t="s">
        <v>1711</v>
      </c>
      <c r="F607" s="3" t="s">
        <v>1717</v>
      </c>
      <c r="G607" s="3" t="s">
        <v>1999</v>
      </c>
      <c r="H607" s="3" t="s">
        <v>1708</v>
      </c>
      <c r="I607" s="3" t="s">
        <v>1998</v>
      </c>
      <c r="J607" s="4">
        <v>42578</v>
      </c>
      <c r="K607" s="4">
        <v>42578</v>
      </c>
      <c r="L607" s="4">
        <v>42578</v>
      </c>
      <c r="M607" s="4">
        <v>43434</v>
      </c>
      <c r="N607" s="3" t="s">
        <v>1706</v>
      </c>
      <c r="O607" s="3" t="s">
        <v>1714</v>
      </c>
      <c r="P607" s="4">
        <v>43673</v>
      </c>
      <c r="Q607" s="3" t="s">
        <v>1740</v>
      </c>
      <c r="R607" s="3" t="s">
        <v>1740</v>
      </c>
    </row>
    <row r="608" spans="1:19" hidden="1" x14ac:dyDescent="0.25">
      <c r="A608" s="3">
        <v>629622</v>
      </c>
      <c r="B608" s="3" t="s">
        <v>1679</v>
      </c>
      <c r="C608" s="3" t="s">
        <v>3269</v>
      </c>
      <c r="D608" s="3" t="s">
        <v>1465</v>
      </c>
      <c r="E608" s="3" t="s">
        <v>1711</v>
      </c>
      <c r="F608" s="3" t="s">
        <v>1717</v>
      </c>
      <c r="G608" s="3" t="s">
        <v>3268</v>
      </c>
      <c r="H608" s="3" t="s">
        <v>3261</v>
      </c>
      <c r="I608" s="3" t="s">
        <v>1974</v>
      </c>
      <c r="J608" s="4">
        <v>40848</v>
      </c>
      <c r="K608" s="4">
        <v>40848</v>
      </c>
      <c r="L608" s="4">
        <v>42931</v>
      </c>
      <c r="M608" s="4">
        <v>43038</v>
      </c>
      <c r="N608" s="3" t="s">
        <v>1706</v>
      </c>
      <c r="O608" s="3" t="s">
        <v>1714</v>
      </c>
      <c r="P608" s="4">
        <v>43405</v>
      </c>
      <c r="Q608" s="3" t="s">
        <v>3260</v>
      </c>
      <c r="R608" s="3" t="s">
        <v>3260</v>
      </c>
      <c r="S608" s="3" t="s">
        <v>13</v>
      </c>
    </row>
    <row r="609" spans="1:19" hidden="1" x14ac:dyDescent="0.25">
      <c r="A609" s="3">
        <v>632200</v>
      </c>
      <c r="B609" s="30" t="s">
        <v>2834</v>
      </c>
      <c r="C609" s="3" t="s">
        <v>2806</v>
      </c>
      <c r="D609" s="3" t="s">
        <v>2041</v>
      </c>
      <c r="E609" s="3" t="s">
        <v>1788</v>
      </c>
      <c r="F609" s="3" t="s">
        <v>1787</v>
      </c>
      <c r="G609" s="3" t="s">
        <v>2805</v>
      </c>
      <c r="H609" s="3" t="s">
        <v>2039</v>
      </c>
      <c r="I609" s="3" t="s">
        <v>2783</v>
      </c>
      <c r="J609" s="4">
        <v>40752</v>
      </c>
      <c r="K609" s="4">
        <v>40752</v>
      </c>
      <c r="L609" s="4">
        <v>41456</v>
      </c>
      <c r="R609" s="3" t="s">
        <v>2037</v>
      </c>
    </row>
    <row r="610" spans="1:19" hidden="1" x14ac:dyDescent="0.25">
      <c r="A610" s="3">
        <v>633313</v>
      </c>
      <c r="B610" s="3" t="s">
        <v>2834</v>
      </c>
      <c r="C610" s="3" t="s">
        <v>2946</v>
      </c>
      <c r="D610" s="3" t="s">
        <v>1656</v>
      </c>
      <c r="E610" s="3" t="s">
        <v>1711</v>
      </c>
      <c r="F610" s="3" t="s">
        <v>1717</v>
      </c>
      <c r="G610" s="3" t="s">
        <v>2945</v>
      </c>
      <c r="H610" s="3" t="s">
        <v>2867</v>
      </c>
      <c r="I610" s="3" t="s">
        <v>2002</v>
      </c>
      <c r="J610" s="4">
        <v>40765</v>
      </c>
      <c r="K610" s="4">
        <v>40863</v>
      </c>
      <c r="L610" s="4">
        <v>40863</v>
      </c>
      <c r="M610" s="4">
        <v>43325</v>
      </c>
      <c r="N610" s="3" t="s">
        <v>1706</v>
      </c>
      <c r="O610" s="3" t="s">
        <v>1714</v>
      </c>
      <c r="P610" s="4">
        <v>43420</v>
      </c>
      <c r="Q610" s="3" t="s">
        <v>2944</v>
      </c>
      <c r="R610" s="3" t="s">
        <v>2944</v>
      </c>
      <c r="S610" s="3" t="s">
        <v>13</v>
      </c>
    </row>
    <row r="611" spans="1:19" hidden="1" x14ac:dyDescent="0.25">
      <c r="A611" s="3">
        <v>633529</v>
      </c>
      <c r="B611" s="3" t="s">
        <v>1713</v>
      </c>
      <c r="C611" s="3" t="s">
        <v>1792</v>
      </c>
      <c r="D611" s="3" t="s">
        <v>1620</v>
      </c>
      <c r="E611" s="3" t="s">
        <v>1711</v>
      </c>
      <c r="F611" s="3" t="s">
        <v>1717</v>
      </c>
      <c r="G611" s="3" t="s">
        <v>1791</v>
      </c>
      <c r="H611" s="3" t="s">
        <v>1743</v>
      </c>
      <c r="I611" s="3" t="s">
        <v>1785</v>
      </c>
      <c r="J611" s="4">
        <v>40774</v>
      </c>
      <c r="K611" s="4">
        <v>40774</v>
      </c>
      <c r="L611" s="4">
        <v>42095</v>
      </c>
      <c r="M611" s="4">
        <v>42956</v>
      </c>
      <c r="N611" s="3" t="s">
        <v>1706</v>
      </c>
      <c r="O611" s="3" t="s">
        <v>1714</v>
      </c>
      <c r="P611" s="4">
        <v>43331</v>
      </c>
      <c r="Q611" s="3" t="s">
        <v>1790</v>
      </c>
      <c r="R611" s="3" t="s">
        <v>1783</v>
      </c>
      <c r="S611" s="3" t="s">
        <v>13</v>
      </c>
    </row>
    <row r="612" spans="1:19" hidden="1" x14ac:dyDescent="0.25">
      <c r="A612" s="3">
        <v>635431</v>
      </c>
      <c r="B612" s="3" t="s">
        <v>1713</v>
      </c>
      <c r="C612" s="3" t="s">
        <v>1806</v>
      </c>
      <c r="D612" s="3" t="s">
        <v>1546</v>
      </c>
      <c r="E612" s="3" t="s">
        <v>1711</v>
      </c>
      <c r="F612" s="3" t="s">
        <v>1717</v>
      </c>
      <c r="G612" s="3" t="s">
        <v>1805</v>
      </c>
      <c r="H612" s="3" t="s">
        <v>1776</v>
      </c>
      <c r="I612" s="3" t="s">
        <v>1780</v>
      </c>
      <c r="J612" s="4">
        <v>42478</v>
      </c>
      <c r="K612" s="4">
        <v>42478</v>
      </c>
      <c r="L612" s="4">
        <v>42478</v>
      </c>
      <c r="M612" s="4">
        <v>43413</v>
      </c>
      <c r="N612" s="3" t="s">
        <v>1706</v>
      </c>
      <c r="O612" s="3" t="s">
        <v>1714</v>
      </c>
      <c r="P612" s="4">
        <v>43573</v>
      </c>
      <c r="Q612" s="3" t="s">
        <v>1798</v>
      </c>
      <c r="R612" s="3" t="s">
        <v>1798</v>
      </c>
    </row>
    <row r="613" spans="1:19" hidden="1" x14ac:dyDescent="0.25">
      <c r="A613" s="3">
        <v>638371</v>
      </c>
      <c r="B613" s="3" t="s">
        <v>1679</v>
      </c>
      <c r="C613" s="3" t="s">
        <v>3333</v>
      </c>
      <c r="D613" s="3" t="s">
        <v>1554</v>
      </c>
      <c r="E613" s="3" t="s">
        <v>1711</v>
      </c>
      <c r="F613" s="3" t="s">
        <v>1717</v>
      </c>
      <c r="G613" s="3" t="s">
        <v>3332</v>
      </c>
      <c r="H613" s="3" t="s">
        <v>1822</v>
      </c>
      <c r="I613" s="3" t="s">
        <v>1775</v>
      </c>
      <c r="J613" s="4">
        <v>41668</v>
      </c>
      <c r="K613" s="4">
        <v>42317</v>
      </c>
      <c r="L613" s="4">
        <v>42317</v>
      </c>
      <c r="M613" s="4">
        <v>43453</v>
      </c>
      <c r="N613" s="3" t="s">
        <v>1706</v>
      </c>
      <c r="O613" s="3" t="s">
        <v>1714</v>
      </c>
      <c r="P613" s="4">
        <v>43778</v>
      </c>
      <c r="Q613" s="3" t="s">
        <v>3330</v>
      </c>
      <c r="R613" s="3" t="s">
        <v>3330</v>
      </c>
      <c r="S613" s="30" t="s">
        <v>20</v>
      </c>
    </row>
    <row r="614" spans="1:19" hidden="1" x14ac:dyDescent="0.25">
      <c r="A614" s="3">
        <v>643406</v>
      </c>
      <c r="B614" s="3" t="s">
        <v>1679</v>
      </c>
      <c r="C614" s="3" t="s">
        <v>3315</v>
      </c>
      <c r="D614" s="3" t="s">
        <v>1546</v>
      </c>
      <c r="E614" s="3" t="s">
        <v>1711</v>
      </c>
      <c r="F614" s="3" t="s">
        <v>1717</v>
      </c>
      <c r="G614" s="3" t="s">
        <v>3314</v>
      </c>
      <c r="H614" s="3" t="s">
        <v>3300</v>
      </c>
      <c r="I614" s="3" t="s">
        <v>3303</v>
      </c>
      <c r="J614" s="4">
        <v>40875</v>
      </c>
      <c r="K614" s="4">
        <v>40875</v>
      </c>
      <c r="L614" s="4">
        <v>42602</v>
      </c>
      <c r="M614" s="4">
        <v>43446</v>
      </c>
      <c r="O614" s="3" t="s">
        <v>1714</v>
      </c>
      <c r="P614" s="4">
        <v>43797</v>
      </c>
      <c r="Q614" s="3" t="s">
        <v>3272</v>
      </c>
      <c r="R614" s="3" t="s">
        <v>3272</v>
      </c>
    </row>
    <row r="615" spans="1:19" hidden="1" x14ac:dyDescent="0.25">
      <c r="A615" s="3">
        <v>643572</v>
      </c>
      <c r="B615" s="3" t="s">
        <v>1678</v>
      </c>
      <c r="C615" s="3" t="s">
        <v>2619</v>
      </c>
      <c r="D615" s="3" t="s">
        <v>1471</v>
      </c>
      <c r="E615" s="3" t="s">
        <v>1711</v>
      </c>
      <c r="F615" s="3" t="s">
        <v>1710</v>
      </c>
      <c r="G615" s="3" t="s">
        <v>2618</v>
      </c>
      <c r="H615" s="3" t="s">
        <v>2615</v>
      </c>
      <c r="I615" s="3" t="s">
        <v>2614</v>
      </c>
      <c r="J615" s="4">
        <v>41145</v>
      </c>
      <c r="K615" s="4">
        <v>43003</v>
      </c>
      <c r="L615" s="4">
        <v>43003</v>
      </c>
      <c r="M615" s="4">
        <v>43375</v>
      </c>
      <c r="N615" s="3" t="s">
        <v>1706</v>
      </c>
      <c r="O615" s="3" t="s">
        <v>1714</v>
      </c>
      <c r="P615" s="4">
        <v>43375</v>
      </c>
      <c r="Q615" s="3" t="s">
        <v>2613</v>
      </c>
      <c r="R615" s="3" t="s">
        <v>2613</v>
      </c>
      <c r="S615" s="3" t="s">
        <v>13</v>
      </c>
    </row>
    <row r="616" spans="1:19" hidden="1" x14ac:dyDescent="0.25">
      <c r="A616" s="3">
        <v>645350</v>
      </c>
      <c r="B616" s="3" t="s">
        <v>1678</v>
      </c>
      <c r="C616" s="3" t="s">
        <v>2691</v>
      </c>
      <c r="D616" s="3" t="s">
        <v>1487</v>
      </c>
      <c r="E616" s="3" t="s">
        <v>1838</v>
      </c>
      <c r="F616" s="3" t="s">
        <v>1787</v>
      </c>
      <c r="G616" s="3" t="s">
        <v>2690</v>
      </c>
      <c r="H616" s="3" t="s">
        <v>1743</v>
      </c>
      <c r="I616" s="3" t="s">
        <v>1836</v>
      </c>
      <c r="J616" s="4">
        <v>40883</v>
      </c>
      <c r="K616" s="4">
        <v>40883</v>
      </c>
      <c r="L616" s="4">
        <v>43282</v>
      </c>
      <c r="R616" s="3" t="s">
        <v>2595</v>
      </c>
    </row>
    <row r="617" spans="1:19" hidden="1" x14ac:dyDescent="0.25">
      <c r="A617" s="3">
        <v>646444</v>
      </c>
      <c r="B617" s="30" t="s">
        <v>2834</v>
      </c>
      <c r="C617" s="3" t="s">
        <v>3350</v>
      </c>
      <c r="D617" s="3" t="s">
        <v>2041</v>
      </c>
      <c r="E617" s="3" t="s">
        <v>1788</v>
      </c>
      <c r="F617" s="3" t="s">
        <v>1710</v>
      </c>
      <c r="G617" s="3" t="s">
        <v>3349</v>
      </c>
      <c r="H617" s="3" t="s">
        <v>2039</v>
      </c>
      <c r="I617" s="3" t="s">
        <v>3342</v>
      </c>
      <c r="J617" s="4">
        <v>40911</v>
      </c>
      <c r="K617" s="4">
        <v>40911</v>
      </c>
      <c r="L617" s="4">
        <v>40911</v>
      </c>
      <c r="R617" s="3" t="s">
        <v>2037</v>
      </c>
    </row>
    <row r="618" spans="1:19" hidden="1" x14ac:dyDescent="0.25">
      <c r="A618" s="3">
        <v>656076</v>
      </c>
      <c r="B618" s="3" t="s">
        <v>1679</v>
      </c>
      <c r="C618" s="3" t="s">
        <v>3188</v>
      </c>
      <c r="D618" s="3" t="s">
        <v>1642</v>
      </c>
      <c r="E618" s="3" t="s">
        <v>1711</v>
      </c>
      <c r="F618" s="3" t="s">
        <v>1717</v>
      </c>
      <c r="G618" s="3" t="s">
        <v>3187</v>
      </c>
      <c r="H618" s="3" t="s">
        <v>2148</v>
      </c>
      <c r="I618" s="3" t="s">
        <v>2084</v>
      </c>
      <c r="J618" s="4">
        <v>42671</v>
      </c>
      <c r="K618" s="4">
        <v>42671</v>
      </c>
      <c r="L618" s="4">
        <v>42671</v>
      </c>
      <c r="M618" s="4">
        <v>43390</v>
      </c>
      <c r="N618" s="3" t="s">
        <v>1706</v>
      </c>
      <c r="O618" s="3" t="s">
        <v>1714</v>
      </c>
      <c r="P618" s="4">
        <v>43766</v>
      </c>
      <c r="Q618" s="3" t="s">
        <v>2066</v>
      </c>
      <c r="R618" s="3" t="s">
        <v>2066</v>
      </c>
    </row>
    <row r="619" spans="1:19" hidden="1" x14ac:dyDescent="0.25">
      <c r="A619" s="3">
        <v>656318</v>
      </c>
      <c r="B619" s="3" t="s">
        <v>2834</v>
      </c>
      <c r="C619" s="3" t="s">
        <v>3118</v>
      </c>
      <c r="D619" s="3" t="s">
        <v>1619</v>
      </c>
      <c r="E619" s="3" t="s">
        <v>2026</v>
      </c>
      <c r="F619" s="3" t="s">
        <v>1717</v>
      </c>
      <c r="G619" s="3" t="s">
        <v>3117</v>
      </c>
      <c r="H619" s="3" t="s">
        <v>2831</v>
      </c>
      <c r="I619" s="3" t="s">
        <v>2831</v>
      </c>
      <c r="J619" s="4">
        <v>42198</v>
      </c>
      <c r="K619" s="4">
        <v>42198</v>
      </c>
      <c r="L619" s="4">
        <v>42901</v>
      </c>
      <c r="M619" s="4">
        <v>43418</v>
      </c>
      <c r="N619" s="3" t="s">
        <v>1706</v>
      </c>
      <c r="O619" s="3" t="s">
        <v>2024</v>
      </c>
      <c r="P619" s="4">
        <v>43418</v>
      </c>
      <c r="Q619" s="3" t="s">
        <v>2987</v>
      </c>
      <c r="R619" s="3" t="s">
        <v>2987</v>
      </c>
      <c r="S619" s="3" t="s">
        <v>13</v>
      </c>
    </row>
    <row r="620" spans="1:19" hidden="1" x14ac:dyDescent="0.25">
      <c r="A620" s="3">
        <v>656508</v>
      </c>
      <c r="B620" s="3" t="s">
        <v>2834</v>
      </c>
      <c r="C620" s="3" t="s">
        <v>2909</v>
      </c>
      <c r="D620" s="3" t="s">
        <v>1657</v>
      </c>
      <c r="E620" s="3" t="s">
        <v>1711</v>
      </c>
      <c r="F620" s="3" t="s">
        <v>1710</v>
      </c>
      <c r="G620" s="3" t="s">
        <v>2908</v>
      </c>
      <c r="H620" s="3" t="s">
        <v>2867</v>
      </c>
      <c r="I620" s="3" t="s">
        <v>2866</v>
      </c>
      <c r="J620" s="4">
        <v>43193</v>
      </c>
      <c r="K620" s="4">
        <v>43193</v>
      </c>
      <c r="L620" s="4">
        <v>43193</v>
      </c>
      <c r="M620" s="4">
        <v>43425</v>
      </c>
      <c r="N620" s="3" t="s">
        <v>1706</v>
      </c>
      <c r="O620" s="3" t="s">
        <v>1705</v>
      </c>
      <c r="P620" s="4">
        <v>43558</v>
      </c>
      <c r="Q620" s="3" t="s">
        <v>2864</v>
      </c>
      <c r="R620" s="3" t="s">
        <v>2864</v>
      </c>
    </row>
    <row r="621" spans="1:19" hidden="1" x14ac:dyDescent="0.25">
      <c r="A621" s="3">
        <v>659714</v>
      </c>
      <c r="B621" s="3" t="s">
        <v>2834</v>
      </c>
      <c r="C621" s="3" t="s">
        <v>2914</v>
      </c>
      <c r="D621" s="3" t="s">
        <v>1658</v>
      </c>
      <c r="E621" s="3" t="s">
        <v>1711</v>
      </c>
      <c r="F621" s="3" t="s">
        <v>1717</v>
      </c>
      <c r="G621" s="3" t="s">
        <v>2913</v>
      </c>
      <c r="H621" s="3" t="s">
        <v>2867</v>
      </c>
      <c r="I621" s="3" t="s">
        <v>2866</v>
      </c>
      <c r="J621" s="4">
        <v>41087</v>
      </c>
      <c r="K621" s="4">
        <v>42338</v>
      </c>
      <c r="L621" s="4">
        <v>42338</v>
      </c>
      <c r="M621" s="4">
        <v>42949</v>
      </c>
      <c r="N621" s="3" t="s">
        <v>1706</v>
      </c>
      <c r="O621" s="3" t="s">
        <v>1714</v>
      </c>
      <c r="P621" s="4">
        <v>43069</v>
      </c>
      <c r="Q621" s="3" t="s">
        <v>2865</v>
      </c>
      <c r="R621" s="3" t="s">
        <v>2864</v>
      </c>
      <c r="S621" s="3" t="s">
        <v>13</v>
      </c>
    </row>
    <row r="622" spans="1:19" hidden="1" x14ac:dyDescent="0.25">
      <c r="A622" s="3">
        <v>662078</v>
      </c>
      <c r="B622" s="3" t="s">
        <v>1678</v>
      </c>
      <c r="C622" s="3" t="s">
        <v>2176</v>
      </c>
      <c r="D622" s="3" t="s">
        <v>1543</v>
      </c>
      <c r="E622" s="3" t="s">
        <v>1711</v>
      </c>
      <c r="F622" s="3" t="s">
        <v>1717</v>
      </c>
      <c r="G622" s="3" t="s">
        <v>2175</v>
      </c>
      <c r="H622" s="3" t="s">
        <v>1776</v>
      </c>
      <c r="I622" s="3" t="s">
        <v>2011</v>
      </c>
      <c r="J622" s="4">
        <v>41141</v>
      </c>
      <c r="K622" s="4">
        <v>41456</v>
      </c>
      <c r="L622" s="4">
        <v>42552</v>
      </c>
      <c r="M622" s="4">
        <v>43440</v>
      </c>
      <c r="N622" s="3" t="s">
        <v>1706</v>
      </c>
      <c r="O622" s="3" t="s">
        <v>1714</v>
      </c>
      <c r="P622" s="4">
        <v>43647</v>
      </c>
      <c r="Q622" s="3" t="s">
        <v>2170</v>
      </c>
      <c r="R622" s="3" t="s">
        <v>2170</v>
      </c>
    </row>
    <row r="623" spans="1:19" hidden="1" x14ac:dyDescent="0.25">
      <c r="A623" s="3">
        <v>663795</v>
      </c>
      <c r="B623" s="3" t="s">
        <v>2834</v>
      </c>
      <c r="C623" s="3" t="s">
        <v>2925</v>
      </c>
      <c r="D623" s="3" t="s">
        <v>1471</v>
      </c>
      <c r="E623" s="3" t="s">
        <v>1711</v>
      </c>
      <c r="F623" s="3" t="s">
        <v>1717</v>
      </c>
      <c r="G623" s="3" t="s">
        <v>2924</v>
      </c>
      <c r="H623" s="3" t="s">
        <v>2867</v>
      </c>
      <c r="I623" s="3" t="s">
        <v>2923</v>
      </c>
      <c r="J623" s="4">
        <v>41164</v>
      </c>
      <c r="K623" s="4">
        <v>41334</v>
      </c>
      <c r="L623" s="4">
        <v>43300</v>
      </c>
      <c r="R623" s="3" t="s">
        <v>2919</v>
      </c>
    </row>
    <row r="624" spans="1:19" hidden="1" x14ac:dyDescent="0.25">
      <c r="A624" s="3">
        <v>677259</v>
      </c>
      <c r="B624" s="3" t="s">
        <v>1678</v>
      </c>
      <c r="C624" s="3" t="s">
        <v>2174</v>
      </c>
      <c r="D624" s="3" t="s">
        <v>1468</v>
      </c>
      <c r="E624" s="3" t="s">
        <v>1711</v>
      </c>
      <c r="F624" s="3" t="s">
        <v>1717</v>
      </c>
      <c r="G624" s="3" t="s">
        <v>2173</v>
      </c>
      <c r="H624" s="3" t="s">
        <v>1776</v>
      </c>
      <c r="I624" s="3" t="s">
        <v>2011</v>
      </c>
      <c r="J624" s="4">
        <v>41281</v>
      </c>
      <c r="K624" s="4">
        <v>41594</v>
      </c>
      <c r="L624" s="4">
        <v>42552</v>
      </c>
      <c r="M624" s="4">
        <v>43362</v>
      </c>
      <c r="N624" s="3" t="s">
        <v>1706</v>
      </c>
      <c r="O624" s="3" t="s">
        <v>1714</v>
      </c>
      <c r="P624" s="4">
        <v>43512</v>
      </c>
      <c r="Q624" s="3" t="s">
        <v>2170</v>
      </c>
      <c r="R624" s="3" t="s">
        <v>2170</v>
      </c>
    </row>
    <row r="625" spans="1:19" hidden="1" x14ac:dyDescent="0.25">
      <c r="A625" s="3">
        <v>677903</v>
      </c>
      <c r="B625" s="3" t="s">
        <v>1678</v>
      </c>
      <c r="C625" s="3" t="s">
        <v>2693</v>
      </c>
      <c r="D625" s="3" t="s">
        <v>1660</v>
      </c>
      <c r="E625" s="3" t="s">
        <v>2197</v>
      </c>
      <c r="F625" s="3" t="s">
        <v>1710</v>
      </c>
      <c r="G625" s="3" t="s">
        <v>2692</v>
      </c>
      <c r="H625" s="3" t="s">
        <v>1743</v>
      </c>
      <c r="I625" s="3" t="s">
        <v>1836</v>
      </c>
      <c r="J625" s="4">
        <v>41281</v>
      </c>
      <c r="K625" s="4">
        <v>43048</v>
      </c>
      <c r="L625" s="4">
        <v>43048</v>
      </c>
      <c r="M625" s="4">
        <v>43388</v>
      </c>
      <c r="N625" s="3" t="s">
        <v>1706</v>
      </c>
      <c r="O625" s="3" t="s">
        <v>1705</v>
      </c>
      <c r="P625" s="4">
        <v>43413</v>
      </c>
      <c r="Q625" s="3" t="s">
        <v>2595</v>
      </c>
      <c r="R625" s="3" t="s">
        <v>2595</v>
      </c>
      <c r="S625" s="3" t="s">
        <v>13</v>
      </c>
    </row>
    <row r="626" spans="1:19" hidden="1" x14ac:dyDescent="0.25">
      <c r="A626" s="3">
        <v>679241</v>
      </c>
      <c r="B626" s="3" t="s">
        <v>1713</v>
      </c>
      <c r="C626" s="3" t="s">
        <v>1942</v>
      </c>
      <c r="D626" s="3" t="s">
        <v>1537</v>
      </c>
      <c r="E626" s="3" t="s">
        <v>1838</v>
      </c>
      <c r="F626" s="3" t="s">
        <v>1710</v>
      </c>
      <c r="G626" s="3" t="s">
        <v>1941</v>
      </c>
      <c r="H626" s="3" t="s">
        <v>1826</v>
      </c>
      <c r="I626" s="3" t="s">
        <v>1940</v>
      </c>
      <c r="J626" s="4">
        <v>41501</v>
      </c>
      <c r="K626" s="4">
        <v>42919</v>
      </c>
      <c r="L626" s="4">
        <v>42919</v>
      </c>
      <c r="M626" s="4">
        <v>43410</v>
      </c>
      <c r="O626" s="3" t="s">
        <v>1714</v>
      </c>
      <c r="P626" s="4">
        <v>43649</v>
      </c>
      <c r="Q626" s="3" t="s">
        <v>1939</v>
      </c>
      <c r="R626" s="3" t="s">
        <v>1939</v>
      </c>
    </row>
    <row r="627" spans="1:19" hidden="1" x14ac:dyDescent="0.25">
      <c r="A627" s="3">
        <v>682860</v>
      </c>
      <c r="B627" s="3" t="s">
        <v>1678</v>
      </c>
      <c r="C627" s="3" t="s">
        <v>2685</v>
      </c>
      <c r="D627" s="3" t="s">
        <v>1634</v>
      </c>
      <c r="E627" s="3" t="s">
        <v>1838</v>
      </c>
      <c r="F627" s="3" t="s">
        <v>1787</v>
      </c>
      <c r="G627" s="3" t="s">
        <v>2684</v>
      </c>
      <c r="H627" s="3" t="s">
        <v>1743</v>
      </c>
      <c r="I627" s="3" t="s">
        <v>1836</v>
      </c>
      <c r="J627" s="4">
        <v>41353</v>
      </c>
      <c r="K627" s="4">
        <v>41423</v>
      </c>
      <c r="L627" s="4">
        <v>43282</v>
      </c>
      <c r="R627" s="3" t="s">
        <v>2595</v>
      </c>
    </row>
    <row r="628" spans="1:19" hidden="1" x14ac:dyDescent="0.25">
      <c r="A628" s="3">
        <v>682965</v>
      </c>
      <c r="B628" s="3" t="s">
        <v>2070</v>
      </c>
      <c r="C628" s="3" t="s">
        <v>2102</v>
      </c>
      <c r="D628" s="3" t="s">
        <v>1475</v>
      </c>
      <c r="E628" s="3" t="s">
        <v>1711</v>
      </c>
      <c r="F628" s="3" t="s">
        <v>1717</v>
      </c>
      <c r="G628" s="3" t="s">
        <v>2101</v>
      </c>
      <c r="H628" s="3" t="s">
        <v>2077</v>
      </c>
      <c r="I628" s="3" t="s">
        <v>1858</v>
      </c>
      <c r="J628" s="4">
        <v>41869</v>
      </c>
      <c r="K628" s="4">
        <v>42408</v>
      </c>
      <c r="L628" s="4">
        <v>42408</v>
      </c>
      <c r="M628" s="4">
        <v>43049</v>
      </c>
      <c r="O628" s="3" t="s">
        <v>1714</v>
      </c>
      <c r="P628" s="4">
        <v>43139</v>
      </c>
      <c r="Q628" s="3" t="s">
        <v>1854</v>
      </c>
      <c r="R628" s="3" t="s">
        <v>1854</v>
      </c>
      <c r="S628" s="3" t="s">
        <v>13</v>
      </c>
    </row>
    <row r="629" spans="1:19" hidden="1" x14ac:dyDescent="0.25">
      <c r="A629" s="3">
        <v>689125</v>
      </c>
      <c r="B629" s="3" t="s">
        <v>2834</v>
      </c>
      <c r="C629" s="3" t="s">
        <v>3116</v>
      </c>
      <c r="D629" s="3" t="s">
        <v>1633</v>
      </c>
      <c r="E629" s="3" t="s">
        <v>2026</v>
      </c>
      <c r="F629" s="3" t="s">
        <v>1717</v>
      </c>
      <c r="G629" s="3" t="s">
        <v>3115</v>
      </c>
      <c r="H629" s="3" t="s">
        <v>2942</v>
      </c>
      <c r="I629" s="3" t="s">
        <v>2941</v>
      </c>
      <c r="J629" s="4">
        <v>41456</v>
      </c>
      <c r="K629" s="4">
        <v>41456</v>
      </c>
      <c r="L629" s="4">
        <v>41456</v>
      </c>
      <c r="M629" s="4">
        <v>42916</v>
      </c>
      <c r="N629" s="3" t="s">
        <v>1706</v>
      </c>
      <c r="O629" s="3" t="s">
        <v>2598</v>
      </c>
      <c r="P629" s="4">
        <v>43647</v>
      </c>
      <c r="Q629" s="3" t="s">
        <v>3114</v>
      </c>
      <c r="R629" s="3" t="s">
        <v>2943</v>
      </c>
    </row>
    <row r="630" spans="1:19" hidden="1" x14ac:dyDescent="0.25">
      <c r="A630" s="3">
        <v>689855</v>
      </c>
      <c r="B630" s="3" t="s">
        <v>1679</v>
      </c>
      <c r="C630" s="3" t="s">
        <v>3215</v>
      </c>
      <c r="D630" s="3" t="s">
        <v>1471</v>
      </c>
      <c r="E630" s="3" t="s">
        <v>1711</v>
      </c>
      <c r="F630" s="3" t="s">
        <v>1717</v>
      </c>
      <c r="G630" s="3" t="s">
        <v>3214</v>
      </c>
      <c r="H630" s="3" t="s">
        <v>3204</v>
      </c>
      <c r="I630" s="3" t="s">
        <v>3207</v>
      </c>
      <c r="J630" s="4">
        <v>41477</v>
      </c>
      <c r="K630" s="4">
        <v>42020</v>
      </c>
      <c r="L630" s="4">
        <v>42194</v>
      </c>
      <c r="M630" s="4">
        <v>42900</v>
      </c>
      <c r="N630" s="3" t="s">
        <v>1706</v>
      </c>
      <c r="O630" s="3" t="s">
        <v>1714</v>
      </c>
      <c r="P630" s="4">
        <v>43189</v>
      </c>
      <c r="Q630" s="3" t="s">
        <v>3203</v>
      </c>
      <c r="R630" s="3" t="s">
        <v>3203</v>
      </c>
      <c r="S630" s="3" t="s">
        <v>13</v>
      </c>
    </row>
    <row r="631" spans="1:19" hidden="1" x14ac:dyDescent="0.25">
      <c r="A631" s="3">
        <v>690820</v>
      </c>
      <c r="B631" s="3" t="s">
        <v>1713</v>
      </c>
      <c r="C631" s="3" t="s">
        <v>1894</v>
      </c>
      <c r="D631" s="3" t="s">
        <v>1467</v>
      </c>
      <c r="E631" s="3" t="s">
        <v>1711</v>
      </c>
      <c r="F631" s="3" t="s">
        <v>1717</v>
      </c>
      <c r="G631" s="3" t="s">
        <v>1893</v>
      </c>
      <c r="H631" s="3" t="s">
        <v>1733</v>
      </c>
      <c r="I631" s="3" t="s">
        <v>1890</v>
      </c>
      <c r="J631" s="4">
        <v>41498</v>
      </c>
      <c r="K631" s="4">
        <v>41934</v>
      </c>
      <c r="L631" s="4">
        <v>41934</v>
      </c>
      <c r="M631" s="4">
        <v>43438</v>
      </c>
      <c r="O631" s="3" t="s">
        <v>1714</v>
      </c>
      <c r="P631" s="4">
        <v>43760</v>
      </c>
      <c r="Q631" s="3" t="s">
        <v>1734</v>
      </c>
      <c r="R631" s="3" t="s">
        <v>1734</v>
      </c>
    </row>
    <row r="632" spans="1:19" hidden="1" x14ac:dyDescent="0.25">
      <c r="A632" s="3">
        <v>691132</v>
      </c>
      <c r="B632" s="3" t="s">
        <v>2834</v>
      </c>
      <c r="C632" s="3" t="s">
        <v>2864</v>
      </c>
      <c r="D632" s="3" t="s">
        <v>1701</v>
      </c>
      <c r="E632" s="3" t="s">
        <v>1758</v>
      </c>
      <c r="F632" s="3" t="s">
        <v>1717</v>
      </c>
      <c r="G632" s="3" t="s">
        <v>2988</v>
      </c>
      <c r="H632" s="3" t="s">
        <v>2867</v>
      </c>
      <c r="I632" s="3" t="s">
        <v>2866</v>
      </c>
      <c r="J632" s="4">
        <v>41506</v>
      </c>
      <c r="K632" s="4">
        <v>41506</v>
      </c>
      <c r="L632" s="4">
        <v>43418</v>
      </c>
      <c r="R632" s="3" t="s">
        <v>2900</v>
      </c>
    </row>
    <row r="633" spans="1:19" hidden="1" x14ac:dyDescent="0.25">
      <c r="A633" s="3">
        <v>692901</v>
      </c>
      <c r="B633" s="3" t="s">
        <v>2834</v>
      </c>
      <c r="C633" s="3" t="s">
        <v>2889</v>
      </c>
      <c r="D633" s="3" t="s">
        <v>1564</v>
      </c>
      <c r="E633" s="3" t="s">
        <v>1711</v>
      </c>
      <c r="F633" s="3" t="s">
        <v>1717</v>
      </c>
      <c r="G633" s="3" t="s">
        <v>2888</v>
      </c>
      <c r="H633" s="3" t="s">
        <v>2867</v>
      </c>
      <c r="I633" s="3" t="s">
        <v>2866</v>
      </c>
      <c r="J633" s="4">
        <v>41547</v>
      </c>
      <c r="K633" s="4">
        <v>41547</v>
      </c>
      <c r="L633" s="4">
        <v>42591</v>
      </c>
      <c r="M633" s="4">
        <v>43088</v>
      </c>
      <c r="N633" s="3" t="s">
        <v>1706</v>
      </c>
      <c r="O633" s="3" t="s">
        <v>1714</v>
      </c>
      <c r="P633" s="4">
        <v>43321</v>
      </c>
      <c r="Q633" s="3" t="s">
        <v>2865</v>
      </c>
      <c r="R633" s="3" t="s">
        <v>2864</v>
      </c>
      <c r="S633" s="3" t="s">
        <v>13</v>
      </c>
    </row>
    <row r="634" spans="1:19" hidden="1" x14ac:dyDescent="0.25">
      <c r="A634" s="3">
        <v>700953</v>
      </c>
      <c r="B634" s="3" t="s">
        <v>2834</v>
      </c>
      <c r="C634" s="3" t="s">
        <v>2927</v>
      </c>
      <c r="D634" s="3" t="s">
        <v>1662</v>
      </c>
      <c r="E634" s="3" t="s">
        <v>1711</v>
      </c>
      <c r="F634" s="3" t="s">
        <v>1717</v>
      </c>
      <c r="G634" s="3" t="s">
        <v>2926</v>
      </c>
      <c r="H634" s="3" t="s">
        <v>2867</v>
      </c>
      <c r="I634" s="3" t="s">
        <v>2923</v>
      </c>
      <c r="J634" s="4">
        <v>41582</v>
      </c>
      <c r="K634" s="4">
        <v>41750</v>
      </c>
      <c r="L634" s="4">
        <v>43282</v>
      </c>
      <c r="M634" s="4">
        <v>43445</v>
      </c>
      <c r="N634" s="3" t="s">
        <v>1706</v>
      </c>
      <c r="O634" s="3" t="s">
        <v>1705</v>
      </c>
      <c r="P634" s="4">
        <v>43445</v>
      </c>
      <c r="Q634" s="3" t="s">
        <v>2919</v>
      </c>
      <c r="R634" s="3" t="s">
        <v>2919</v>
      </c>
      <c r="S634" s="3" t="s">
        <v>13</v>
      </c>
    </row>
    <row r="635" spans="1:19" hidden="1" x14ac:dyDescent="0.25">
      <c r="A635" s="3">
        <v>707316</v>
      </c>
      <c r="B635" s="3" t="s">
        <v>3150</v>
      </c>
      <c r="C635" s="3" t="s">
        <v>3161</v>
      </c>
      <c r="D635" s="3" t="s">
        <v>1474</v>
      </c>
      <c r="E635" s="3" t="s">
        <v>1711</v>
      </c>
      <c r="F635" s="3" t="s">
        <v>1717</v>
      </c>
      <c r="G635" s="3" t="s">
        <v>3160</v>
      </c>
      <c r="H635" s="3" t="s">
        <v>2942</v>
      </c>
      <c r="I635" s="3" t="s">
        <v>2941</v>
      </c>
      <c r="J635" s="4">
        <v>41680</v>
      </c>
      <c r="K635" s="4">
        <v>42317</v>
      </c>
      <c r="L635" s="4">
        <v>42880</v>
      </c>
      <c r="M635" s="4">
        <v>43284</v>
      </c>
      <c r="O635" s="3" t="s">
        <v>1714</v>
      </c>
      <c r="P635" s="4">
        <v>43799</v>
      </c>
      <c r="Q635" s="3" t="s">
        <v>2943</v>
      </c>
      <c r="R635" s="3" t="s">
        <v>3154</v>
      </c>
    </row>
    <row r="636" spans="1:19" hidden="1" x14ac:dyDescent="0.25">
      <c r="A636" s="3">
        <v>708493</v>
      </c>
      <c r="B636" s="3" t="s">
        <v>2834</v>
      </c>
      <c r="C636" s="3" t="s">
        <v>3083</v>
      </c>
      <c r="D636" s="3" t="s">
        <v>1518</v>
      </c>
      <c r="E636" s="3" t="s">
        <v>1711</v>
      </c>
      <c r="F636" s="3" t="s">
        <v>1710</v>
      </c>
      <c r="G636" s="3" t="s">
        <v>3082</v>
      </c>
      <c r="H636" s="3" t="s">
        <v>2867</v>
      </c>
      <c r="I636" s="3" t="s">
        <v>2992</v>
      </c>
      <c r="J636" s="4">
        <v>42894</v>
      </c>
      <c r="K636" s="4">
        <v>42894</v>
      </c>
      <c r="L636" s="4">
        <v>42894</v>
      </c>
      <c r="M636" s="4">
        <v>1</v>
      </c>
      <c r="O636" s="3" t="s">
        <v>3081</v>
      </c>
      <c r="P636" s="4">
        <v>42955</v>
      </c>
      <c r="Q636" s="3" t="s">
        <v>2994</v>
      </c>
      <c r="R636" s="3" t="s">
        <v>2994</v>
      </c>
      <c r="S636" s="3" t="s">
        <v>13</v>
      </c>
    </row>
    <row r="637" spans="1:19" hidden="1" x14ac:dyDescent="0.25">
      <c r="A637" s="3">
        <v>711933</v>
      </c>
      <c r="B637" s="3" t="s">
        <v>2834</v>
      </c>
      <c r="C637" s="3" t="s">
        <v>2979</v>
      </c>
      <c r="D637" s="3" t="s">
        <v>2978</v>
      </c>
      <c r="E637" s="3" t="s">
        <v>2026</v>
      </c>
      <c r="F637" s="3" t="s">
        <v>1717</v>
      </c>
      <c r="G637" s="3" t="s">
        <v>2977</v>
      </c>
      <c r="H637" s="3" t="s">
        <v>2831</v>
      </c>
      <c r="I637" s="3" t="s">
        <v>2831</v>
      </c>
      <c r="J637" s="4">
        <v>41750</v>
      </c>
      <c r="K637" s="4">
        <v>41750</v>
      </c>
      <c r="L637" s="4">
        <v>42675</v>
      </c>
      <c r="M637" s="4">
        <v>43227</v>
      </c>
      <c r="N637" s="3" t="s">
        <v>1706</v>
      </c>
      <c r="O637" s="3" t="s">
        <v>2598</v>
      </c>
      <c r="P637" s="4">
        <v>43942</v>
      </c>
      <c r="Q637" s="3" t="s">
        <v>2929</v>
      </c>
      <c r="R637" s="3" t="s">
        <v>2929</v>
      </c>
    </row>
    <row r="638" spans="1:19" hidden="1" x14ac:dyDescent="0.25">
      <c r="A638" s="3">
        <v>717735</v>
      </c>
      <c r="B638" s="3" t="s">
        <v>1678</v>
      </c>
      <c r="C638" s="3" t="s">
        <v>2677</v>
      </c>
      <c r="D638" s="3" t="s">
        <v>1664</v>
      </c>
      <c r="E638" s="3" t="s">
        <v>2197</v>
      </c>
      <c r="F638" s="3" t="s">
        <v>1717</v>
      </c>
      <c r="G638" s="3" t="s">
        <v>2676</v>
      </c>
      <c r="H638" s="3" t="s">
        <v>1743</v>
      </c>
      <c r="I638" s="3" t="s">
        <v>1836</v>
      </c>
      <c r="J638" s="4">
        <v>41827</v>
      </c>
      <c r="K638" s="4">
        <v>42660</v>
      </c>
      <c r="L638" s="4">
        <v>43283</v>
      </c>
      <c r="R638" s="3" t="s">
        <v>2595</v>
      </c>
    </row>
    <row r="639" spans="1:19" hidden="1" x14ac:dyDescent="0.25">
      <c r="A639" s="3">
        <v>718018</v>
      </c>
      <c r="B639" s="3" t="s">
        <v>1679</v>
      </c>
      <c r="C639" s="3" t="s">
        <v>3229</v>
      </c>
      <c r="D639" s="3" t="s">
        <v>1488</v>
      </c>
      <c r="E639" s="3" t="s">
        <v>1711</v>
      </c>
      <c r="F639" s="3" t="s">
        <v>1717</v>
      </c>
      <c r="G639" s="3" t="s">
        <v>3228</v>
      </c>
      <c r="H639" s="3" t="s">
        <v>1826</v>
      </c>
      <c r="I639" s="3" t="s">
        <v>1858</v>
      </c>
      <c r="J639" s="4">
        <v>41834</v>
      </c>
      <c r="K639" s="4">
        <v>42009</v>
      </c>
      <c r="L639" s="4">
        <v>42009</v>
      </c>
      <c r="M639" s="4">
        <v>43160</v>
      </c>
      <c r="N639" s="3" t="s">
        <v>1706</v>
      </c>
      <c r="O639" s="3" t="s">
        <v>1714</v>
      </c>
      <c r="P639" s="4">
        <v>43470</v>
      </c>
      <c r="Q639" s="3" t="s">
        <v>2141</v>
      </c>
      <c r="R639" s="3" t="s">
        <v>2141</v>
      </c>
    </row>
    <row r="640" spans="1:19" hidden="1" x14ac:dyDescent="0.25">
      <c r="A640" s="3">
        <v>719439</v>
      </c>
      <c r="B640" s="30" t="s">
        <v>2834</v>
      </c>
      <c r="C640" s="3" t="s">
        <v>2140</v>
      </c>
      <c r="D640" s="3" t="s">
        <v>2041</v>
      </c>
      <c r="E640" s="3" t="s">
        <v>1788</v>
      </c>
      <c r="F640" s="3" t="s">
        <v>1710</v>
      </c>
      <c r="G640" s="3" t="s">
        <v>2139</v>
      </c>
      <c r="H640" s="3" t="s">
        <v>2039</v>
      </c>
      <c r="I640" s="3" t="s">
        <v>2038</v>
      </c>
      <c r="J640" s="4">
        <v>41857</v>
      </c>
      <c r="K640" s="4">
        <v>41857</v>
      </c>
      <c r="L640" s="4">
        <v>41857</v>
      </c>
      <c r="R640" s="3" t="s">
        <v>2037</v>
      </c>
    </row>
    <row r="641" spans="1:19" hidden="1" x14ac:dyDescent="0.25">
      <c r="A641" s="3">
        <v>719653</v>
      </c>
      <c r="B641" s="3" t="s">
        <v>1678</v>
      </c>
      <c r="C641" s="3" t="s">
        <v>2579</v>
      </c>
      <c r="D641" s="3" t="s">
        <v>2578</v>
      </c>
      <c r="E641" s="3" t="s">
        <v>1711</v>
      </c>
      <c r="F641" s="3" t="s">
        <v>2030</v>
      </c>
      <c r="G641" s="3" t="s">
        <v>2577</v>
      </c>
      <c r="H641" s="3" t="s">
        <v>1743</v>
      </c>
      <c r="I641" s="3" t="s">
        <v>2568</v>
      </c>
      <c r="J641" s="4">
        <v>41857</v>
      </c>
      <c r="K641" s="4">
        <v>41857</v>
      </c>
      <c r="L641" s="4">
        <v>43270</v>
      </c>
      <c r="R641" s="3" t="s">
        <v>2563</v>
      </c>
    </row>
    <row r="642" spans="1:19" hidden="1" x14ac:dyDescent="0.25">
      <c r="A642" s="3">
        <v>720471</v>
      </c>
      <c r="B642" s="30" t="s">
        <v>2834</v>
      </c>
      <c r="C642" s="3" t="s">
        <v>2822</v>
      </c>
      <c r="D642" s="3" t="s">
        <v>1599</v>
      </c>
      <c r="E642" s="3" t="s">
        <v>1711</v>
      </c>
      <c r="F642" s="3" t="s">
        <v>1710</v>
      </c>
      <c r="G642" s="3" t="s">
        <v>2821</v>
      </c>
      <c r="H642" s="3" t="s">
        <v>2039</v>
      </c>
      <c r="I642" s="3" t="s">
        <v>2783</v>
      </c>
      <c r="J642" s="4">
        <v>42926</v>
      </c>
      <c r="K642" s="4">
        <v>42926</v>
      </c>
      <c r="L642" s="4">
        <v>42926</v>
      </c>
      <c r="M642" s="4">
        <v>43405</v>
      </c>
      <c r="N642" s="3" t="s">
        <v>1944</v>
      </c>
      <c r="O642" s="3" t="s">
        <v>1705</v>
      </c>
      <c r="P642" s="4">
        <v>43656</v>
      </c>
      <c r="Q642" s="3" t="s">
        <v>2037</v>
      </c>
      <c r="R642" s="3" t="s">
        <v>2037</v>
      </c>
    </row>
    <row r="643" spans="1:19" hidden="1" x14ac:dyDescent="0.25">
      <c r="A643" s="3">
        <v>739192</v>
      </c>
      <c r="B643" s="3" t="s">
        <v>1678</v>
      </c>
      <c r="C643" s="3" t="s">
        <v>2332</v>
      </c>
      <c r="D643" s="3" t="s">
        <v>1488</v>
      </c>
      <c r="E643" s="3" t="s">
        <v>1711</v>
      </c>
      <c r="F643" s="3" t="s">
        <v>1717</v>
      </c>
      <c r="G643" s="3" t="s">
        <v>2331</v>
      </c>
      <c r="H643" s="3" t="s">
        <v>1826</v>
      </c>
      <c r="I643" s="3" t="s">
        <v>1858</v>
      </c>
      <c r="J643" s="4">
        <v>42033</v>
      </c>
      <c r="K643" s="4">
        <v>42324</v>
      </c>
      <c r="L643" s="4">
        <v>42324</v>
      </c>
      <c r="M643" s="4">
        <v>42716</v>
      </c>
      <c r="N643" s="3" t="s">
        <v>1762</v>
      </c>
      <c r="O643" s="3" t="s">
        <v>1714</v>
      </c>
      <c r="P643" s="4">
        <v>43055</v>
      </c>
      <c r="Q643" s="3" t="s">
        <v>2227</v>
      </c>
      <c r="R643" s="3" t="s">
        <v>2227</v>
      </c>
      <c r="S643" s="3" t="s">
        <v>13</v>
      </c>
    </row>
    <row r="644" spans="1:19" hidden="1" x14ac:dyDescent="0.25">
      <c r="A644" s="3">
        <v>740320</v>
      </c>
      <c r="B644" s="3" t="s">
        <v>1678</v>
      </c>
      <c r="C644" s="3" t="s">
        <v>2506</v>
      </c>
      <c r="D644" s="3" t="s">
        <v>1463</v>
      </c>
      <c r="E644" s="3" t="s">
        <v>1711</v>
      </c>
      <c r="F644" s="3" t="s">
        <v>1717</v>
      </c>
      <c r="G644" s="3" t="s">
        <v>2505</v>
      </c>
      <c r="H644" s="3" t="s">
        <v>1743</v>
      </c>
      <c r="I644" s="3" t="s">
        <v>1974</v>
      </c>
      <c r="J644" s="4">
        <v>42059</v>
      </c>
      <c r="K644" s="4">
        <v>42059</v>
      </c>
      <c r="L644" s="4">
        <v>42430</v>
      </c>
      <c r="M644" s="4">
        <v>43230</v>
      </c>
      <c r="N644" s="3" t="s">
        <v>1706</v>
      </c>
      <c r="O644" s="3" t="s">
        <v>1714</v>
      </c>
      <c r="P644" s="4">
        <v>43520</v>
      </c>
      <c r="Q644" s="3" t="s">
        <v>2488</v>
      </c>
      <c r="R644" s="3" t="s">
        <v>2488</v>
      </c>
    </row>
    <row r="645" spans="1:19" hidden="1" x14ac:dyDescent="0.25">
      <c r="A645" s="3">
        <v>745601</v>
      </c>
      <c r="B645" s="3" t="s">
        <v>1713</v>
      </c>
      <c r="C645" s="3" t="s">
        <v>1948</v>
      </c>
      <c r="D645" s="3" t="s">
        <v>1537</v>
      </c>
      <c r="E645" s="3" t="s">
        <v>1838</v>
      </c>
      <c r="F645" s="3" t="s">
        <v>1710</v>
      </c>
      <c r="G645" s="3" t="s">
        <v>1947</v>
      </c>
      <c r="H645" s="3" t="s">
        <v>1826</v>
      </c>
      <c r="I645" s="3" t="s">
        <v>1940</v>
      </c>
      <c r="J645" s="4">
        <v>43108</v>
      </c>
      <c r="K645" s="4">
        <v>43108</v>
      </c>
      <c r="L645" s="4">
        <v>43108</v>
      </c>
      <c r="M645" s="4">
        <v>43328</v>
      </c>
      <c r="N645" s="3" t="s">
        <v>1944</v>
      </c>
      <c r="O645" s="3" t="s">
        <v>1705</v>
      </c>
      <c r="P645" s="4">
        <v>43473</v>
      </c>
      <c r="Q645" s="3" t="s">
        <v>1939</v>
      </c>
      <c r="R645" s="3" t="s">
        <v>1939</v>
      </c>
    </row>
    <row r="646" spans="1:19" hidden="1" x14ac:dyDescent="0.25">
      <c r="A646" s="3">
        <v>746402</v>
      </c>
      <c r="B646" s="3" t="s">
        <v>2834</v>
      </c>
      <c r="C646" s="3" t="s">
        <v>3030</v>
      </c>
      <c r="D646" s="3" t="s">
        <v>1472</v>
      </c>
      <c r="E646" s="3" t="s">
        <v>1711</v>
      </c>
      <c r="F646" s="3" t="s">
        <v>1717</v>
      </c>
      <c r="G646" s="3" t="s">
        <v>3029</v>
      </c>
      <c r="H646" s="3" t="s">
        <v>2867</v>
      </c>
      <c r="I646" s="3" t="s">
        <v>2901</v>
      </c>
      <c r="J646" s="4">
        <v>42143</v>
      </c>
      <c r="K646" s="4">
        <v>42143</v>
      </c>
      <c r="L646" s="4">
        <v>42143</v>
      </c>
      <c r="M646" s="4">
        <v>43433</v>
      </c>
      <c r="N646" s="3" t="s">
        <v>1706</v>
      </c>
      <c r="O646" s="3" t="s">
        <v>1714</v>
      </c>
      <c r="P646" s="4">
        <v>43604</v>
      </c>
      <c r="Q646" s="3" t="s">
        <v>2903</v>
      </c>
      <c r="R646" s="3" t="s">
        <v>2903</v>
      </c>
    </row>
    <row r="647" spans="1:19" hidden="1" x14ac:dyDescent="0.25">
      <c r="A647" s="3">
        <v>746684</v>
      </c>
      <c r="B647" s="3" t="s">
        <v>2834</v>
      </c>
      <c r="C647" s="3" t="s">
        <v>2944</v>
      </c>
      <c r="D647" s="3" t="s">
        <v>1665</v>
      </c>
      <c r="E647" s="3" t="s">
        <v>1758</v>
      </c>
      <c r="F647" s="3" t="s">
        <v>1717</v>
      </c>
      <c r="G647" s="3" t="s">
        <v>2990</v>
      </c>
      <c r="H647" s="3" t="s">
        <v>2867</v>
      </c>
      <c r="I647" s="3" t="s">
        <v>2002</v>
      </c>
      <c r="J647" s="4">
        <v>42150</v>
      </c>
      <c r="K647" s="4">
        <v>42150</v>
      </c>
      <c r="L647" s="4">
        <v>42952</v>
      </c>
      <c r="M647" s="4">
        <v>42936</v>
      </c>
      <c r="O647" s="3" t="s">
        <v>1967</v>
      </c>
      <c r="P647" s="4">
        <v>43246</v>
      </c>
      <c r="Q647" s="3" t="s">
        <v>2900</v>
      </c>
      <c r="R647" s="3" t="s">
        <v>2900</v>
      </c>
      <c r="S647" s="3" t="s">
        <v>13</v>
      </c>
    </row>
    <row r="648" spans="1:19" hidden="1" x14ac:dyDescent="0.25">
      <c r="A648" s="3">
        <v>749455</v>
      </c>
      <c r="B648" s="3" t="s">
        <v>1678</v>
      </c>
      <c r="C648" s="3" t="s">
        <v>2508</v>
      </c>
      <c r="D648" s="3" t="s">
        <v>1465</v>
      </c>
      <c r="E648" s="3" t="s">
        <v>1711</v>
      </c>
      <c r="F648" s="3" t="s">
        <v>1717</v>
      </c>
      <c r="G648" s="3" t="s">
        <v>2507</v>
      </c>
      <c r="H648" s="3" t="s">
        <v>1743</v>
      </c>
      <c r="I648" s="3" t="s">
        <v>1974</v>
      </c>
      <c r="J648" s="4">
        <v>42178</v>
      </c>
      <c r="K648" s="4">
        <v>42709</v>
      </c>
      <c r="L648" s="4">
        <v>42709</v>
      </c>
      <c r="M648" s="4">
        <v>43168</v>
      </c>
      <c r="N648" s="3" t="s">
        <v>1706</v>
      </c>
      <c r="O648" s="3" t="s">
        <v>1714</v>
      </c>
      <c r="P648" s="4">
        <v>43439</v>
      </c>
      <c r="Q648" s="3" t="s">
        <v>2488</v>
      </c>
      <c r="R648" s="3" t="s">
        <v>2488</v>
      </c>
      <c r="S648" s="3" t="s">
        <v>13</v>
      </c>
    </row>
    <row r="649" spans="1:19" hidden="1" x14ac:dyDescent="0.25">
      <c r="A649" s="3">
        <v>751374</v>
      </c>
      <c r="B649" s="3" t="s">
        <v>1678</v>
      </c>
      <c r="C649" s="3" t="s">
        <v>2689</v>
      </c>
      <c r="D649" s="3" t="s">
        <v>1666</v>
      </c>
      <c r="E649" s="3" t="s">
        <v>1711</v>
      </c>
      <c r="F649" s="3" t="s">
        <v>1710</v>
      </c>
      <c r="G649" s="3" t="s">
        <v>2688</v>
      </c>
      <c r="H649" s="3" t="s">
        <v>1743</v>
      </c>
      <c r="I649" s="3" t="s">
        <v>1836</v>
      </c>
      <c r="J649" s="4">
        <v>42226</v>
      </c>
      <c r="K649" s="4">
        <v>43007</v>
      </c>
      <c r="L649" s="4">
        <v>43007</v>
      </c>
      <c r="M649" s="4">
        <v>43388</v>
      </c>
      <c r="O649" s="3" t="s">
        <v>1705</v>
      </c>
      <c r="P649" s="4">
        <v>43388</v>
      </c>
      <c r="Q649" s="3" t="s">
        <v>2595</v>
      </c>
      <c r="R649" s="3" t="s">
        <v>2595</v>
      </c>
      <c r="S649" s="3" t="s">
        <v>13</v>
      </c>
    </row>
    <row r="650" spans="1:19" hidden="1" x14ac:dyDescent="0.25">
      <c r="A650" s="3">
        <v>751479</v>
      </c>
      <c r="B650" s="3" t="s">
        <v>2834</v>
      </c>
      <c r="C650" s="3" t="s">
        <v>2940</v>
      </c>
      <c r="D650" s="3" t="s">
        <v>1667</v>
      </c>
      <c r="E650" s="3" t="s">
        <v>1758</v>
      </c>
      <c r="F650" s="3" t="s">
        <v>1717</v>
      </c>
      <c r="G650" s="3" t="s">
        <v>2939</v>
      </c>
      <c r="H650" s="3" t="s">
        <v>2861</v>
      </c>
      <c r="I650" s="3" t="s">
        <v>2938</v>
      </c>
      <c r="J650" s="4">
        <v>42233</v>
      </c>
      <c r="K650" s="4">
        <v>42233</v>
      </c>
      <c r="L650" s="4">
        <v>42233</v>
      </c>
      <c r="M650" s="4">
        <v>43194</v>
      </c>
      <c r="N650" s="3" t="s">
        <v>1706</v>
      </c>
      <c r="O650" s="3" t="s">
        <v>1943</v>
      </c>
      <c r="P650" s="4">
        <v>44060</v>
      </c>
      <c r="Q650" s="3" t="s">
        <v>1821</v>
      </c>
      <c r="R650" s="3" t="s">
        <v>1821</v>
      </c>
    </row>
    <row r="651" spans="1:19" hidden="1" x14ac:dyDescent="0.25">
      <c r="A651" s="3">
        <v>752939</v>
      </c>
      <c r="B651" s="3" t="s">
        <v>2834</v>
      </c>
      <c r="C651" s="3" t="s">
        <v>2873</v>
      </c>
      <c r="D651" s="3" t="s">
        <v>1564</v>
      </c>
      <c r="E651" s="3" t="s">
        <v>1711</v>
      </c>
      <c r="F651" s="3" t="s">
        <v>1717</v>
      </c>
      <c r="G651" s="3" t="s">
        <v>2872</v>
      </c>
      <c r="H651" s="3" t="s">
        <v>2867</v>
      </c>
      <c r="I651" s="3" t="s">
        <v>2866</v>
      </c>
      <c r="J651" s="4">
        <v>42248</v>
      </c>
      <c r="K651" s="4">
        <v>42338</v>
      </c>
      <c r="L651" s="4">
        <v>42338</v>
      </c>
      <c r="M651" s="4">
        <v>43091</v>
      </c>
      <c r="N651" s="3" t="s">
        <v>1706</v>
      </c>
      <c r="O651" s="3" t="s">
        <v>1714</v>
      </c>
      <c r="P651" s="4">
        <v>43434</v>
      </c>
      <c r="Q651" s="3" t="s">
        <v>2865</v>
      </c>
      <c r="R651" s="3" t="s">
        <v>2864</v>
      </c>
      <c r="S651" s="3" t="s">
        <v>13</v>
      </c>
    </row>
    <row r="652" spans="1:19" hidden="1" x14ac:dyDescent="0.25">
      <c r="A652" s="3">
        <v>753246</v>
      </c>
      <c r="B652" s="3" t="s">
        <v>1713</v>
      </c>
      <c r="C652" s="3" t="s">
        <v>1789</v>
      </c>
      <c r="D652" s="3" t="s">
        <v>1668</v>
      </c>
      <c r="E652" s="3" t="s">
        <v>1788</v>
      </c>
      <c r="F652" s="3" t="s">
        <v>1787</v>
      </c>
      <c r="G652" s="3" t="s">
        <v>1786</v>
      </c>
      <c r="H652" s="3" t="s">
        <v>1743</v>
      </c>
      <c r="I652" s="3" t="s">
        <v>1785</v>
      </c>
      <c r="J652" s="4">
        <v>42251</v>
      </c>
      <c r="K652" s="4">
        <v>42251</v>
      </c>
      <c r="L652" s="4">
        <v>43176</v>
      </c>
      <c r="R652" s="3" t="s">
        <v>1783</v>
      </c>
    </row>
    <row r="653" spans="1:19" hidden="1" x14ac:dyDescent="0.25">
      <c r="A653" s="3">
        <v>767091</v>
      </c>
      <c r="B653" s="3" t="s">
        <v>1678</v>
      </c>
      <c r="C653" s="3" t="s">
        <v>2318</v>
      </c>
      <c r="D653" s="3" t="s">
        <v>1488</v>
      </c>
      <c r="E653" s="3" t="s">
        <v>1711</v>
      </c>
      <c r="F653" s="3" t="s">
        <v>1717</v>
      </c>
      <c r="G653" s="3" t="s">
        <v>2317</v>
      </c>
      <c r="H653" s="3" t="s">
        <v>1826</v>
      </c>
      <c r="I653" s="3" t="s">
        <v>1858</v>
      </c>
      <c r="J653" s="4">
        <v>42324</v>
      </c>
      <c r="K653" s="4">
        <v>42324</v>
      </c>
      <c r="L653" s="4">
        <v>42324</v>
      </c>
      <c r="M653" s="4">
        <v>43154</v>
      </c>
      <c r="N653" s="3" t="s">
        <v>1706</v>
      </c>
      <c r="O653" s="3" t="s">
        <v>1714</v>
      </c>
      <c r="P653" s="4">
        <v>43420</v>
      </c>
      <c r="Q653" s="3" t="s">
        <v>2227</v>
      </c>
      <c r="R653" s="3" t="s">
        <v>2227</v>
      </c>
      <c r="S653" s="3" t="s">
        <v>13</v>
      </c>
    </row>
    <row r="654" spans="1:19" hidden="1" x14ac:dyDescent="0.25">
      <c r="A654" s="3">
        <v>773967</v>
      </c>
      <c r="B654" s="3" t="s">
        <v>1678</v>
      </c>
      <c r="C654" s="3" t="s">
        <v>2439</v>
      </c>
      <c r="D654" s="3" t="s">
        <v>1669</v>
      </c>
      <c r="E654" s="3" t="s">
        <v>1711</v>
      </c>
      <c r="F654" s="3" t="s">
        <v>1717</v>
      </c>
      <c r="G654" s="3" t="s">
        <v>2438</v>
      </c>
      <c r="H654" s="3" t="s">
        <v>2435</v>
      </c>
      <c r="I654" s="3" t="s">
        <v>1886</v>
      </c>
      <c r="J654" s="4">
        <v>42395</v>
      </c>
      <c r="K654" s="4">
        <v>42395</v>
      </c>
      <c r="L654" s="4">
        <v>42395</v>
      </c>
      <c r="M654" s="4">
        <v>43228</v>
      </c>
      <c r="N654" s="3" t="s">
        <v>1706</v>
      </c>
      <c r="O654" s="3" t="s">
        <v>1714</v>
      </c>
      <c r="P654" s="4">
        <v>43488</v>
      </c>
      <c r="Q654" s="3" t="s">
        <v>2434</v>
      </c>
      <c r="R654" s="3" t="s">
        <v>2434</v>
      </c>
    </row>
    <row r="655" spans="1:19" hidden="1" x14ac:dyDescent="0.25">
      <c r="A655" s="3">
        <v>775846</v>
      </c>
      <c r="B655" s="3" t="s">
        <v>1713</v>
      </c>
      <c r="C655" s="3" t="s">
        <v>1954</v>
      </c>
      <c r="D655" s="3" t="s">
        <v>1537</v>
      </c>
      <c r="E655" s="3" t="s">
        <v>1838</v>
      </c>
      <c r="F655" s="3" t="s">
        <v>1787</v>
      </c>
      <c r="G655" s="3" t="s">
        <v>1953</v>
      </c>
      <c r="H655" s="3" t="s">
        <v>1826</v>
      </c>
      <c r="I655" s="3" t="s">
        <v>1940</v>
      </c>
      <c r="J655" s="4">
        <v>42548</v>
      </c>
      <c r="K655" s="4">
        <v>42548</v>
      </c>
      <c r="L655" s="4">
        <v>42718</v>
      </c>
      <c r="M655" s="4">
        <v>43347</v>
      </c>
      <c r="O655" s="3" t="s">
        <v>1714</v>
      </c>
      <c r="P655" s="4">
        <v>43643</v>
      </c>
      <c r="Q655" s="3" t="s">
        <v>1939</v>
      </c>
      <c r="R655" s="3" t="s">
        <v>1939</v>
      </c>
    </row>
    <row r="656" spans="1:19" hidden="1" x14ac:dyDescent="0.25">
      <c r="A656" s="3">
        <v>777626</v>
      </c>
      <c r="B656" s="3" t="s">
        <v>2834</v>
      </c>
      <c r="C656" s="3" t="s">
        <v>3010</v>
      </c>
      <c r="D656" s="3" t="s">
        <v>1670</v>
      </c>
      <c r="E656" s="3" t="s">
        <v>1758</v>
      </c>
      <c r="F656" s="3" t="s">
        <v>1717</v>
      </c>
      <c r="G656" s="3" t="s">
        <v>3009</v>
      </c>
      <c r="H656" s="3" t="s">
        <v>2861</v>
      </c>
      <c r="I656" s="3" t="s">
        <v>2938</v>
      </c>
      <c r="J656" s="4">
        <v>42450</v>
      </c>
      <c r="K656" s="4">
        <v>42450</v>
      </c>
      <c r="L656" s="4">
        <v>42450</v>
      </c>
      <c r="M656" s="4">
        <v>43220</v>
      </c>
      <c r="N656" s="3" t="s">
        <v>1706</v>
      </c>
      <c r="O656" s="3" t="s">
        <v>2232</v>
      </c>
      <c r="P656" s="4">
        <v>43545</v>
      </c>
      <c r="Q656" s="3" t="s">
        <v>2940</v>
      </c>
      <c r="R656" s="3" t="s">
        <v>2940</v>
      </c>
    </row>
    <row r="657" spans="1:19" hidden="1" x14ac:dyDescent="0.25">
      <c r="A657" s="3">
        <v>778214</v>
      </c>
      <c r="B657" s="3" t="s">
        <v>1678</v>
      </c>
      <c r="C657" s="3" t="s">
        <v>2204</v>
      </c>
      <c r="D657" s="3" t="s">
        <v>1563</v>
      </c>
      <c r="E657" s="3" t="s">
        <v>1711</v>
      </c>
      <c r="F657" s="3" t="s">
        <v>1717</v>
      </c>
      <c r="G657" s="3" t="s">
        <v>2203</v>
      </c>
      <c r="H657" s="3" t="s">
        <v>2195</v>
      </c>
      <c r="I657" s="3" t="s">
        <v>2199</v>
      </c>
      <c r="J657" s="4">
        <v>42478</v>
      </c>
      <c r="K657" s="4">
        <v>42478</v>
      </c>
      <c r="L657" s="4">
        <v>42478</v>
      </c>
      <c r="M657" s="4">
        <v>42831</v>
      </c>
      <c r="N657" s="3" t="s">
        <v>1762</v>
      </c>
      <c r="O657" s="3" t="s">
        <v>1714</v>
      </c>
      <c r="P657" s="4">
        <v>43208</v>
      </c>
      <c r="Q657" s="3" t="s">
        <v>2194</v>
      </c>
      <c r="R657" s="3" t="s">
        <v>2194</v>
      </c>
      <c r="S657" s="3" t="s">
        <v>13</v>
      </c>
    </row>
    <row r="658" spans="1:19" hidden="1" x14ac:dyDescent="0.25">
      <c r="A658" s="3">
        <v>779214</v>
      </c>
      <c r="B658" s="3" t="s">
        <v>1713</v>
      </c>
      <c r="C658" s="3" t="s">
        <v>1761</v>
      </c>
      <c r="D658" s="3" t="s">
        <v>1585</v>
      </c>
      <c r="E658" s="3" t="s">
        <v>1711</v>
      </c>
      <c r="F658" s="3" t="s">
        <v>1710</v>
      </c>
      <c r="G658" s="3" t="s">
        <v>1760</v>
      </c>
      <c r="H658" s="3" t="s">
        <v>1743</v>
      </c>
      <c r="I658" s="3" t="s">
        <v>1743</v>
      </c>
      <c r="J658" s="4">
        <v>43069</v>
      </c>
      <c r="K658" s="4">
        <v>43069</v>
      </c>
      <c r="L658" s="4">
        <v>43069</v>
      </c>
      <c r="M658" s="4">
        <v>43440</v>
      </c>
      <c r="N658" s="3" t="s">
        <v>1706</v>
      </c>
      <c r="O658" s="3" t="s">
        <v>1705</v>
      </c>
      <c r="P658" s="4">
        <v>43440</v>
      </c>
      <c r="Q658" s="3" t="s">
        <v>1752</v>
      </c>
      <c r="R658" s="3" t="s">
        <v>1752</v>
      </c>
      <c r="S658" s="3" t="s">
        <v>13</v>
      </c>
    </row>
    <row r="659" spans="1:19" hidden="1" x14ac:dyDescent="0.25">
      <c r="A659" s="3">
        <v>779374</v>
      </c>
      <c r="B659" s="3" t="s">
        <v>1678</v>
      </c>
      <c r="C659" s="3" t="s">
        <v>2437</v>
      </c>
      <c r="D659" s="3" t="s">
        <v>1467</v>
      </c>
      <c r="E659" s="3" t="s">
        <v>1711</v>
      </c>
      <c r="F659" s="3" t="s">
        <v>1717</v>
      </c>
      <c r="G659" s="3" t="s">
        <v>2436</v>
      </c>
      <c r="H659" s="3" t="s">
        <v>2435</v>
      </c>
      <c r="I659" s="3" t="s">
        <v>1890</v>
      </c>
      <c r="J659" s="4">
        <v>42471</v>
      </c>
      <c r="K659" s="4">
        <v>42471</v>
      </c>
      <c r="L659" s="4">
        <v>42471</v>
      </c>
      <c r="M659" s="4">
        <v>43228</v>
      </c>
      <c r="N659" s="3" t="s">
        <v>1706</v>
      </c>
      <c r="O659" s="3" t="s">
        <v>1714</v>
      </c>
      <c r="P659" s="4">
        <v>43566</v>
      </c>
      <c r="Q659" s="3" t="s">
        <v>2434</v>
      </c>
      <c r="R659" s="3" t="s">
        <v>2434</v>
      </c>
    </row>
    <row r="660" spans="1:19" hidden="1" x14ac:dyDescent="0.25">
      <c r="A660" s="3">
        <v>784261</v>
      </c>
      <c r="B660" s="30" t="s">
        <v>2834</v>
      </c>
      <c r="C660" s="3" t="s">
        <v>2045</v>
      </c>
      <c r="D660" s="3" t="s">
        <v>1531</v>
      </c>
      <c r="E660" s="3" t="s">
        <v>1711</v>
      </c>
      <c r="F660" s="3" t="s">
        <v>1717</v>
      </c>
      <c r="G660" s="3" t="s">
        <v>2044</v>
      </c>
      <c r="H660" s="3" t="s">
        <v>2039</v>
      </c>
      <c r="I660" s="3" t="s">
        <v>2043</v>
      </c>
      <c r="J660" s="4">
        <v>42541</v>
      </c>
      <c r="K660" s="4">
        <v>42541</v>
      </c>
      <c r="L660" s="4">
        <v>42541</v>
      </c>
      <c r="M660" s="4">
        <v>43174</v>
      </c>
      <c r="N660" s="3" t="s">
        <v>1706</v>
      </c>
      <c r="O660" s="3" t="s">
        <v>1714</v>
      </c>
      <c r="P660" s="4">
        <v>43636</v>
      </c>
      <c r="Q660" s="3" t="s">
        <v>2037</v>
      </c>
      <c r="R660" s="3" t="s">
        <v>2037</v>
      </c>
    </row>
    <row r="661" spans="1:19" hidden="1" x14ac:dyDescent="0.25">
      <c r="A661" s="3">
        <v>789557</v>
      </c>
      <c r="B661" s="3" t="s">
        <v>1679</v>
      </c>
      <c r="C661" s="3" t="s">
        <v>3231</v>
      </c>
      <c r="D661" s="3" t="s">
        <v>1564</v>
      </c>
      <c r="E661" s="3" t="s">
        <v>1711</v>
      </c>
      <c r="F661" s="3" t="s">
        <v>1717</v>
      </c>
      <c r="G661" s="3" t="s">
        <v>3230</v>
      </c>
      <c r="H661" s="3" t="s">
        <v>2867</v>
      </c>
      <c r="I661" s="3" t="s">
        <v>2866</v>
      </c>
      <c r="J661" s="4">
        <v>42611</v>
      </c>
      <c r="K661" s="4">
        <v>42611</v>
      </c>
      <c r="L661" s="4">
        <v>42611</v>
      </c>
      <c r="M661" s="4">
        <v>43174</v>
      </c>
      <c r="N661" s="3" t="s">
        <v>1706</v>
      </c>
      <c r="O661" s="3" t="s">
        <v>1714</v>
      </c>
      <c r="P661" s="4">
        <v>43341</v>
      </c>
      <c r="Q661" s="3" t="s">
        <v>2865</v>
      </c>
      <c r="R661" s="3" t="s">
        <v>2864</v>
      </c>
      <c r="S661" s="3" t="s">
        <v>13</v>
      </c>
    </row>
    <row r="662" spans="1:19" hidden="1" x14ac:dyDescent="0.25">
      <c r="A662" s="3">
        <v>793418</v>
      </c>
      <c r="B662" s="3" t="s">
        <v>2834</v>
      </c>
      <c r="C662" s="3" t="s">
        <v>3042</v>
      </c>
      <c r="D662" s="3" t="s">
        <v>1472</v>
      </c>
      <c r="E662" s="3" t="s">
        <v>1711</v>
      </c>
      <c r="F662" s="3" t="s">
        <v>1717</v>
      </c>
      <c r="G662" s="3" t="s">
        <v>3041</v>
      </c>
      <c r="H662" s="3" t="s">
        <v>2867</v>
      </c>
      <c r="I662" s="3" t="s">
        <v>2901</v>
      </c>
      <c r="J662" s="4">
        <v>42634</v>
      </c>
      <c r="K662" s="4">
        <v>42634</v>
      </c>
      <c r="L662" s="4">
        <v>42634</v>
      </c>
      <c r="M662" s="4">
        <v>43453</v>
      </c>
      <c r="N662" s="3" t="s">
        <v>1706</v>
      </c>
      <c r="O662" s="3" t="s">
        <v>1714</v>
      </c>
      <c r="P662" s="4">
        <v>43729</v>
      </c>
      <c r="Q662" s="3" t="s">
        <v>2903</v>
      </c>
      <c r="R662" s="3" t="s">
        <v>2903</v>
      </c>
      <c r="S662" s="3" t="s">
        <v>20</v>
      </c>
    </row>
    <row r="663" spans="1:19" hidden="1" x14ac:dyDescent="0.25">
      <c r="A663" s="3">
        <v>798502</v>
      </c>
      <c r="B663" s="3" t="s">
        <v>2834</v>
      </c>
      <c r="C663" s="3" t="s">
        <v>2954</v>
      </c>
      <c r="D663" s="3" t="s">
        <v>1671</v>
      </c>
      <c r="E663" s="3" t="s">
        <v>1711</v>
      </c>
      <c r="F663" s="3" t="s">
        <v>1717</v>
      </c>
      <c r="G663" s="3" t="s">
        <v>2953</v>
      </c>
      <c r="H663" s="3" t="s">
        <v>2867</v>
      </c>
      <c r="I663" s="3" t="s">
        <v>2002</v>
      </c>
      <c r="J663" s="4">
        <v>42653</v>
      </c>
      <c r="K663" s="4">
        <v>42653</v>
      </c>
      <c r="L663" s="4">
        <v>42653</v>
      </c>
      <c r="M663" s="4">
        <v>42817</v>
      </c>
      <c r="N663" s="3" t="s">
        <v>1762</v>
      </c>
      <c r="O663" s="3" t="s">
        <v>1714</v>
      </c>
      <c r="P663" s="4">
        <v>43018</v>
      </c>
      <c r="Q663" s="3" t="s">
        <v>2944</v>
      </c>
      <c r="R663" s="3" t="s">
        <v>2944</v>
      </c>
      <c r="S663" s="3" t="s">
        <v>13</v>
      </c>
    </row>
    <row r="664" spans="1:19" hidden="1" x14ac:dyDescent="0.25">
      <c r="A664" s="3">
        <v>799547</v>
      </c>
      <c r="B664" s="3" t="s">
        <v>1678</v>
      </c>
      <c r="C664" s="3" t="s">
        <v>2697</v>
      </c>
      <c r="D664" s="3" t="s">
        <v>1471</v>
      </c>
      <c r="E664" s="3" t="s">
        <v>1711</v>
      </c>
      <c r="F664" s="3" t="s">
        <v>1717</v>
      </c>
      <c r="G664" s="3" t="s">
        <v>2696</v>
      </c>
      <c r="H664" s="3" t="s">
        <v>1743</v>
      </c>
      <c r="I664" s="3" t="s">
        <v>1836</v>
      </c>
      <c r="J664" s="4">
        <v>42660</v>
      </c>
      <c r="K664" s="4">
        <v>42660</v>
      </c>
      <c r="L664" s="4">
        <v>42660</v>
      </c>
      <c r="M664" s="4">
        <v>43413</v>
      </c>
      <c r="N664" s="3" t="s">
        <v>1706</v>
      </c>
      <c r="O664" s="3" t="s">
        <v>1714</v>
      </c>
      <c r="P664" s="4">
        <v>43755</v>
      </c>
      <c r="Q664" s="3" t="s">
        <v>2595</v>
      </c>
      <c r="R664" s="3" t="s">
        <v>2595</v>
      </c>
    </row>
    <row r="665" spans="1:19" hidden="1" x14ac:dyDescent="0.25">
      <c r="A665" s="3">
        <v>805610</v>
      </c>
      <c r="B665" s="3" t="s">
        <v>2834</v>
      </c>
      <c r="C665" s="3" t="s">
        <v>2883</v>
      </c>
      <c r="D665" s="3" t="s">
        <v>1516</v>
      </c>
      <c r="E665" s="3" t="s">
        <v>1711</v>
      </c>
      <c r="F665" s="3" t="s">
        <v>1717</v>
      </c>
      <c r="G665" s="3" t="s">
        <v>2882</v>
      </c>
      <c r="H665" s="3" t="s">
        <v>2867</v>
      </c>
      <c r="I665" s="3" t="s">
        <v>2866</v>
      </c>
      <c r="J665" s="4">
        <v>42688</v>
      </c>
      <c r="K665" s="4">
        <v>42688</v>
      </c>
      <c r="L665" s="4">
        <v>43070</v>
      </c>
      <c r="R665" s="3" t="s">
        <v>2864</v>
      </c>
    </row>
    <row r="666" spans="1:19" hidden="1" x14ac:dyDescent="0.25">
      <c r="A666" s="3">
        <v>817428</v>
      </c>
      <c r="B666" s="3" t="s">
        <v>2834</v>
      </c>
      <c r="C666" s="3" t="s">
        <v>3134</v>
      </c>
      <c r="D666" s="3" t="s">
        <v>3133</v>
      </c>
      <c r="E666" s="3" t="s">
        <v>1711</v>
      </c>
      <c r="F666" s="3" t="s">
        <v>1717</v>
      </c>
      <c r="G666" s="3" t="s">
        <v>3132</v>
      </c>
      <c r="H666" s="3" t="s">
        <v>2039</v>
      </c>
      <c r="I666" s="3" t="s">
        <v>3131</v>
      </c>
      <c r="J666" s="4">
        <v>42835</v>
      </c>
      <c r="K666" s="4">
        <v>42835</v>
      </c>
      <c r="L666" s="4">
        <v>43221</v>
      </c>
      <c r="M666" s="4">
        <v>43238</v>
      </c>
      <c r="N666" s="3" t="s">
        <v>1706</v>
      </c>
      <c r="O666" s="3" t="s">
        <v>2123</v>
      </c>
      <c r="P666" s="4">
        <v>43586</v>
      </c>
      <c r="Q666" s="3" t="s">
        <v>2858</v>
      </c>
      <c r="R666" s="3" t="s">
        <v>2858</v>
      </c>
    </row>
    <row r="667" spans="1:19" hidden="1" x14ac:dyDescent="0.25">
      <c r="A667" s="3">
        <v>818056</v>
      </c>
      <c r="B667" s="3" t="s">
        <v>1713</v>
      </c>
      <c r="C667" s="3" t="s">
        <v>1913</v>
      </c>
      <c r="D667" s="3" t="s">
        <v>1471</v>
      </c>
      <c r="E667" s="3" t="s">
        <v>1711</v>
      </c>
      <c r="F667" s="3" t="s">
        <v>1710</v>
      </c>
      <c r="G667" s="3" t="s">
        <v>1912</v>
      </c>
      <c r="H667" s="3" t="s">
        <v>1743</v>
      </c>
      <c r="I667" s="3" t="s">
        <v>1909</v>
      </c>
      <c r="J667" s="4">
        <v>42844</v>
      </c>
      <c r="K667" s="4">
        <v>42844</v>
      </c>
      <c r="L667" s="4">
        <v>42844</v>
      </c>
      <c r="M667" s="4">
        <v>43216</v>
      </c>
      <c r="N667" s="3" t="s">
        <v>1706</v>
      </c>
      <c r="O667" s="3" t="s">
        <v>1714</v>
      </c>
      <c r="P667" s="4">
        <v>43574</v>
      </c>
      <c r="Q667" s="3" t="s">
        <v>1908</v>
      </c>
      <c r="R667" s="3" t="s">
        <v>1908</v>
      </c>
    </row>
    <row r="668" spans="1:19" hidden="1" x14ac:dyDescent="0.25">
      <c r="A668" s="3">
        <v>819695</v>
      </c>
      <c r="B668" s="3" t="s">
        <v>1678</v>
      </c>
      <c r="C668" s="3" t="s">
        <v>2719</v>
      </c>
      <c r="D668" s="3" t="s">
        <v>1460</v>
      </c>
      <c r="E668" s="3" t="s">
        <v>1711</v>
      </c>
      <c r="F668" s="3" t="s">
        <v>1710</v>
      </c>
      <c r="G668" s="3" t="s">
        <v>2718</v>
      </c>
      <c r="H668" s="3" t="s">
        <v>2341</v>
      </c>
      <c r="I668" s="3" t="s">
        <v>2340</v>
      </c>
      <c r="J668" s="4">
        <v>42850</v>
      </c>
      <c r="K668" s="4">
        <v>42919</v>
      </c>
      <c r="L668" s="4">
        <v>42938</v>
      </c>
      <c r="M668" s="4">
        <v>43339</v>
      </c>
      <c r="O668" s="3" t="s">
        <v>1714</v>
      </c>
      <c r="P668" s="4">
        <v>43649</v>
      </c>
      <c r="Q668" s="3" t="s">
        <v>2265</v>
      </c>
      <c r="R668" s="3" t="s">
        <v>2342</v>
      </c>
    </row>
    <row r="669" spans="1:19" hidden="1" x14ac:dyDescent="0.25">
      <c r="A669" s="3">
        <v>821106</v>
      </c>
      <c r="B669" s="3" t="s">
        <v>2058</v>
      </c>
      <c r="C669" s="3" t="s">
        <v>2060</v>
      </c>
      <c r="D669" s="3" t="s">
        <v>1649</v>
      </c>
      <c r="E669" s="3" t="s">
        <v>1838</v>
      </c>
      <c r="F669" s="3" t="s">
        <v>1787</v>
      </c>
      <c r="G669" s="3" t="s">
        <v>2059</v>
      </c>
      <c r="H669" s="3" t="s">
        <v>2055</v>
      </c>
      <c r="I669" s="3" t="s">
        <v>2054</v>
      </c>
      <c r="J669" s="4">
        <v>42885</v>
      </c>
      <c r="K669" s="4">
        <v>42885</v>
      </c>
      <c r="L669" s="4">
        <v>43282</v>
      </c>
      <c r="R669" s="3" t="s">
        <v>2053</v>
      </c>
    </row>
    <row r="670" spans="1:19" hidden="1" x14ac:dyDescent="0.25">
      <c r="A670" s="3">
        <v>822724</v>
      </c>
      <c r="B670" s="3" t="s">
        <v>1678</v>
      </c>
      <c r="C670" s="3" t="s">
        <v>2679</v>
      </c>
      <c r="D670" s="3" t="s">
        <v>1490</v>
      </c>
      <c r="E670" s="3" t="s">
        <v>1711</v>
      </c>
      <c r="F670" s="3" t="s">
        <v>1710</v>
      </c>
      <c r="G670" s="3" t="s">
        <v>2678</v>
      </c>
      <c r="H670" s="3" t="s">
        <v>1743</v>
      </c>
      <c r="I670" s="3" t="s">
        <v>1836</v>
      </c>
      <c r="J670" s="4">
        <v>42893</v>
      </c>
      <c r="K670" s="4">
        <v>43035</v>
      </c>
      <c r="L670" s="4">
        <v>43122</v>
      </c>
      <c r="R670" s="3" t="s">
        <v>2595</v>
      </c>
    </row>
    <row r="671" spans="1:19" hidden="1" x14ac:dyDescent="0.25">
      <c r="A671" s="3">
        <v>823806</v>
      </c>
      <c r="B671" s="3" t="s">
        <v>1679</v>
      </c>
      <c r="C671" s="3" t="s">
        <v>3260</v>
      </c>
      <c r="D671" s="3" t="s">
        <v>1674</v>
      </c>
      <c r="E671" s="3" t="s">
        <v>1758</v>
      </c>
      <c r="F671" s="3" t="s">
        <v>1710</v>
      </c>
      <c r="G671" s="3" t="s">
        <v>3323</v>
      </c>
      <c r="H671" s="3" t="s">
        <v>3261</v>
      </c>
      <c r="I671" s="3" t="s">
        <v>1974</v>
      </c>
      <c r="J671" s="4">
        <v>42933</v>
      </c>
      <c r="K671" s="4">
        <v>42933</v>
      </c>
      <c r="L671" s="4">
        <v>42933</v>
      </c>
      <c r="M671" s="4">
        <v>43390</v>
      </c>
      <c r="N671" s="3" t="s">
        <v>1706</v>
      </c>
      <c r="O671" s="3" t="s">
        <v>2991</v>
      </c>
      <c r="P671" s="4">
        <v>43663</v>
      </c>
      <c r="Q671" s="3" t="s">
        <v>2066</v>
      </c>
      <c r="R671" s="3" t="s">
        <v>3322</v>
      </c>
    </row>
    <row r="672" spans="1:19" hidden="1" x14ac:dyDescent="0.25">
      <c r="A672" s="3">
        <v>823815</v>
      </c>
      <c r="B672" s="3" t="s">
        <v>2834</v>
      </c>
      <c r="C672" s="3" t="s">
        <v>3008</v>
      </c>
      <c r="D672" s="3" t="s">
        <v>1464</v>
      </c>
      <c r="E672" s="3" t="s">
        <v>1711</v>
      </c>
      <c r="F672" s="3" t="s">
        <v>1710</v>
      </c>
      <c r="G672" s="3" t="s">
        <v>3007</v>
      </c>
      <c r="H672" s="3" t="s">
        <v>2861</v>
      </c>
      <c r="I672" s="3" t="s">
        <v>2938</v>
      </c>
      <c r="J672" s="4">
        <v>42905</v>
      </c>
      <c r="L672" s="4">
        <v>43154</v>
      </c>
      <c r="M672" s="4">
        <v>43341</v>
      </c>
      <c r="N672" s="3" t="s">
        <v>1706</v>
      </c>
      <c r="O672" s="3" t="s">
        <v>1705</v>
      </c>
      <c r="P672" s="4">
        <v>43519</v>
      </c>
      <c r="Q672" s="3" t="s">
        <v>2940</v>
      </c>
      <c r="R672" s="3" t="s">
        <v>2940</v>
      </c>
    </row>
    <row r="673" spans="1:19" hidden="1" x14ac:dyDescent="0.25">
      <c r="A673" s="3">
        <v>825824</v>
      </c>
      <c r="B673" s="3" t="s">
        <v>1678</v>
      </c>
      <c r="C673" s="3" t="s">
        <v>2583</v>
      </c>
      <c r="D673" s="3" t="s">
        <v>1491</v>
      </c>
      <c r="E673" s="3" t="s">
        <v>1711</v>
      </c>
      <c r="F673" s="3" t="s">
        <v>1717</v>
      </c>
      <c r="G673" s="3" t="s">
        <v>2582</v>
      </c>
      <c r="H673" s="3" t="s">
        <v>1743</v>
      </c>
      <c r="I673" s="3" t="s">
        <v>2214</v>
      </c>
      <c r="J673" s="4">
        <v>42962</v>
      </c>
      <c r="K673" s="4">
        <v>42962</v>
      </c>
      <c r="L673" s="4">
        <v>43321</v>
      </c>
      <c r="R673" s="3" t="s">
        <v>2530</v>
      </c>
    </row>
    <row r="674" spans="1:19" hidden="1" x14ac:dyDescent="0.25">
      <c r="A674" s="3">
        <v>826379</v>
      </c>
      <c r="B674" s="3" t="s">
        <v>1678</v>
      </c>
      <c r="C674" s="3" t="s">
        <v>2687</v>
      </c>
      <c r="D674" s="3" t="s">
        <v>1675</v>
      </c>
      <c r="E674" s="3" t="s">
        <v>2197</v>
      </c>
      <c r="F674" s="3" t="s">
        <v>1710</v>
      </c>
      <c r="G674" s="3" t="s">
        <v>2686</v>
      </c>
      <c r="H674" s="3" t="s">
        <v>1743</v>
      </c>
      <c r="I674" s="3" t="s">
        <v>1836</v>
      </c>
      <c r="J674" s="4">
        <v>43045</v>
      </c>
      <c r="K674" s="4">
        <v>43297</v>
      </c>
      <c r="L674" s="4">
        <v>43297</v>
      </c>
      <c r="M674" s="4">
        <v>43418</v>
      </c>
      <c r="N674" s="3" t="s">
        <v>1706</v>
      </c>
      <c r="O674" s="3" t="s">
        <v>1705</v>
      </c>
      <c r="P674" s="4">
        <v>43662</v>
      </c>
      <c r="Q674" s="3" t="s">
        <v>2595</v>
      </c>
      <c r="R674" s="3" t="s">
        <v>2595</v>
      </c>
    </row>
    <row r="675" spans="1:19" hidden="1" x14ac:dyDescent="0.25">
      <c r="A675" s="3">
        <v>831270</v>
      </c>
      <c r="B675" s="3" t="s">
        <v>2834</v>
      </c>
      <c r="C675" s="3" t="s">
        <v>2996</v>
      </c>
      <c r="D675" s="3" t="s">
        <v>1676</v>
      </c>
      <c r="E675" s="3" t="s">
        <v>1758</v>
      </c>
      <c r="F675" s="3" t="s">
        <v>1710</v>
      </c>
      <c r="G675" s="3" t="s">
        <v>2995</v>
      </c>
      <c r="H675" s="3" t="s">
        <v>2867</v>
      </c>
      <c r="I675" s="3" t="s">
        <v>2920</v>
      </c>
      <c r="J675" s="4">
        <v>43013</v>
      </c>
      <c r="K675" s="4">
        <v>43013</v>
      </c>
      <c r="L675" s="4">
        <v>43282</v>
      </c>
      <c r="M675" s="4">
        <v>43446</v>
      </c>
      <c r="N675" s="3" t="s">
        <v>1706</v>
      </c>
      <c r="O675" s="3" t="s">
        <v>1995</v>
      </c>
      <c r="P675" s="4">
        <v>43743</v>
      </c>
      <c r="Q675" s="3" t="s">
        <v>2900</v>
      </c>
      <c r="R675" s="3" t="s">
        <v>2900</v>
      </c>
      <c r="S675" s="33" t="s">
        <v>20</v>
      </c>
    </row>
    <row r="676" spans="1:19" hidden="1" x14ac:dyDescent="0.25">
      <c r="A676" s="3">
        <v>835450</v>
      </c>
      <c r="B676" s="3" t="s">
        <v>1679</v>
      </c>
      <c r="C676" s="3" t="s">
        <v>3219</v>
      </c>
      <c r="D676" s="3" t="s">
        <v>1488</v>
      </c>
      <c r="E676" s="3" t="s">
        <v>1711</v>
      </c>
      <c r="F676" s="3" t="s">
        <v>1710</v>
      </c>
      <c r="G676" s="3" t="s">
        <v>3218</v>
      </c>
      <c r="H676" s="3" t="s">
        <v>1826</v>
      </c>
      <c r="I676" s="3" t="s">
        <v>1858</v>
      </c>
      <c r="J676" s="4">
        <v>43010</v>
      </c>
      <c r="K676" s="4">
        <v>43159</v>
      </c>
      <c r="L676" s="4">
        <v>43159</v>
      </c>
      <c r="M676" s="4">
        <v>43293</v>
      </c>
      <c r="N676" s="3" t="s">
        <v>1706</v>
      </c>
      <c r="O676" s="3" t="s">
        <v>1705</v>
      </c>
      <c r="P676" s="4">
        <v>43524</v>
      </c>
      <c r="Q676" s="3" t="s">
        <v>2141</v>
      </c>
      <c r="R676" s="3" t="s">
        <v>2141</v>
      </c>
    </row>
    <row r="677" spans="1:19" hidden="1" x14ac:dyDescent="0.25">
      <c r="A677" s="3">
        <v>849723</v>
      </c>
      <c r="B677" s="3" t="s">
        <v>3150</v>
      </c>
      <c r="C677" s="3" t="s">
        <v>3153</v>
      </c>
      <c r="D677" s="3" t="s">
        <v>1468</v>
      </c>
      <c r="E677" s="3" t="s">
        <v>1711</v>
      </c>
      <c r="F677" s="3" t="s">
        <v>1710</v>
      </c>
      <c r="G677" s="3" t="s">
        <v>3152</v>
      </c>
      <c r="H677" s="3" t="s">
        <v>2942</v>
      </c>
      <c r="I677" s="3" t="s">
        <v>3151</v>
      </c>
      <c r="J677" s="4">
        <v>43131</v>
      </c>
      <c r="K677" s="4">
        <v>43131</v>
      </c>
      <c r="L677" s="4">
        <v>43131</v>
      </c>
      <c r="M677" s="4">
        <v>43252</v>
      </c>
      <c r="N677" s="3" t="s">
        <v>1706</v>
      </c>
      <c r="O677" s="3" t="s">
        <v>1705</v>
      </c>
      <c r="P677" s="4">
        <v>43496</v>
      </c>
      <c r="Q677" s="3" t="s">
        <v>3107</v>
      </c>
      <c r="R677" s="3" t="s">
        <v>3107</v>
      </c>
    </row>
    <row r="678" spans="1:19" hidden="1" x14ac:dyDescent="0.25">
      <c r="A678" s="3">
        <v>855883</v>
      </c>
      <c r="B678" s="3" t="s">
        <v>1679</v>
      </c>
      <c r="C678" s="3" t="s">
        <v>3217</v>
      </c>
      <c r="D678" s="3" t="s">
        <v>1488</v>
      </c>
      <c r="E678" s="3" t="s">
        <v>1711</v>
      </c>
      <c r="F678" s="3" t="s">
        <v>1710</v>
      </c>
      <c r="G678" s="3" t="s">
        <v>3216</v>
      </c>
      <c r="H678" s="3" t="s">
        <v>1826</v>
      </c>
      <c r="I678" s="3" t="s">
        <v>1858</v>
      </c>
      <c r="J678" s="4">
        <v>43216</v>
      </c>
      <c r="K678" s="4">
        <v>43283</v>
      </c>
      <c r="L678" s="4">
        <v>43283</v>
      </c>
      <c r="M678" s="4">
        <v>43404</v>
      </c>
      <c r="N678" s="3" t="s">
        <v>1706</v>
      </c>
      <c r="O678" s="3" t="s">
        <v>1705</v>
      </c>
      <c r="P678" s="4">
        <v>43648</v>
      </c>
      <c r="Q678" s="3" t="s">
        <v>2141</v>
      </c>
      <c r="R678" s="3" t="s">
        <v>2141</v>
      </c>
    </row>
    <row r="679" spans="1:19" hidden="1" x14ac:dyDescent="0.25">
      <c r="A679" s="3">
        <v>859487</v>
      </c>
      <c r="B679" s="3" t="s">
        <v>1678</v>
      </c>
      <c r="C679" s="3" t="s">
        <v>2516</v>
      </c>
      <c r="D679" s="3" t="s">
        <v>1469</v>
      </c>
      <c r="E679" s="3" t="s">
        <v>1711</v>
      </c>
      <c r="F679" s="3" t="s">
        <v>1710</v>
      </c>
      <c r="G679" s="3" t="s">
        <v>2515</v>
      </c>
      <c r="H679" s="3" t="s">
        <v>1743</v>
      </c>
      <c r="I679" s="3" t="s">
        <v>1974</v>
      </c>
      <c r="J679" s="4">
        <v>43276</v>
      </c>
      <c r="K679" s="4">
        <v>43276</v>
      </c>
      <c r="L679" s="4">
        <v>43276</v>
      </c>
      <c r="M679" s="4">
        <v>43410</v>
      </c>
      <c r="N679" s="3" t="s">
        <v>1706</v>
      </c>
      <c r="O679" s="3" t="s">
        <v>1714</v>
      </c>
      <c r="P679" s="4">
        <v>43641</v>
      </c>
      <c r="Q679" s="3" t="s">
        <v>2488</v>
      </c>
      <c r="R679" s="3" t="s">
        <v>2488</v>
      </c>
    </row>
    <row r="680" spans="1:19" hidden="1" x14ac:dyDescent="0.25">
      <c r="A680" s="3">
        <v>862129</v>
      </c>
      <c r="B680" s="3" t="s">
        <v>2070</v>
      </c>
      <c r="C680" s="3" t="s">
        <v>2129</v>
      </c>
      <c r="D680" s="3" t="s">
        <v>1460</v>
      </c>
      <c r="E680" s="3" t="s">
        <v>1711</v>
      </c>
      <c r="F680" s="3" t="s">
        <v>1710</v>
      </c>
      <c r="G680" s="3" t="s">
        <v>2128</v>
      </c>
      <c r="H680" s="3" t="s">
        <v>2077</v>
      </c>
      <c r="I680" s="3" t="s">
        <v>2076</v>
      </c>
      <c r="J680" s="4">
        <v>43332</v>
      </c>
      <c r="K680" s="4">
        <v>43332</v>
      </c>
      <c r="L680" s="4">
        <v>43332</v>
      </c>
      <c r="M680" s="4">
        <v>43332</v>
      </c>
      <c r="N680" s="3" t="s">
        <v>1729</v>
      </c>
      <c r="O680" s="3" t="s">
        <v>1728</v>
      </c>
      <c r="P680" s="4">
        <v>43454</v>
      </c>
      <c r="Q680" s="3" t="s">
        <v>2108</v>
      </c>
      <c r="R680" s="3" t="s">
        <v>2108</v>
      </c>
    </row>
    <row r="681" spans="1:19" hidden="1" x14ac:dyDescent="0.25">
      <c r="A681" s="3">
        <v>862298</v>
      </c>
      <c r="B681" s="3" t="s">
        <v>1678</v>
      </c>
      <c r="C681" s="3" t="s">
        <v>2530</v>
      </c>
      <c r="D681" s="3" t="s">
        <v>1677</v>
      </c>
      <c r="E681" s="3" t="s">
        <v>1758</v>
      </c>
      <c r="F681" s="3" t="s">
        <v>1710</v>
      </c>
      <c r="G681" s="30" t="s">
        <v>2590</v>
      </c>
      <c r="H681" s="3" t="s">
        <v>1743</v>
      </c>
      <c r="I681" s="3" t="s">
        <v>2214</v>
      </c>
      <c r="J681" s="4">
        <v>43339</v>
      </c>
      <c r="K681" s="4">
        <v>43339</v>
      </c>
      <c r="L681" s="4">
        <v>43339</v>
      </c>
      <c r="M681" s="4">
        <v>43339</v>
      </c>
      <c r="N681" s="3" t="s">
        <v>1729</v>
      </c>
      <c r="O681" s="3" t="s">
        <v>1728</v>
      </c>
      <c r="P681" s="4">
        <v>43431</v>
      </c>
      <c r="Q681" s="3" t="s">
        <v>2584</v>
      </c>
      <c r="R681" s="3" t="s">
        <v>2584</v>
      </c>
      <c r="S681" s="3" t="s">
        <v>13</v>
      </c>
    </row>
    <row r="682" spans="1:19" hidden="1" x14ac:dyDescent="0.25">
      <c r="A682" s="3">
        <v>863697</v>
      </c>
      <c r="B682" s="3" t="s">
        <v>1678</v>
      </c>
      <c r="C682" s="3" t="s">
        <v>2178</v>
      </c>
      <c r="D682" s="3" t="s">
        <v>1543</v>
      </c>
      <c r="E682" s="3" t="s">
        <v>1711</v>
      </c>
      <c r="F682" s="3" t="s">
        <v>1710</v>
      </c>
      <c r="G682" s="3" t="s">
        <v>2177</v>
      </c>
      <c r="H682" s="3" t="s">
        <v>1776</v>
      </c>
      <c r="I682" s="3" t="s">
        <v>2011</v>
      </c>
      <c r="J682" s="4">
        <v>43339</v>
      </c>
      <c r="K682" s="4">
        <v>43423</v>
      </c>
      <c r="L682" s="4">
        <v>43423</v>
      </c>
      <c r="R682" s="3" t="s">
        <v>2170</v>
      </c>
    </row>
    <row r="683" spans="1:19" hidden="1" x14ac:dyDescent="0.25">
      <c r="A683" s="3">
        <v>879111</v>
      </c>
      <c r="B683" s="3" t="s">
        <v>1678</v>
      </c>
      <c r="C683" s="3" t="s">
        <v>3544</v>
      </c>
      <c r="D683" s="3" t="s">
        <v>1479</v>
      </c>
      <c r="E683" s="3" t="s">
        <v>1838</v>
      </c>
      <c r="F683" s="3" t="s">
        <v>1710</v>
      </c>
      <c r="G683" s="3" t="s">
        <v>3545</v>
      </c>
      <c r="H683" s="3" t="s">
        <v>2341</v>
      </c>
      <c r="I683" s="3" t="s">
        <v>1926</v>
      </c>
      <c r="J683" s="4">
        <v>43467</v>
      </c>
      <c r="K683" s="4">
        <v>43467</v>
      </c>
      <c r="L683" s="4">
        <v>43467</v>
      </c>
      <c r="M683" s="4">
        <v>43467</v>
      </c>
      <c r="N683" s="3" t="s">
        <v>1729</v>
      </c>
      <c r="O683" s="3" t="s">
        <v>1728</v>
      </c>
      <c r="P683" s="4">
        <v>43587</v>
      </c>
      <c r="Q683" s="3" t="s">
        <v>2342</v>
      </c>
      <c r="R683" s="3" t="s">
        <v>2342</v>
      </c>
    </row>
    <row r="684" spans="1:19" hidden="1" x14ac:dyDescent="0.25">
      <c r="A684" s="3">
        <v>876157</v>
      </c>
      <c r="B684" s="30" t="s">
        <v>1678</v>
      </c>
      <c r="C684" s="30" t="s">
        <v>3563</v>
      </c>
      <c r="E684" s="30" t="s">
        <v>1711</v>
      </c>
      <c r="M684" s="3">
        <v>0</v>
      </c>
      <c r="P684" s="4">
        <v>43543</v>
      </c>
    </row>
  </sheetData>
  <autoFilter ref="A1:S684">
    <filterColumn colId="2">
      <filters>
        <filter val="Gross, Nancy S"/>
      </filters>
    </filterColumn>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zoomScale="130" zoomScaleNormal="130" workbookViewId="0">
      <pane ySplit="1" topLeftCell="A2" activePane="bottomLeft" state="frozen"/>
      <selection pane="bottomLeft" activeCell="B121" sqref="B121"/>
    </sheetView>
  </sheetViews>
  <sheetFormatPr defaultRowHeight="15" outlineLevelRow="2" x14ac:dyDescent="0.25"/>
  <cols>
    <col min="1" max="1" width="26.140625" bestFit="1" customWidth="1"/>
    <col min="2" max="5" width="10.7109375" style="2" customWidth="1"/>
    <col min="6" max="6" width="13.28515625" style="2" customWidth="1"/>
  </cols>
  <sheetData>
    <row r="1" spans="1:13" ht="45" x14ac:dyDescent="0.25">
      <c r="A1" s="9" t="s">
        <v>1685</v>
      </c>
      <c r="B1" s="44" t="s">
        <v>1680</v>
      </c>
      <c r="C1" s="44"/>
      <c r="D1" s="44" t="s">
        <v>1681</v>
      </c>
      <c r="E1" s="44"/>
      <c r="F1" s="14" t="s">
        <v>1682</v>
      </c>
      <c r="M1" s="1"/>
    </row>
    <row r="2" spans="1:13" x14ac:dyDescent="0.25">
      <c r="A2" s="11" t="s">
        <v>1678</v>
      </c>
      <c r="B2" s="12">
        <f ca="1">COUNTIFS('Evaluation Data'!$B:$B,REPORT!$A2,'Evaluation Data'!$J:$J,"NO")</f>
        <v>130</v>
      </c>
      <c r="C2" s="13">
        <f ca="1">$B2/$F2</f>
        <v>0.46594982078853048</v>
      </c>
      <c r="D2" s="12">
        <f ca="1">COUNTIFS('Evaluation Data'!$B:$B,REPORT!$A2,'Evaluation Data'!$J:$J,"YES")</f>
        <v>149</v>
      </c>
      <c r="E2" s="13">
        <f ca="1">$D2/$F2</f>
        <v>0.53405017921146958</v>
      </c>
      <c r="F2" s="12">
        <f>COUNTIF('Evaluation Data'!$B:$B,$A2)</f>
        <v>279</v>
      </c>
      <c r="M2" s="1"/>
    </row>
    <row r="3" spans="1:13" hidden="1" outlineLevel="1" x14ac:dyDescent="0.25">
      <c r="A3" s="8" t="s">
        <v>196</v>
      </c>
      <c r="B3" s="10">
        <f ca="1">COUNTIFS('Evaluation Data'!$I:$I,REPORT!$A3,'Evaluation Data'!$J:$J,"NO",'Evaluation Data'!$B:$B,REPORT!$A$2)</f>
        <v>13</v>
      </c>
      <c r="C3" s="15">
        <f ca="1">$B3/$F3</f>
        <v>0.65</v>
      </c>
      <c r="D3" s="10">
        <f ca="1">COUNTIFS('Evaluation Data'!$I:$I,REPORT!$A3,'Evaluation Data'!$J:$J,"yes",'Evaluation Data'!$B:$B,REPORT!$A$2)</f>
        <v>7</v>
      </c>
      <c r="E3" s="15">
        <f ca="1">$D3/$F3</f>
        <v>0.35</v>
      </c>
      <c r="F3" s="10">
        <f>COUNTIFS('Evaluation Data'!$I:$I,REPORT!$A3,'Evaluation Data'!$B:$B,REPORT!$A$2)</f>
        <v>20</v>
      </c>
      <c r="M3" s="1"/>
    </row>
    <row r="4" spans="1:13" hidden="1" outlineLevel="1" x14ac:dyDescent="0.25">
      <c r="A4" s="8" t="s">
        <v>604</v>
      </c>
      <c r="B4" s="10">
        <f ca="1">COUNTIFS('Evaluation Data'!$I:$I,REPORT!$A4,'Evaluation Data'!$J:$J,"NO",'Evaluation Data'!$B:$B,REPORT!$A$2)</f>
        <v>9</v>
      </c>
      <c r="C4" s="15">
        <f t="shared" ref="C4:C59" ca="1" si="0">$B4/$F4</f>
        <v>0.9</v>
      </c>
      <c r="D4" s="10">
        <f ca="1">COUNTIFS('Evaluation Data'!$I:$I,REPORT!$A4,'Evaluation Data'!$J:$J,"yes",'Evaluation Data'!$B:$B,REPORT!$A$2)</f>
        <v>1</v>
      </c>
      <c r="E4" s="15">
        <f t="shared" ref="E4:E59" ca="1" si="1">$D4/$F4</f>
        <v>0.1</v>
      </c>
      <c r="F4" s="10">
        <f>COUNTIFS('Evaluation Data'!$I:$I,REPORT!$A4,'Evaluation Data'!$B:$B,REPORT!$A$2)</f>
        <v>10</v>
      </c>
    </row>
    <row r="5" spans="1:13" hidden="1" outlineLevel="1" x14ac:dyDescent="0.25">
      <c r="A5" s="8" t="s">
        <v>290</v>
      </c>
      <c r="B5" s="10">
        <f ca="1">COUNTIFS('Evaluation Data'!$I:$I,REPORT!$A5,'Evaluation Data'!$J:$J,"NO",'Evaluation Data'!$B:$B,REPORT!$A$2)</f>
        <v>0</v>
      </c>
      <c r="C5" s="15">
        <f t="shared" ca="1" si="0"/>
        <v>0</v>
      </c>
      <c r="D5" s="10">
        <f ca="1">COUNTIFS('Evaluation Data'!$I:$I,REPORT!$A5,'Evaluation Data'!$J:$J,"yes",'Evaluation Data'!$B:$B,REPORT!$A$2)</f>
        <v>2</v>
      </c>
      <c r="E5" s="15">
        <f t="shared" ca="1" si="1"/>
        <v>1</v>
      </c>
      <c r="F5" s="10">
        <f>COUNTIFS('Evaluation Data'!$I:$I,REPORT!$A5,'Evaluation Data'!$B:$B,REPORT!$A$2)</f>
        <v>2</v>
      </c>
    </row>
    <row r="6" spans="1:13" hidden="1" outlineLevel="1" x14ac:dyDescent="0.25">
      <c r="A6" s="8" t="s">
        <v>225</v>
      </c>
      <c r="B6" s="10">
        <f ca="1">COUNTIFS('Evaluation Data'!$I:$I,REPORT!$A6,'Evaluation Data'!$J:$J,"NO",'Evaluation Data'!$B:$B,REPORT!$A$2)</f>
        <v>8</v>
      </c>
      <c r="C6" s="15">
        <f t="shared" ca="1" si="0"/>
        <v>0.72727272727272729</v>
      </c>
      <c r="D6" s="10">
        <f ca="1">COUNTIFS('Evaluation Data'!$I:$I,REPORT!$A6,'Evaluation Data'!$J:$J,"yes",'Evaluation Data'!$B:$B,REPORT!$A$2)</f>
        <v>3</v>
      </c>
      <c r="E6" s="15">
        <f t="shared" ca="1" si="1"/>
        <v>0.27272727272727271</v>
      </c>
      <c r="F6" s="10">
        <f>COUNTIFS('Evaluation Data'!$I:$I,REPORT!$A6,'Evaluation Data'!$B:$B,REPORT!$A$2)</f>
        <v>11</v>
      </c>
    </row>
    <row r="7" spans="1:13" hidden="1" outlineLevel="1" x14ac:dyDescent="0.25">
      <c r="A7" s="8" t="s">
        <v>61</v>
      </c>
      <c r="B7" s="10">
        <f ca="1">COUNTIFS('Evaluation Data'!$I:$I,REPORT!$A7,'Evaluation Data'!$J:$J,"NO",'Evaluation Data'!$B:$B,REPORT!$A$2)</f>
        <v>3</v>
      </c>
      <c r="C7" s="15">
        <f t="shared" ca="1" si="0"/>
        <v>0.13043478260869565</v>
      </c>
      <c r="D7" s="10">
        <f ca="1">COUNTIFS('Evaluation Data'!$I:$I,REPORT!$A7,'Evaluation Data'!$J:$J,"yes",'Evaluation Data'!$B:$B,REPORT!$A$2)</f>
        <v>20</v>
      </c>
      <c r="E7" s="15">
        <f t="shared" ca="1" si="1"/>
        <v>0.86956521739130432</v>
      </c>
      <c r="F7" s="10">
        <f>COUNTIFS('Evaluation Data'!$I:$I,REPORT!$A7,'Evaluation Data'!$B:$B,REPORT!$A$2)</f>
        <v>23</v>
      </c>
    </row>
    <row r="8" spans="1:13" hidden="1" outlineLevel="1" x14ac:dyDescent="0.25">
      <c r="A8" s="8" t="s">
        <v>322</v>
      </c>
      <c r="B8" s="10">
        <f ca="1">COUNTIFS('Evaluation Data'!$I:$I,REPORT!$A8,'Evaluation Data'!$J:$J,"NO",'Evaluation Data'!$B:$B,REPORT!$A$2)</f>
        <v>0</v>
      </c>
      <c r="C8" s="15">
        <f t="shared" ca="1" si="0"/>
        <v>0</v>
      </c>
      <c r="D8" s="10">
        <f ca="1">COUNTIFS('Evaluation Data'!$I:$I,REPORT!$A8,'Evaluation Data'!$J:$J,"yes",'Evaluation Data'!$B:$B,REPORT!$A$2)</f>
        <v>3</v>
      </c>
      <c r="E8" s="15">
        <f t="shared" ca="1" si="1"/>
        <v>1</v>
      </c>
      <c r="F8" s="10">
        <f>COUNTIFS('Evaluation Data'!$I:$I,REPORT!$A8,'Evaluation Data'!$B:$B,REPORT!$A$2)</f>
        <v>3</v>
      </c>
    </row>
    <row r="9" spans="1:13" hidden="1" outlineLevel="1" x14ac:dyDescent="0.25">
      <c r="A9" s="8" t="s">
        <v>183</v>
      </c>
      <c r="B9" s="10">
        <f ca="1">COUNTIFS('Evaluation Data'!$I:$I,REPORT!$A9,'Evaluation Data'!$J:$J,"NO",'Evaluation Data'!$B:$B,REPORT!$A$2)</f>
        <v>2</v>
      </c>
      <c r="C9" s="15">
        <f t="shared" ca="1" si="0"/>
        <v>0.125</v>
      </c>
      <c r="D9" s="10">
        <f ca="1">COUNTIFS('Evaluation Data'!$I:$I,REPORT!$A9,'Evaluation Data'!$J:$J,"yes",'Evaluation Data'!$B:$B,REPORT!$A$2)</f>
        <v>14</v>
      </c>
      <c r="E9" s="15">
        <f t="shared" ca="1" si="1"/>
        <v>0.875</v>
      </c>
      <c r="F9" s="10">
        <f>COUNTIFS('Evaluation Data'!$I:$I,REPORT!$A9,'Evaluation Data'!$B:$B,REPORT!$A$2)</f>
        <v>16</v>
      </c>
    </row>
    <row r="10" spans="1:13" hidden="1" outlineLevel="1" x14ac:dyDescent="0.25">
      <c r="A10" s="8" t="s">
        <v>112</v>
      </c>
      <c r="B10" s="10">
        <f ca="1">COUNTIFS('Evaluation Data'!$I:$I,REPORT!$A10,'Evaluation Data'!$J:$J,"NO",'Evaluation Data'!$B:$B,REPORT!$A$2)</f>
        <v>0</v>
      </c>
      <c r="C10" s="15">
        <f t="shared" ca="1" si="0"/>
        <v>0</v>
      </c>
      <c r="D10" s="10">
        <f ca="1">COUNTIFS('Evaluation Data'!$I:$I,REPORT!$A10,'Evaluation Data'!$J:$J,"yes",'Evaluation Data'!$B:$B,REPORT!$A$2)</f>
        <v>4</v>
      </c>
      <c r="E10" s="15">
        <f t="shared" ca="1" si="1"/>
        <v>1</v>
      </c>
      <c r="F10" s="10">
        <f>COUNTIFS('Evaluation Data'!$I:$I,REPORT!$A10,'Evaluation Data'!$B:$B,REPORT!$A$2)</f>
        <v>4</v>
      </c>
    </row>
    <row r="11" spans="1:13" hidden="1" outlineLevel="1" x14ac:dyDescent="0.25">
      <c r="A11" s="8" t="s">
        <v>120</v>
      </c>
      <c r="B11" s="10">
        <f ca="1">COUNTIFS('Evaluation Data'!$I:$I,REPORT!$A11,'Evaluation Data'!$J:$J,"NO",'Evaluation Data'!$B:$B,REPORT!$A$2)</f>
        <v>0</v>
      </c>
      <c r="C11" s="15">
        <f t="shared" ca="1" si="0"/>
        <v>0</v>
      </c>
      <c r="D11" s="10">
        <f ca="1">COUNTIFS('Evaluation Data'!$I:$I,REPORT!$A11,'Evaluation Data'!$J:$J,"yes",'Evaluation Data'!$B:$B,REPORT!$A$2)</f>
        <v>5</v>
      </c>
      <c r="E11" s="15">
        <f t="shared" ca="1" si="1"/>
        <v>1</v>
      </c>
      <c r="F11" s="10">
        <f>COUNTIFS('Evaluation Data'!$I:$I,REPORT!$A11,'Evaluation Data'!$B:$B,REPORT!$A$2)</f>
        <v>5</v>
      </c>
    </row>
    <row r="12" spans="1:13" hidden="1" outlineLevel="1" x14ac:dyDescent="0.25">
      <c r="A12" s="8" t="s">
        <v>157</v>
      </c>
      <c r="B12" s="10">
        <f ca="1">COUNTIFS('Evaluation Data'!$I:$I,REPORT!$A12,'Evaluation Data'!$J:$J,"NO",'Evaluation Data'!$B:$B,REPORT!$A$2)</f>
        <v>6</v>
      </c>
      <c r="C12" s="15">
        <f t="shared" ca="1" si="0"/>
        <v>0.46153846153846156</v>
      </c>
      <c r="D12" s="10">
        <f ca="1">COUNTIFS('Evaluation Data'!$I:$I,REPORT!$A12,'Evaluation Data'!$J:$J,"yes",'Evaluation Data'!$B:$B,REPORT!$A$2)</f>
        <v>7</v>
      </c>
      <c r="E12" s="15">
        <f t="shared" ca="1" si="1"/>
        <v>0.53846153846153844</v>
      </c>
      <c r="F12" s="10">
        <f>COUNTIFS('Evaluation Data'!$I:$I,REPORT!$A12,'Evaluation Data'!$B:$B,REPORT!$A$2)</f>
        <v>13</v>
      </c>
    </row>
    <row r="13" spans="1:13" hidden="1" outlineLevel="1" x14ac:dyDescent="0.25">
      <c r="A13" s="8" t="s">
        <v>126</v>
      </c>
      <c r="B13" s="10">
        <f ca="1">COUNTIFS('Evaluation Data'!$I:$I,REPORT!$A13,'Evaluation Data'!$J:$J,"NO",'Evaluation Data'!$B:$B,REPORT!$A$2)</f>
        <v>4</v>
      </c>
      <c r="C13" s="15">
        <f t="shared" ca="1" si="0"/>
        <v>0.8</v>
      </c>
      <c r="D13" s="10">
        <f ca="1">COUNTIFS('Evaluation Data'!$I:$I,REPORT!$A13,'Evaluation Data'!$J:$J,"yes",'Evaluation Data'!$B:$B,REPORT!$A$2)</f>
        <v>1</v>
      </c>
      <c r="E13" s="15">
        <f t="shared" ca="1" si="1"/>
        <v>0.2</v>
      </c>
      <c r="F13" s="10">
        <f>COUNTIFS('Evaluation Data'!$I:$I,REPORT!$A13,'Evaluation Data'!$B:$B,REPORT!$A$2)</f>
        <v>5</v>
      </c>
    </row>
    <row r="14" spans="1:13" hidden="1" outlineLevel="1" x14ac:dyDescent="0.25">
      <c r="A14" s="8" t="s">
        <v>727</v>
      </c>
      <c r="B14" s="10">
        <f ca="1">COUNTIFS('Evaluation Data'!$I:$I,REPORT!$A14,'Evaluation Data'!$J:$J,"NO",'Evaluation Data'!$B:$B,REPORT!$A$2)</f>
        <v>3</v>
      </c>
      <c r="C14" s="15">
        <f t="shared" ca="1" si="0"/>
        <v>0.75</v>
      </c>
      <c r="D14" s="10">
        <f ca="1">COUNTIFS('Evaluation Data'!$I:$I,REPORT!$A14,'Evaluation Data'!$J:$J,"yes",'Evaluation Data'!$B:$B,REPORT!$A$2)</f>
        <v>1</v>
      </c>
      <c r="E14" s="15">
        <f t="shared" ca="1" si="1"/>
        <v>0.25</v>
      </c>
      <c r="F14" s="10">
        <f>COUNTIFS('Evaluation Data'!$I:$I,REPORT!$A14,'Evaluation Data'!$B:$B,REPORT!$A$2)</f>
        <v>4</v>
      </c>
    </row>
    <row r="15" spans="1:13" hidden="1" outlineLevel="1" x14ac:dyDescent="0.25">
      <c r="A15" s="8" t="s">
        <v>1058</v>
      </c>
      <c r="B15" s="10">
        <f ca="1">COUNTIFS('Evaluation Data'!$I:$I,REPORT!$A15,'Evaluation Data'!$J:$J,"NO",'Evaluation Data'!$B:$B,REPORT!$A$2)</f>
        <v>2</v>
      </c>
      <c r="C15" s="15">
        <f t="shared" ca="1" si="0"/>
        <v>1</v>
      </c>
      <c r="D15" s="10">
        <f ca="1">COUNTIFS('Evaluation Data'!$I:$I,REPORT!$A15,'Evaluation Data'!$J:$J,"yes",'Evaluation Data'!$B:$B,REPORT!$A$2)</f>
        <v>0</v>
      </c>
      <c r="E15" s="15">
        <f t="shared" ca="1" si="1"/>
        <v>0</v>
      </c>
      <c r="F15" s="10">
        <f>COUNTIFS('Evaluation Data'!$I:$I,REPORT!$A15,'Evaluation Data'!$B:$B,REPORT!$A$2)</f>
        <v>2</v>
      </c>
    </row>
    <row r="16" spans="1:13" hidden="1" outlineLevel="1" x14ac:dyDescent="0.25">
      <c r="A16" s="8" t="s">
        <v>406</v>
      </c>
      <c r="B16" s="10">
        <f ca="1">COUNTIFS('Evaluation Data'!$I:$I,REPORT!$A16,'Evaluation Data'!$J:$J,"NO",'Evaluation Data'!$B:$B,REPORT!$A$2)</f>
        <v>0</v>
      </c>
      <c r="C16" s="15">
        <f t="shared" ca="1" si="0"/>
        <v>0</v>
      </c>
      <c r="D16" s="10">
        <f ca="1">COUNTIFS('Evaluation Data'!$I:$I,REPORT!$A16,'Evaluation Data'!$J:$J,"yes",'Evaluation Data'!$B:$B,REPORT!$A$2)</f>
        <v>1</v>
      </c>
      <c r="E16" s="15">
        <f t="shared" ca="1" si="1"/>
        <v>1</v>
      </c>
      <c r="F16" s="10">
        <f>COUNTIFS('Evaluation Data'!$I:$I,REPORT!$A16,'Evaluation Data'!$B:$B,REPORT!$A$2)</f>
        <v>1</v>
      </c>
    </row>
    <row r="17" spans="1:6" hidden="1" outlineLevel="1" x14ac:dyDescent="0.25">
      <c r="A17" s="43" t="s">
        <v>3539</v>
      </c>
      <c r="B17" s="10">
        <f ca="1">COUNTIFS('Evaluation Data'!$I:$I,REPORT!$A17,'Evaluation Data'!$J:$J,"NO",'Evaluation Data'!$B:$B,REPORT!$A$2)</f>
        <v>3</v>
      </c>
      <c r="C17" s="15">
        <f t="shared" ca="1" si="0"/>
        <v>0.16666666666666666</v>
      </c>
      <c r="D17" s="10">
        <f ca="1">COUNTIFS('Evaluation Data'!$I:$I,REPORT!$A17,'Evaluation Data'!$J:$J,"yes",'Evaluation Data'!$B:$B,REPORT!$A$2)</f>
        <v>15</v>
      </c>
      <c r="E17" s="15">
        <f t="shared" ca="1" si="1"/>
        <v>0.83333333333333337</v>
      </c>
      <c r="F17" s="10">
        <f>COUNTIFS('Evaluation Data'!$I:$I,REPORT!$A17,'Evaluation Data'!$B:$B,REPORT!$A$2)</f>
        <v>18</v>
      </c>
    </row>
    <row r="18" spans="1:6" hidden="1" outlineLevel="1" x14ac:dyDescent="0.25">
      <c r="A18" s="8" t="s">
        <v>174</v>
      </c>
      <c r="B18" s="10">
        <f ca="1">COUNTIFS('Evaluation Data'!$I:$I,REPORT!$A18,'Evaluation Data'!$J:$J,"NO",'Evaluation Data'!$B:$B,REPORT!$A$2)</f>
        <v>2</v>
      </c>
      <c r="C18" s="15">
        <f t="shared" ca="1" si="0"/>
        <v>0.4</v>
      </c>
      <c r="D18" s="10">
        <f ca="1">COUNTIFS('Evaluation Data'!$I:$I,REPORT!$A18,'Evaluation Data'!$J:$J,"yes",'Evaluation Data'!$B:$B,REPORT!$A$2)</f>
        <v>3</v>
      </c>
      <c r="E18" s="15">
        <f t="shared" ca="1" si="1"/>
        <v>0.6</v>
      </c>
      <c r="F18" s="10">
        <f>COUNTIFS('Evaluation Data'!$I:$I,REPORT!$A18,'Evaluation Data'!$B:$B,REPORT!$A$2)</f>
        <v>5</v>
      </c>
    </row>
    <row r="19" spans="1:6" hidden="1" outlineLevel="1" x14ac:dyDescent="0.25">
      <c r="A19" s="8" t="s">
        <v>210</v>
      </c>
      <c r="B19" s="10">
        <f ca="1">COUNTIFS('Evaluation Data'!$I:$I,REPORT!$A19,'Evaluation Data'!$J:$J,"NO",'Evaluation Data'!$B:$B,REPORT!$A$2)</f>
        <v>3</v>
      </c>
      <c r="C19" s="15">
        <f t="shared" ca="1" si="0"/>
        <v>0.75</v>
      </c>
      <c r="D19" s="10">
        <f ca="1">COUNTIFS('Evaluation Data'!$I:$I,REPORT!$A19,'Evaluation Data'!$J:$J,"yes",'Evaluation Data'!$B:$B,REPORT!$A$2)</f>
        <v>1</v>
      </c>
      <c r="E19" s="15">
        <f t="shared" ca="1" si="1"/>
        <v>0.25</v>
      </c>
      <c r="F19" s="10">
        <f>COUNTIFS('Evaluation Data'!$I:$I,REPORT!$A19,'Evaluation Data'!$B:$B,REPORT!$A$2)</f>
        <v>4</v>
      </c>
    </row>
    <row r="20" spans="1:6" hidden="1" outlineLevel="1" x14ac:dyDescent="0.25">
      <c r="A20" s="8" t="s">
        <v>714</v>
      </c>
      <c r="B20" s="10">
        <f ca="1">COUNTIFS('Evaluation Data'!$I:$I,REPORT!$A20,'Evaluation Data'!$J:$J,"NO",'Evaluation Data'!$B:$B,REPORT!$A$2)</f>
        <v>3</v>
      </c>
      <c r="C20" s="15">
        <f t="shared" ca="1" si="0"/>
        <v>1</v>
      </c>
      <c r="D20" s="10">
        <f ca="1">COUNTIFS('Evaluation Data'!$I:$I,REPORT!$A20,'Evaluation Data'!$J:$J,"yes",'Evaluation Data'!$B:$B,REPORT!$A$2)</f>
        <v>0</v>
      </c>
      <c r="E20" s="15">
        <f t="shared" ca="1" si="1"/>
        <v>0</v>
      </c>
      <c r="F20" s="10">
        <f>COUNTIFS('Evaluation Data'!$I:$I,REPORT!$A20,'Evaluation Data'!$B:$B,REPORT!$A$2)</f>
        <v>3</v>
      </c>
    </row>
    <row r="21" spans="1:6" hidden="1" outlineLevel="1" x14ac:dyDescent="0.25">
      <c r="A21" s="8" t="s">
        <v>770</v>
      </c>
      <c r="B21" s="10">
        <f ca="1">COUNTIFS('Evaluation Data'!$I:$I,REPORT!$A21,'Evaluation Data'!$J:$J,"NO",'Evaluation Data'!$B:$B,REPORT!$A$2)</f>
        <v>10</v>
      </c>
      <c r="C21" s="15">
        <f t="shared" ca="1" si="0"/>
        <v>0.52631578947368418</v>
      </c>
      <c r="D21" s="10">
        <f ca="1">COUNTIFS('Evaluation Data'!$I:$I,REPORT!$A21,'Evaluation Data'!$J:$J,"yes",'Evaluation Data'!$B:$B,REPORT!$A$2)</f>
        <v>9</v>
      </c>
      <c r="E21" s="15">
        <f t="shared" ca="1" si="1"/>
        <v>0.47368421052631576</v>
      </c>
      <c r="F21" s="10">
        <f>COUNTIFS('Evaluation Data'!$I:$I,REPORT!$A21,'Evaluation Data'!$B:$B,REPORT!$A$2)</f>
        <v>19</v>
      </c>
    </row>
    <row r="22" spans="1:6" hidden="1" outlineLevel="1" x14ac:dyDescent="0.25">
      <c r="A22" s="8" t="s">
        <v>923</v>
      </c>
      <c r="B22" s="10">
        <f ca="1">COUNTIFS('Evaluation Data'!$I:$I,REPORT!$A22,'Evaluation Data'!$J:$J,"NO",'Evaluation Data'!$B:$B,REPORT!$A$2)</f>
        <v>5</v>
      </c>
      <c r="C22" s="15">
        <f t="shared" ca="1" si="0"/>
        <v>0.83333333333333337</v>
      </c>
      <c r="D22" s="10">
        <f ca="1">COUNTIFS('Evaluation Data'!$I:$I,REPORT!$A22,'Evaluation Data'!$J:$J,"yes",'Evaluation Data'!$B:$B,REPORT!$A$2)</f>
        <v>1</v>
      </c>
      <c r="E22" s="15">
        <f t="shared" ca="1" si="1"/>
        <v>0.16666666666666666</v>
      </c>
      <c r="F22" s="10">
        <f>COUNTIFS('Evaluation Data'!$I:$I,REPORT!$A22,'Evaluation Data'!$B:$B,REPORT!$A$2)</f>
        <v>6</v>
      </c>
    </row>
    <row r="23" spans="1:6" hidden="1" outlineLevel="1" x14ac:dyDescent="0.25">
      <c r="A23" s="8" t="s">
        <v>166</v>
      </c>
      <c r="B23" s="10">
        <f ca="1">COUNTIFS('Evaluation Data'!$I:$I,REPORT!$A23,'Evaluation Data'!$J:$J,"NO",'Evaluation Data'!$B:$B,REPORT!$A$2)</f>
        <v>2</v>
      </c>
      <c r="C23" s="15">
        <f t="shared" ca="1" si="0"/>
        <v>0.5</v>
      </c>
      <c r="D23" s="10">
        <f ca="1">COUNTIFS('Evaluation Data'!$I:$I,REPORT!$A23,'Evaluation Data'!$J:$J,"yes",'Evaluation Data'!$B:$B,REPORT!$A$2)</f>
        <v>2</v>
      </c>
      <c r="E23" s="15">
        <f t="shared" ca="1" si="1"/>
        <v>0.5</v>
      </c>
      <c r="F23" s="10">
        <f>COUNTIFS('Evaluation Data'!$I:$I,REPORT!$A23,'Evaluation Data'!$B:$B,REPORT!$A$2)</f>
        <v>4</v>
      </c>
    </row>
    <row r="24" spans="1:6" hidden="1" outlineLevel="1" x14ac:dyDescent="0.25">
      <c r="A24" s="8" t="s">
        <v>735</v>
      </c>
      <c r="B24" s="10">
        <f ca="1">COUNTIFS('Evaluation Data'!$I:$I,REPORT!$A24,'Evaluation Data'!$J:$J,"NO",'Evaluation Data'!$B:$B,REPORT!$A$2)</f>
        <v>11</v>
      </c>
      <c r="C24" s="15">
        <f t="shared" ca="1" si="0"/>
        <v>0.6470588235294118</v>
      </c>
      <c r="D24" s="10">
        <f ca="1">COUNTIFS('Evaluation Data'!$I:$I,REPORT!$A24,'Evaluation Data'!$J:$J,"yes",'Evaluation Data'!$B:$B,REPORT!$A$2)</f>
        <v>6</v>
      </c>
      <c r="E24" s="15">
        <f t="shared" ca="1" si="1"/>
        <v>0.35294117647058826</v>
      </c>
      <c r="F24" s="10">
        <f>COUNTIFS('Evaluation Data'!$I:$I,REPORT!$A24,'Evaluation Data'!$B:$B,REPORT!$A$2)</f>
        <v>17</v>
      </c>
    </row>
    <row r="25" spans="1:6" hidden="1" outlineLevel="1" x14ac:dyDescent="0.25">
      <c r="A25" s="8" t="s">
        <v>191</v>
      </c>
      <c r="B25" s="10">
        <f ca="1">COUNTIFS('Evaluation Data'!$I:$I,REPORT!$A25,'Evaluation Data'!$J:$J,"NO",'Evaluation Data'!$B:$B,REPORT!$A$2)</f>
        <v>0</v>
      </c>
      <c r="C25" s="15">
        <f t="shared" ca="1" si="0"/>
        <v>0</v>
      </c>
      <c r="D25" s="10">
        <f ca="1">COUNTIFS('Evaluation Data'!$I:$I,REPORT!$A25,'Evaluation Data'!$J:$J,"yes",'Evaluation Data'!$B:$B,REPORT!$A$2)</f>
        <v>8</v>
      </c>
      <c r="E25" s="15">
        <f t="shared" ca="1" si="1"/>
        <v>1</v>
      </c>
      <c r="F25" s="10">
        <f>COUNTIFS('Evaluation Data'!$I:$I,REPORT!$A25,'Evaluation Data'!$B:$B,REPORT!$A$2)</f>
        <v>8</v>
      </c>
    </row>
    <row r="26" spans="1:6" hidden="1" outlineLevel="1" x14ac:dyDescent="0.25">
      <c r="A26" s="8" t="s">
        <v>106</v>
      </c>
      <c r="B26" s="10">
        <f ca="1">COUNTIFS('Evaluation Data'!$I:$I,REPORT!$A26,'Evaluation Data'!$J:$J,"NO",'Evaluation Data'!$B:$B,REPORT!$A$2)</f>
        <v>0</v>
      </c>
      <c r="C26" s="15">
        <f t="shared" ca="1" si="0"/>
        <v>0</v>
      </c>
      <c r="D26" s="10">
        <f ca="1">COUNTIFS('Evaluation Data'!$I:$I,REPORT!$A26,'Evaluation Data'!$J:$J,"yes",'Evaluation Data'!$B:$B,REPORT!$A$2)</f>
        <v>7</v>
      </c>
      <c r="E26" s="15">
        <f t="shared" ca="1" si="1"/>
        <v>1</v>
      </c>
      <c r="F26" s="10">
        <f>COUNTIFS('Evaluation Data'!$I:$I,REPORT!$A26,'Evaluation Data'!$B:$B,REPORT!$A$2)</f>
        <v>7</v>
      </c>
    </row>
    <row r="27" spans="1:6" hidden="1" outlineLevel="1" x14ac:dyDescent="0.25">
      <c r="A27" s="8" t="s">
        <v>244</v>
      </c>
      <c r="B27" s="10">
        <f ca="1">COUNTIFS('Evaluation Data'!$I:$I,REPORT!$A27,'Evaluation Data'!$J:$J,"NO",'Evaluation Data'!$B:$B,REPORT!$A$2)</f>
        <v>5</v>
      </c>
      <c r="C27" s="15">
        <f t="shared" ca="1" si="0"/>
        <v>0.7142857142857143</v>
      </c>
      <c r="D27" s="10">
        <f ca="1">COUNTIFS('Evaluation Data'!$I:$I,REPORT!$A27,'Evaluation Data'!$J:$J,"yes",'Evaluation Data'!$B:$B,REPORT!$A$2)</f>
        <v>2</v>
      </c>
      <c r="E27" s="15">
        <f t="shared" ca="1" si="1"/>
        <v>0.2857142857142857</v>
      </c>
      <c r="F27" s="10">
        <f>COUNTIFS('Evaluation Data'!$I:$I,REPORT!$A27,'Evaluation Data'!$B:$B,REPORT!$A$2)</f>
        <v>7</v>
      </c>
    </row>
    <row r="28" spans="1:6" hidden="1" outlineLevel="1" x14ac:dyDescent="0.25">
      <c r="A28" s="8" t="s">
        <v>840</v>
      </c>
      <c r="B28" s="10">
        <f ca="1">COUNTIFS('Evaluation Data'!$I:$I,REPORT!$A28,'Evaluation Data'!$J:$J,"NO",'Evaluation Data'!$B:$B,REPORT!$A$2)</f>
        <v>1</v>
      </c>
      <c r="C28" s="15">
        <f t="shared" ca="1" si="0"/>
        <v>0.33333333333333331</v>
      </c>
      <c r="D28" s="10">
        <f ca="1">COUNTIFS('Evaluation Data'!$I:$I,REPORT!$A28,'Evaluation Data'!$J:$J,"yes",'Evaluation Data'!$B:$B,REPORT!$A$2)</f>
        <v>2</v>
      </c>
      <c r="E28" s="15">
        <f t="shared" ca="1" si="1"/>
        <v>0.66666666666666663</v>
      </c>
      <c r="F28" s="10">
        <f>COUNTIFS('Evaluation Data'!$I:$I,REPORT!$A28,'Evaluation Data'!$B:$B,REPORT!$A$2)</f>
        <v>3</v>
      </c>
    </row>
    <row r="29" spans="1:6" hidden="1" outlineLevel="1" x14ac:dyDescent="0.25">
      <c r="A29" s="8" t="s">
        <v>190</v>
      </c>
      <c r="B29" s="10">
        <f ca="1">COUNTIFS('Evaluation Data'!$I:$I,REPORT!$A29,'Evaluation Data'!$J:$J,"NO",'Evaluation Data'!$B:$B,REPORT!$A$2)</f>
        <v>1</v>
      </c>
      <c r="C29" s="15">
        <f t="shared" ca="1" si="0"/>
        <v>0.16666666666666666</v>
      </c>
      <c r="D29" s="10">
        <f ca="1">COUNTIFS('Evaluation Data'!$I:$I,REPORT!$A29,'Evaluation Data'!$J:$J,"yes",'Evaluation Data'!$B:$B,REPORT!$A$2)</f>
        <v>5</v>
      </c>
      <c r="E29" s="15">
        <f t="shared" ca="1" si="1"/>
        <v>0.83333333333333337</v>
      </c>
      <c r="F29" s="10">
        <f>COUNTIFS('Evaluation Data'!$I:$I,REPORT!$A29,'Evaluation Data'!$B:$B,REPORT!$A$2)</f>
        <v>6</v>
      </c>
    </row>
    <row r="30" spans="1:6" hidden="1" outlineLevel="1" x14ac:dyDescent="0.25">
      <c r="A30" s="8" t="s">
        <v>762</v>
      </c>
      <c r="B30" s="10">
        <f ca="1">COUNTIFS('Evaluation Data'!$I:$I,REPORT!$A30,'Evaluation Data'!$J:$J,"NO",'Evaluation Data'!$B:$B,REPORT!$A$2)</f>
        <v>5</v>
      </c>
      <c r="C30" s="15">
        <f t="shared" ca="1" si="0"/>
        <v>0.7142857142857143</v>
      </c>
      <c r="D30" s="10">
        <f ca="1">COUNTIFS('Evaluation Data'!$I:$I,REPORT!$A30,'Evaluation Data'!$J:$J,"yes",'Evaluation Data'!$B:$B,REPORT!$A$2)</f>
        <v>2</v>
      </c>
      <c r="E30" s="15">
        <f t="shared" ca="1" si="1"/>
        <v>0.2857142857142857</v>
      </c>
      <c r="F30" s="10">
        <f>COUNTIFS('Evaluation Data'!$I:$I,REPORT!$A30,'Evaluation Data'!$B:$B,REPORT!$A$2)</f>
        <v>7</v>
      </c>
    </row>
    <row r="31" spans="1:6" hidden="1" outlineLevel="1" x14ac:dyDescent="0.25">
      <c r="A31" s="8" t="s">
        <v>179</v>
      </c>
      <c r="B31" s="10">
        <f ca="1">COUNTIFS('Evaluation Data'!$I:$I,REPORT!$A31,'Evaluation Data'!$J:$J,"NO",'Evaluation Data'!$B:$B,REPORT!$A$2)</f>
        <v>13</v>
      </c>
      <c r="C31" s="15">
        <f t="shared" ca="1" si="0"/>
        <v>0.56521739130434778</v>
      </c>
      <c r="D31" s="10">
        <f ca="1">COUNTIFS('Evaluation Data'!$I:$I,REPORT!$A31,'Evaluation Data'!$J:$J,"yes",'Evaluation Data'!$B:$B,REPORT!$A$2)</f>
        <v>10</v>
      </c>
      <c r="E31" s="15">
        <f t="shared" ca="1" si="1"/>
        <v>0.43478260869565216</v>
      </c>
      <c r="F31" s="10">
        <f>COUNTIFS('Evaluation Data'!$I:$I,REPORT!$A31,'Evaluation Data'!$B:$B,REPORT!$A$2)</f>
        <v>23</v>
      </c>
    </row>
    <row r="32" spans="1:6" hidden="1" outlineLevel="1" x14ac:dyDescent="0.25">
      <c r="A32" s="8" t="s">
        <v>966</v>
      </c>
      <c r="B32" s="10">
        <f ca="1">COUNTIFS('Evaluation Data'!$I:$I,REPORT!$A32,'Evaluation Data'!$J:$J,"NO",'Evaluation Data'!$B:$B,REPORT!$A$2)</f>
        <v>4</v>
      </c>
      <c r="C32" s="15">
        <f t="shared" ca="1" si="0"/>
        <v>1</v>
      </c>
      <c r="D32" s="10">
        <f ca="1">COUNTIFS('Evaluation Data'!$I:$I,REPORT!$A32,'Evaluation Data'!$J:$J,"yes",'Evaluation Data'!$B:$B,REPORT!$A$2)</f>
        <v>0</v>
      </c>
      <c r="E32" s="15">
        <f t="shared" ca="1" si="1"/>
        <v>0</v>
      </c>
      <c r="F32" s="10">
        <f>COUNTIFS('Evaluation Data'!$I:$I,REPORT!$A32,'Evaluation Data'!$B:$B,REPORT!$A$2)</f>
        <v>4</v>
      </c>
    </row>
    <row r="33" spans="1:6" hidden="1" outlineLevel="1" x14ac:dyDescent="0.25">
      <c r="A33" s="8" t="s">
        <v>1275</v>
      </c>
      <c r="B33" s="10">
        <f ca="1">COUNTIFS('Evaluation Data'!$I:$I,REPORT!$A33,'Evaluation Data'!$J:$J,"NO",'Evaluation Data'!$B:$B,REPORT!$A$2)</f>
        <v>3</v>
      </c>
      <c r="C33" s="15">
        <f t="shared" ca="1" si="0"/>
        <v>1</v>
      </c>
      <c r="D33" s="10">
        <f ca="1">COUNTIFS('Evaluation Data'!$I:$I,REPORT!$A33,'Evaluation Data'!$J:$J,"yes",'Evaluation Data'!$B:$B,REPORT!$A$2)</f>
        <v>0</v>
      </c>
      <c r="E33" s="15">
        <f t="shared" ca="1" si="1"/>
        <v>0</v>
      </c>
      <c r="F33" s="10">
        <f>COUNTIFS('Evaluation Data'!$I:$I,REPORT!$A33,'Evaluation Data'!$B:$B,REPORT!$A$2)</f>
        <v>3</v>
      </c>
    </row>
    <row r="34" spans="1:6" hidden="1" outlineLevel="1" x14ac:dyDescent="0.25">
      <c r="A34" s="8" t="s">
        <v>661</v>
      </c>
      <c r="B34" s="10">
        <f ca="1">COUNTIFS('Evaluation Data'!$I:$I,REPORT!$A34,'Evaluation Data'!$J:$J,"NO",'Evaluation Data'!$B:$B,REPORT!$A$2)</f>
        <v>3</v>
      </c>
      <c r="C34" s="15">
        <f t="shared" ca="1" si="0"/>
        <v>0.6</v>
      </c>
      <c r="D34" s="10">
        <f ca="1">COUNTIFS('Evaluation Data'!$I:$I,REPORT!$A34,'Evaluation Data'!$J:$J,"yes",'Evaluation Data'!$B:$B,REPORT!$A$2)</f>
        <v>2</v>
      </c>
      <c r="E34" s="15">
        <f t="shared" ca="1" si="1"/>
        <v>0.4</v>
      </c>
      <c r="F34" s="10">
        <f>COUNTIFS('Evaluation Data'!$I:$I,REPORT!$A34,'Evaluation Data'!$B:$B,REPORT!$A$2)</f>
        <v>5</v>
      </c>
    </row>
    <row r="35" spans="1:6" hidden="1" outlineLevel="1" x14ac:dyDescent="0.25">
      <c r="A35" s="8" t="s">
        <v>582</v>
      </c>
      <c r="B35" s="10">
        <f ca="1">COUNTIFS('Evaluation Data'!$I:$I,REPORT!$A35,'Evaluation Data'!$J:$J,"NO",'Evaluation Data'!$B:$B,REPORT!$A$2)</f>
        <v>6</v>
      </c>
      <c r="C35" s="15">
        <f t="shared" ca="1" si="0"/>
        <v>1</v>
      </c>
      <c r="D35" s="10">
        <f ca="1">COUNTIFS('Evaluation Data'!$I:$I,REPORT!$A35,'Evaluation Data'!$J:$J,"yes",'Evaluation Data'!$B:$B,REPORT!$A$2)</f>
        <v>0</v>
      </c>
      <c r="E35" s="15">
        <f t="shared" ca="1" si="1"/>
        <v>0</v>
      </c>
      <c r="F35" s="10">
        <f>COUNTIFS('Evaluation Data'!$I:$I,REPORT!$A35,'Evaluation Data'!$B:$B,REPORT!$A$2)</f>
        <v>6</v>
      </c>
    </row>
    <row r="36" spans="1:6" hidden="1" outlineLevel="1" x14ac:dyDescent="0.25">
      <c r="A36" s="8" t="s">
        <v>97</v>
      </c>
      <c r="B36" s="10">
        <f ca="1">COUNTIFS('Evaluation Data'!$I:$I,REPORT!$A36,'Evaluation Data'!$J:$J,"NO",'Evaluation Data'!$B:$B,REPORT!$A$2)</f>
        <v>0</v>
      </c>
      <c r="C36" s="15">
        <f t="shared" ca="1" si="0"/>
        <v>0</v>
      </c>
      <c r="D36" s="10">
        <f ca="1">COUNTIFS('Evaluation Data'!$I:$I,REPORT!$A36,'Evaluation Data'!$J:$J,"yes",'Evaluation Data'!$B:$B,REPORT!$A$2)</f>
        <v>5</v>
      </c>
      <c r="E36" s="15">
        <f t="shared" ca="1" si="1"/>
        <v>1</v>
      </c>
      <c r="F36" s="10">
        <f>COUNTIFS('Evaluation Data'!$I:$I,REPORT!$A36,'Evaluation Data'!$B:$B,REPORT!$A$2)</f>
        <v>5</v>
      </c>
    </row>
    <row r="37" spans="1:6" collapsed="1" x14ac:dyDescent="0.25">
      <c r="A37" s="11" t="s">
        <v>1679</v>
      </c>
      <c r="B37" s="12">
        <f ca="1">COUNTIFS('Evaluation Data'!$B:$B,REPORT!$A37,'Evaluation Data'!$J:$J,"NO")</f>
        <v>42</v>
      </c>
      <c r="C37" s="13">
        <f ca="1">$B37/$F37</f>
        <v>0.58333333333333337</v>
      </c>
      <c r="D37" s="12">
        <f ca="1">COUNTIFS('Evaluation Data'!$B:$B,REPORT!$A37,'Evaluation Data'!$J:$J,"YES")</f>
        <v>30</v>
      </c>
      <c r="E37" s="13">
        <f ca="1">$D37/$F37</f>
        <v>0.41666666666666669</v>
      </c>
      <c r="F37" s="12">
        <f>COUNTIF('Evaluation Data'!$B:$B,$A37)</f>
        <v>72</v>
      </c>
    </row>
    <row r="38" spans="1:6" hidden="1" outlineLevel="1" x14ac:dyDescent="0.25">
      <c r="A38" s="8" t="s">
        <v>831</v>
      </c>
      <c r="B38" s="10">
        <f ca="1">COUNTIFS('Evaluation Data'!$I:$I,REPORT!$A38,'Evaluation Data'!$J:$J,"NO",'Evaluation Data'!$B:$B,REPORT!$A$37)</f>
        <v>1</v>
      </c>
      <c r="C38" s="15">
        <f t="shared" ca="1" si="0"/>
        <v>0.5</v>
      </c>
      <c r="D38" s="10">
        <f ca="1">COUNTIFS('Evaluation Data'!$I:$I,REPORT!$A38,'Evaluation Data'!$J:$J,"YES",'Evaluation Data'!$B:$B,REPORT!$A$37)</f>
        <v>1</v>
      </c>
      <c r="E38" s="15">
        <f t="shared" ca="1" si="1"/>
        <v>0.5</v>
      </c>
      <c r="F38" s="10">
        <f>COUNTIFS('Evaluation Data'!$I:$I,REPORT!$A38,'Evaluation Data'!$B:$B,REPORT!$A$37)</f>
        <v>2</v>
      </c>
    </row>
    <row r="39" spans="1:6" hidden="1" outlineLevel="1" x14ac:dyDescent="0.25">
      <c r="A39" s="8" t="s">
        <v>79</v>
      </c>
      <c r="B39" s="10">
        <f ca="1">COUNTIFS('Evaluation Data'!$I:$I,REPORT!$A39,'Evaluation Data'!$J:$J,"NO",'Evaluation Data'!$B:$B,REPORT!$A$37)</f>
        <v>0</v>
      </c>
      <c r="C39" s="15">
        <f t="shared" ca="1" si="0"/>
        <v>0</v>
      </c>
      <c r="D39" s="10">
        <f ca="1">COUNTIFS('Evaluation Data'!$I:$I,REPORT!$A39,'Evaluation Data'!$J:$J,"YES",'Evaluation Data'!$B:$B,REPORT!$A$37)</f>
        <v>5</v>
      </c>
      <c r="E39" s="15">
        <f t="shared" ca="1" si="1"/>
        <v>1</v>
      </c>
      <c r="F39" s="10">
        <f>COUNTIFS('Evaluation Data'!$I:$I,REPORT!$A39,'Evaluation Data'!$B:$B,REPORT!$A$37)</f>
        <v>5</v>
      </c>
    </row>
    <row r="40" spans="1:6" hidden="1" outlineLevel="1" x14ac:dyDescent="0.25">
      <c r="A40" s="8" t="s">
        <v>325</v>
      </c>
      <c r="B40" s="10">
        <f ca="1">COUNTIFS('Evaluation Data'!$I:$I,REPORT!$A40,'Evaluation Data'!$J:$J,"NO",'Evaluation Data'!$B:$B,REPORT!$A$37)</f>
        <v>1</v>
      </c>
      <c r="C40" s="15">
        <f t="shared" ca="1" si="0"/>
        <v>0.33333333333333331</v>
      </c>
      <c r="D40" s="10">
        <f ca="1">COUNTIFS('Evaluation Data'!$I:$I,REPORT!$A40,'Evaluation Data'!$J:$J,"YES",'Evaluation Data'!$B:$B,REPORT!$A$37)</f>
        <v>2</v>
      </c>
      <c r="E40" s="15">
        <f t="shared" ca="1" si="1"/>
        <v>0.66666666666666663</v>
      </c>
      <c r="F40" s="10">
        <f>COUNTIFS('Evaluation Data'!$I:$I,REPORT!$A40,'Evaluation Data'!$B:$B,REPORT!$A$37)</f>
        <v>3</v>
      </c>
    </row>
    <row r="41" spans="1:6" hidden="1" outlineLevel="1" x14ac:dyDescent="0.25">
      <c r="A41" s="8" t="s">
        <v>649</v>
      </c>
      <c r="B41" s="10">
        <f ca="1">COUNTIFS('Evaluation Data'!$I:$I,REPORT!$A41,'Evaluation Data'!$J:$J,"NO",'Evaluation Data'!$B:$B,REPORT!$A$37)</f>
        <v>10</v>
      </c>
      <c r="C41" s="15">
        <f t="shared" ca="1" si="0"/>
        <v>1</v>
      </c>
      <c r="D41" s="10">
        <f ca="1">COUNTIFS('Evaluation Data'!$I:$I,REPORT!$A41,'Evaluation Data'!$J:$J,"YES",'Evaluation Data'!$B:$B,REPORT!$A$37)</f>
        <v>0</v>
      </c>
      <c r="E41" s="15">
        <f t="shared" ca="1" si="1"/>
        <v>0</v>
      </c>
      <c r="F41" s="10">
        <f>COUNTIFS('Evaluation Data'!$I:$I,REPORT!$A41,'Evaluation Data'!$B:$B,REPORT!$A$37)</f>
        <v>10</v>
      </c>
    </row>
    <row r="42" spans="1:6" hidden="1" outlineLevel="1" x14ac:dyDescent="0.25">
      <c r="A42" s="8" t="s">
        <v>825</v>
      </c>
      <c r="B42" s="10">
        <f ca="1">COUNTIFS('Evaluation Data'!$I:$I,REPORT!$A42,'Evaluation Data'!$J:$J,"NO",'Evaluation Data'!$B:$B,REPORT!$A$37)</f>
        <v>8</v>
      </c>
      <c r="C42" s="15">
        <f t="shared" ca="1" si="0"/>
        <v>0.88888888888888884</v>
      </c>
      <c r="D42" s="10">
        <f ca="1">COUNTIFS('Evaluation Data'!$I:$I,REPORT!$A42,'Evaluation Data'!$J:$J,"YES",'Evaluation Data'!$B:$B,REPORT!$A$37)</f>
        <v>1</v>
      </c>
      <c r="E42" s="15">
        <f t="shared" ca="1" si="1"/>
        <v>0.1111111111111111</v>
      </c>
      <c r="F42" s="10">
        <f>COUNTIFS('Evaluation Data'!$I:$I,REPORT!$A42,'Evaluation Data'!$B:$B,REPORT!$A$37)</f>
        <v>9</v>
      </c>
    </row>
    <row r="43" spans="1:6" hidden="1" outlineLevel="1" x14ac:dyDescent="0.25">
      <c r="A43" s="8" t="s">
        <v>486</v>
      </c>
      <c r="B43" s="10">
        <f ca="1">COUNTIFS('Evaluation Data'!$I:$I,REPORT!$A43,'Evaluation Data'!$J:$J,"NO",'Evaluation Data'!$B:$B,REPORT!$A$37)</f>
        <v>2</v>
      </c>
      <c r="C43" s="15">
        <f t="shared" ca="1" si="0"/>
        <v>0.5</v>
      </c>
      <c r="D43" s="10">
        <f ca="1">COUNTIFS('Evaluation Data'!$I:$I,REPORT!$A43,'Evaluation Data'!$J:$J,"YES",'Evaluation Data'!$B:$B,REPORT!$A$37)</f>
        <v>2</v>
      </c>
      <c r="E43" s="15">
        <f t="shared" ca="1" si="1"/>
        <v>0.5</v>
      </c>
      <c r="F43" s="10">
        <f>COUNTIFS('Evaluation Data'!$I:$I,REPORT!$A43,'Evaluation Data'!$B:$B,REPORT!$A$37)</f>
        <v>4</v>
      </c>
    </row>
    <row r="44" spans="1:6" hidden="1" outlineLevel="1" x14ac:dyDescent="0.25">
      <c r="A44" s="8" t="s">
        <v>332</v>
      </c>
      <c r="B44" s="10">
        <f ca="1">COUNTIFS('Evaluation Data'!$I:$I,REPORT!$A44,'Evaluation Data'!$J:$J,"NO",'Evaluation Data'!$B:$B,REPORT!$A$37)</f>
        <v>1</v>
      </c>
      <c r="C44" s="15">
        <f t="shared" ca="1" si="0"/>
        <v>0.2</v>
      </c>
      <c r="D44" s="10">
        <f ca="1">COUNTIFS('Evaluation Data'!$I:$I,REPORT!$A44,'Evaluation Data'!$J:$J,"YES",'Evaluation Data'!$B:$B,REPORT!$A$37)</f>
        <v>4</v>
      </c>
      <c r="E44" s="15">
        <f t="shared" ca="1" si="1"/>
        <v>0.8</v>
      </c>
      <c r="F44" s="10">
        <f>COUNTIFS('Evaluation Data'!$I:$I,REPORT!$A44,'Evaluation Data'!$B:$B,REPORT!$A$37)</f>
        <v>5</v>
      </c>
    </row>
    <row r="45" spans="1:6" hidden="1" outlineLevel="1" x14ac:dyDescent="0.25">
      <c r="A45" s="8" t="s">
        <v>1222</v>
      </c>
      <c r="B45" s="10">
        <f ca="1">COUNTIFS('Evaluation Data'!$I:$I,REPORT!$A45,'Evaluation Data'!$J:$J,"NO",'Evaluation Data'!$B:$B,REPORT!$A$37)</f>
        <v>2</v>
      </c>
      <c r="C45" s="15">
        <f t="shared" ca="1" si="0"/>
        <v>1</v>
      </c>
      <c r="D45" s="10">
        <f ca="1">COUNTIFS('Evaluation Data'!$I:$I,REPORT!$A45,'Evaluation Data'!$J:$J,"YES",'Evaluation Data'!$B:$B,REPORT!$A$37)</f>
        <v>0</v>
      </c>
      <c r="E45" s="15">
        <f t="shared" ca="1" si="1"/>
        <v>0</v>
      </c>
      <c r="F45" s="10">
        <f>COUNTIFS('Evaluation Data'!$I:$I,REPORT!$A45,'Evaluation Data'!$B:$B,REPORT!$A$37)</f>
        <v>2</v>
      </c>
    </row>
    <row r="46" spans="1:6" hidden="1" outlineLevel="1" x14ac:dyDescent="0.25">
      <c r="A46" s="8" t="s">
        <v>361</v>
      </c>
      <c r="B46" s="10">
        <f ca="1">COUNTIFS('Evaluation Data'!$I:$I,REPORT!$A46,'Evaluation Data'!$J:$J,"NO",'Evaluation Data'!$B:$B,REPORT!$A$37)</f>
        <v>2</v>
      </c>
      <c r="C46" s="15">
        <f t="shared" ca="1" si="0"/>
        <v>0.5</v>
      </c>
      <c r="D46" s="10">
        <f ca="1">COUNTIFS('Evaluation Data'!$I:$I,REPORT!$A46,'Evaluation Data'!$J:$J,"YES",'Evaluation Data'!$B:$B,REPORT!$A$37)</f>
        <v>2</v>
      </c>
      <c r="E46" s="15">
        <f t="shared" ca="1" si="1"/>
        <v>0.5</v>
      </c>
      <c r="F46" s="10">
        <f>COUNTIFS('Evaluation Data'!$I:$I,REPORT!$A46,'Evaluation Data'!$B:$B,REPORT!$A$37)</f>
        <v>4</v>
      </c>
    </row>
    <row r="47" spans="1:6" hidden="1" outlineLevel="1" x14ac:dyDescent="0.25">
      <c r="A47" s="8" t="s">
        <v>136</v>
      </c>
      <c r="B47" s="10">
        <f ca="1">COUNTIFS('Evaluation Data'!$I:$I,REPORT!$A47,'Evaluation Data'!$J:$J,"NO",'Evaluation Data'!$B:$B,REPORT!$A$37)</f>
        <v>2</v>
      </c>
      <c r="C47" s="15">
        <f t="shared" ca="1" si="0"/>
        <v>0.33333333333333331</v>
      </c>
      <c r="D47" s="10">
        <f ca="1">COUNTIFS('Evaluation Data'!$I:$I,REPORT!$A47,'Evaluation Data'!$J:$J,"YES",'Evaluation Data'!$B:$B,REPORT!$A$37)</f>
        <v>4</v>
      </c>
      <c r="E47" s="15">
        <f t="shared" ca="1" si="1"/>
        <v>0.66666666666666663</v>
      </c>
      <c r="F47" s="10">
        <f>COUNTIFS('Evaluation Data'!$I:$I,REPORT!$A47,'Evaluation Data'!$B:$B,REPORT!$A$37)</f>
        <v>6</v>
      </c>
    </row>
    <row r="48" spans="1:6" hidden="1" outlineLevel="1" x14ac:dyDescent="0.25">
      <c r="A48" s="8" t="s">
        <v>457</v>
      </c>
      <c r="B48" s="10">
        <f ca="1">COUNTIFS('Evaluation Data'!$I:$I,REPORT!$A48,'Evaluation Data'!$J:$J,"NO",'Evaluation Data'!$B:$B,REPORT!$A$37)</f>
        <v>1</v>
      </c>
      <c r="C48" s="15">
        <f t="shared" ca="1" si="0"/>
        <v>0.2</v>
      </c>
      <c r="D48" s="10">
        <f ca="1">COUNTIFS('Evaluation Data'!$I:$I,REPORT!$A48,'Evaluation Data'!$J:$J,"YES",'Evaluation Data'!$B:$B,REPORT!$A$37)</f>
        <v>4</v>
      </c>
      <c r="E48" s="15">
        <f t="shared" ca="1" si="1"/>
        <v>0.8</v>
      </c>
      <c r="F48" s="10">
        <f>COUNTIFS('Evaluation Data'!$I:$I,REPORT!$A48,'Evaluation Data'!$B:$B,REPORT!$A$37)</f>
        <v>5</v>
      </c>
    </row>
    <row r="49" spans="1:6" hidden="1" outlineLevel="1" x14ac:dyDescent="0.25">
      <c r="A49" s="8" t="s">
        <v>750</v>
      </c>
      <c r="B49" s="10">
        <f ca="1">COUNTIFS('Evaluation Data'!$I:$I,REPORT!$A49,'Evaluation Data'!$J:$J,"NO",'Evaluation Data'!$B:$B,REPORT!$A$37)</f>
        <v>4</v>
      </c>
      <c r="C49" s="15">
        <f t="shared" ca="1" si="0"/>
        <v>0.8</v>
      </c>
      <c r="D49" s="10">
        <f ca="1">COUNTIFS('Evaluation Data'!$I:$I,REPORT!$A49,'Evaluation Data'!$J:$J,"YES",'Evaluation Data'!$B:$B,REPORT!$A$37)</f>
        <v>1</v>
      </c>
      <c r="E49" s="15">
        <f t="shared" ca="1" si="1"/>
        <v>0.2</v>
      </c>
      <c r="F49" s="10">
        <f>COUNTIFS('Evaluation Data'!$I:$I,REPORT!$A49,'Evaluation Data'!$B:$B,REPORT!$A$37)</f>
        <v>5</v>
      </c>
    </row>
    <row r="50" spans="1:6" hidden="1" outlineLevel="1" x14ac:dyDescent="0.25">
      <c r="A50" s="8" t="s">
        <v>262</v>
      </c>
      <c r="B50" s="10">
        <f ca="1">COUNTIFS('Evaluation Data'!$I:$I,REPORT!$A50,'Evaluation Data'!$J:$J,"NO",'Evaluation Data'!$B:$B,REPORT!$A$37)</f>
        <v>6</v>
      </c>
      <c r="C50" s="15">
        <f t="shared" ca="1" si="0"/>
        <v>0.66666666666666663</v>
      </c>
      <c r="D50" s="10">
        <f ca="1">COUNTIFS('Evaluation Data'!$I:$I,REPORT!$A50,'Evaluation Data'!$J:$J,"YES",'Evaluation Data'!$B:$B,REPORT!$A$37)</f>
        <v>3</v>
      </c>
      <c r="E50" s="15">
        <f t="shared" ca="1" si="1"/>
        <v>0.33333333333333331</v>
      </c>
      <c r="F50" s="10">
        <f>COUNTIFS('Evaluation Data'!$I:$I,REPORT!$A50,'Evaluation Data'!$B:$B,REPORT!$A$37)</f>
        <v>9</v>
      </c>
    </row>
    <row r="51" spans="1:6" hidden="1" outlineLevel="1" x14ac:dyDescent="0.25">
      <c r="A51" s="8" t="s">
        <v>485</v>
      </c>
      <c r="B51" s="10">
        <f ca="1">COUNTIFS('Evaluation Data'!$I:$I,REPORT!$A51,'Evaluation Data'!$J:$J,"NO",'Evaluation Data'!$B:$B,REPORT!$A$37)</f>
        <v>2</v>
      </c>
      <c r="C51" s="15">
        <f t="shared" ca="1" si="0"/>
        <v>1</v>
      </c>
      <c r="D51" s="10">
        <f ca="1">COUNTIFS('Evaluation Data'!$I:$I,REPORT!$A51,'Evaluation Data'!$J:$J,"YES",'Evaluation Data'!$B:$B,REPORT!$A$37)</f>
        <v>0</v>
      </c>
      <c r="E51" s="15">
        <f t="shared" ca="1" si="1"/>
        <v>0</v>
      </c>
      <c r="F51" s="10">
        <f>COUNTIFS('Evaluation Data'!$I:$I,REPORT!$A51,'Evaluation Data'!$B:$B,REPORT!$A$37)</f>
        <v>2</v>
      </c>
    </row>
    <row r="52" spans="1:6" collapsed="1" x14ac:dyDescent="0.25">
      <c r="A52" s="11" t="s">
        <v>1683</v>
      </c>
      <c r="B52" s="12">
        <f ca="1">COUNTIFS('Evaluation Data'!$B:$B,REPORT!$A52,'Evaluation Data'!$J:$J,"NO")</f>
        <v>64</v>
      </c>
      <c r="C52" s="13">
        <f ca="1">$B52/$F52</f>
        <v>0.53781512605042014</v>
      </c>
      <c r="D52" s="12">
        <f ca="1">COUNTIFS('Evaluation Data'!$B:$B,REPORT!$A52,'Evaluation Data'!$J:$J,"YES")</f>
        <v>55</v>
      </c>
      <c r="E52" s="13">
        <f ca="1">$D52/$F52</f>
        <v>0.46218487394957986</v>
      </c>
      <c r="F52" s="12">
        <f>COUNTIF('Evaluation Data'!$B:$B,$A52)</f>
        <v>119</v>
      </c>
    </row>
    <row r="53" spans="1:6" hidden="1" outlineLevel="1" x14ac:dyDescent="0.25">
      <c r="A53" s="8" t="s">
        <v>207</v>
      </c>
      <c r="B53" s="10">
        <f ca="1">COUNTIFS('Evaluation Data'!$I:$I,REPORT!$A53,'Evaluation Data'!$J:$J,"NO",'Evaluation Data'!$B:$B,REPORT!$A$52)</f>
        <v>0</v>
      </c>
      <c r="C53" s="15">
        <f t="shared" ca="1" si="0"/>
        <v>0</v>
      </c>
      <c r="D53" s="10">
        <f ca="1">COUNTIFS('Evaluation Data'!$I:$I,REPORT!$A53,'Evaluation Data'!$J:$J,"YES",'Evaluation Data'!$B:$B,REPORT!$A$52)</f>
        <v>7</v>
      </c>
      <c r="E53" s="15">
        <f t="shared" ca="1" si="1"/>
        <v>1</v>
      </c>
      <c r="F53" s="10">
        <f>COUNTIFS('Evaluation Data'!$I:$I,REPORT!$A53,'Evaluation Data'!$B:$B,REPORT!$A$52)</f>
        <v>7</v>
      </c>
    </row>
    <row r="54" spans="1:6" hidden="1" outlineLevel="1" x14ac:dyDescent="0.25">
      <c r="A54" s="8" t="s">
        <v>249</v>
      </c>
      <c r="B54" s="10">
        <f ca="1">COUNTIFS('Evaluation Data'!$I:$I,REPORT!$A54,'Evaluation Data'!$J:$J,"NO",'Evaluation Data'!$B:$B,REPORT!$A$52)</f>
        <v>2</v>
      </c>
      <c r="C54" s="15">
        <f t="shared" ca="1" si="0"/>
        <v>1</v>
      </c>
      <c r="D54" s="10">
        <f ca="1">COUNTIFS('Evaluation Data'!$I:$I,REPORT!$A54,'Evaluation Data'!$J:$J,"YES",'Evaluation Data'!$B:$B,REPORT!$A$52)</f>
        <v>0</v>
      </c>
      <c r="E54" s="15">
        <f t="shared" ca="1" si="1"/>
        <v>0</v>
      </c>
      <c r="F54" s="10">
        <f>COUNTIFS('Evaluation Data'!$I:$I,REPORT!$A54,'Evaluation Data'!$B:$B,REPORT!$A$52)</f>
        <v>2</v>
      </c>
    </row>
    <row r="55" spans="1:6" hidden="1" outlineLevel="1" x14ac:dyDescent="0.25">
      <c r="A55" s="8" t="s">
        <v>171</v>
      </c>
      <c r="B55" s="10">
        <f ca="1">COUNTIFS('Evaluation Data'!$I:$I,REPORT!$A55,'Evaluation Data'!$J:$J,"NO",'Evaluation Data'!$B:$B,REPORT!$A$52)</f>
        <v>5</v>
      </c>
      <c r="C55" s="15">
        <f t="shared" ca="1" si="0"/>
        <v>0.83333333333333337</v>
      </c>
      <c r="D55" s="10">
        <f ca="1">COUNTIFS('Evaluation Data'!$I:$I,REPORT!$A55,'Evaluation Data'!$J:$J,"YES",'Evaluation Data'!$B:$B,REPORT!$A$52)</f>
        <v>1</v>
      </c>
      <c r="E55" s="15">
        <f t="shared" ca="1" si="1"/>
        <v>0.16666666666666666</v>
      </c>
      <c r="F55" s="10">
        <f>COUNTIFS('Evaluation Data'!$I:$I,REPORT!$A55,'Evaluation Data'!$B:$B,REPORT!$A$52)</f>
        <v>6</v>
      </c>
    </row>
    <row r="56" spans="1:6" hidden="1" outlineLevel="1" x14ac:dyDescent="0.25">
      <c r="A56" s="8" t="s">
        <v>123</v>
      </c>
      <c r="B56" s="10">
        <f ca="1">COUNTIFS('Evaluation Data'!$I:$I,REPORT!$A56,'Evaluation Data'!$J:$J,"NO",'Evaluation Data'!$B:$B,REPORT!$A$52)</f>
        <v>1</v>
      </c>
      <c r="C56" s="15">
        <f t="shared" ca="1" si="0"/>
        <v>0.25</v>
      </c>
      <c r="D56" s="10">
        <f ca="1">COUNTIFS('Evaluation Data'!$I:$I,REPORT!$A56,'Evaluation Data'!$J:$J,"YES",'Evaluation Data'!$B:$B,REPORT!$A$52)</f>
        <v>3</v>
      </c>
      <c r="E56" s="15">
        <f t="shared" ca="1" si="1"/>
        <v>0.75</v>
      </c>
      <c r="F56" s="10">
        <f>COUNTIFS('Evaluation Data'!$I:$I,REPORT!$A56,'Evaluation Data'!$B:$B,REPORT!$A$52)</f>
        <v>4</v>
      </c>
    </row>
    <row r="57" spans="1:6" hidden="1" outlineLevel="1" x14ac:dyDescent="0.25">
      <c r="A57" s="8" t="s">
        <v>270</v>
      </c>
      <c r="B57" s="10">
        <f ca="1">COUNTIFS('Evaluation Data'!$I:$I,REPORT!$A57,'Evaluation Data'!$J:$J,"NO",'Evaluation Data'!$B:$B,REPORT!$A$52)</f>
        <v>4</v>
      </c>
      <c r="C57" s="15">
        <f t="shared" ca="1" si="0"/>
        <v>1</v>
      </c>
      <c r="D57" s="10">
        <f ca="1">COUNTIFS('Evaluation Data'!$I:$I,REPORT!$A57,'Evaluation Data'!$J:$J,"YES",'Evaluation Data'!$B:$B,REPORT!$A$52)</f>
        <v>0</v>
      </c>
      <c r="E57" s="15">
        <f t="shared" ca="1" si="1"/>
        <v>0</v>
      </c>
      <c r="F57" s="10">
        <f>COUNTIFS('Evaluation Data'!$I:$I,REPORT!$A57,'Evaluation Data'!$B:$B,REPORT!$A$52)</f>
        <v>4</v>
      </c>
    </row>
    <row r="58" spans="1:6" hidden="1" outlineLevel="1" x14ac:dyDescent="0.25">
      <c r="A58" s="8" t="s">
        <v>60</v>
      </c>
      <c r="B58" s="10">
        <f ca="1">COUNTIFS('Evaluation Data'!$I:$I,REPORT!$A58,'Evaluation Data'!$J:$J,"NO",'Evaluation Data'!$B:$B,REPORT!$A$52)</f>
        <v>1</v>
      </c>
      <c r="C58" s="15">
        <f t="shared" ca="1" si="0"/>
        <v>0.33333333333333331</v>
      </c>
      <c r="D58" s="10">
        <f ca="1">COUNTIFS('Evaluation Data'!$I:$I,REPORT!$A58,'Evaluation Data'!$J:$J,"YES",'Evaluation Data'!$B:$B,REPORT!$A$52)</f>
        <v>2</v>
      </c>
      <c r="E58" s="15">
        <f t="shared" ca="1" si="1"/>
        <v>0.66666666666666663</v>
      </c>
      <c r="F58" s="10">
        <f>COUNTIFS('Evaluation Data'!$I:$I,REPORT!$A58,'Evaluation Data'!$B:$B,REPORT!$A$52)</f>
        <v>3</v>
      </c>
    </row>
    <row r="59" spans="1:6" hidden="1" outlineLevel="1" x14ac:dyDescent="0.25">
      <c r="A59" s="8" t="s">
        <v>84</v>
      </c>
      <c r="B59" s="10">
        <f ca="1">COUNTIFS('Evaluation Data'!$I:$I,REPORT!$A59,'Evaluation Data'!$J:$J,"NO",'Evaluation Data'!$B:$B,REPORT!$A$52)</f>
        <v>3</v>
      </c>
      <c r="C59" s="15">
        <f t="shared" ca="1" si="0"/>
        <v>0.42857142857142855</v>
      </c>
      <c r="D59" s="10">
        <f ca="1">COUNTIFS('Evaluation Data'!$I:$I,REPORT!$A59,'Evaluation Data'!$J:$J,"YES",'Evaluation Data'!$B:$B,REPORT!$A$52)</f>
        <v>4</v>
      </c>
      <c r="E59" s="15">
        <f t="shared" ca="1" si="1"/>
        <v>0.5714285714285714</v>
      </c>
      <c r="F59" s="10">
        <f>COUNTIFS('Evaluation Data'!$I:$I,REPORT!$A59,'Evaluation Data'!$B:$B,REPORT!$A$52)</f>
        <v>7</v>
      </c>
    </row>
    <row r="60" spans="1:6" hidden="1" outlineLevel="1" x14ac:dyDescent="0.25">
      <c r="A60" s="8" t="s">
        <v>434</v>
      </c>
      <c r="B60" s="10">
        <f ca="1">COUNTIFS('Evaluation Data'!$I:$I,REPORT!$A60,'Evaluation Data'!$J:$J,"NO",'Evaluation Data'!$B:$B,REPORT!$A$52)</f>
        <v>0</v>
      </c>
      <c r="C60" s="15">
        <f t="shared" ref="C60:C77" ca="1" si="2">$B60/$F60</f>
        <v>0</v>
      </c>
      <c r="D60" s="10">
        <f ca="1">COUNTIFS('Evaluation Data'!$I:$I,REPORT!$A60,'Evaluation Data'!$J:$J,"YES",'Evaluation Data'!$B:$B,REPORT!$A$52)</f>
        <v>2</v>
      </c>
      <c r="E60" s="15">
        <f t="shared" ref="E60:E77" ca="1" si="3">$D60/$F60</f>
        <v>1</v>
      </c>
      <c r="F60" s="10">
        <f>COUNTIFS('Evaluation Data'!$I:$I,REPORT!$A60,'Evaluation Data'!$B:$B,REPORT!$A$52)</f>
        <v>2</v>
      </c>
    </row>
    <row r="61" spans="1:6" hidden="1" outlineLevel="1" x14ac:dyDescent="0.25">
      <c r="A61" s="8" t="s">
        <v>1105</v>
      </c>
      <c r="B61" s="10">
        <f ca="1">COUNTIFS('Evaluation Data'!$I:$I,REPORT!$A61,'Evaluation Data'!$J:$J,"NO",'Evaluation Data'!$B:$B,REPORT!$A$52)</f>
        <v>1</v>
      </c>
      <c r="C61" s="15">
        <f t="shared" ca="1" si="2"/>
        <v>1</v>
      </c>
      <c r="D61" s="10">
        <f ca="1">COUNTIFS('Evaluation Data'!$I:$I,REPORT!$A61,'Evaluation Data'!$J:$J,"YES",'Evaluation Data'!$B:$B,REPORT!$A$52)</f>
        <v>0</v>
      </c>
      <c r="E61" s="15">
        <f t="shared" ca="1" si="3"/>
        <v>0</v>
      </c>
      <c r="F61" s="10">
        <f>COUNTIFS('Evaluation Data'!$I:$I,REPORT!$A61,'Evaluation Data'!$B:$B,REPORT!$A$52)</f>
        <v>1</v>
      </c>
    </row>
    <row r="62" spans="1:6" hidden="1" outlineLevel="1" x14ac:dyDescent="0.25">
      <c r="A62" s="8" t="s">
        <v>131</v>
      </c>
      <c r="B62" s="10">
        <f ca="1">COUNTIFS('Evaluation Data'!$I:$I,REPORT!$A62,'Evaluation Data'!$J:$J,"NO",'Evaluation Data'!$B:$B,REPORT!$A$52)</f>
        <v>6</v>
      </c>
      <c r="C62" s="15">
        <f t="shared" ca="1" si="2"/>
        <v>0.75</v>
      </c>
      <c r="D62" s="10">
        <f ca="1">COUNTIFS('Evaluation Data'!$I:$I,REPORT!$A62,'Evaluation Data'!$J:$J,"YES",'Evaluation Data'!$B:$B,REPORT!$A$52)</f>
        <v>2</v>
      </c>
      <c r="E62" s="15">
        <f t="shared" ca="1" si="3"/>
        <v>0.25</v>
      </c>
      <c r="F62" s="10">
        <f>COUNTIFS('Evaluation Data'!$I:$I,REPORT!$A62,'Evaluation Data'!$B:$B,REPORT!$A$52)</f>
        <v>8</v>
      </c>
    </row>
    <row r="63" spans="1:6" hidden="1" outlineLevel="1" x14ac:dyDescent="0.25">
      <c r="A63" s="8" t="s">
        <v>181</v>
      </c>
      <c r="B63" s="10">
        <f ca="1">COUNTIFS('Evaluation Data'!$I:$I,REPORT!$A63,'Evaluation Data'!$J:$J,"NO",'Evaluation Data'!$B:$B,REPORT!$A$52)</f>
        <v>3</v>
      </c>
      <c r="C63" s="15">
        <f t="shared" ca="1" si="2"/>
        <v>1</v>
      </c>
      <c r="D63" s="10">
        <f ca="1">COUNTIFS('Evaluation Data'!$I:$I,REPORT!$A63,'Evaluation Data'!$J:$J,"YES",'Evaluation Data'!$B:$B,REPORT!$A$52)</f>
        <v>0</v>
      </c>
      <c r="E63" s="15">
        <f t="shared" ca="1" si="3"/>
        <v>0</v>
      </c>
      <c r="F63" s="10">
        <f>COUNTIFS('Evaluation Data'!$I:$I,REPORT!$A63,'Evaluation Data'!$B:$B,REPORT!$A$52)</f>
        <v>3</v>
      </c>
    </row>
    <row r="64" spans="1:6" hidden="1" outlineLevel="1" x14ac:dyDescent="0.25">
      <c r="A64" s="8" t="s">
        <v>277</v>
      </c>
      <c r="B64" s="10">
        <f ca="1">COUNTIFS('Evaluation Data'!$I:$I,REPORT!$A64,'Evaluation Data'!$J:$J,"NO",'Evaluation Data'!$B:$B,REPORT!$A$52)</f>
        <v>4</v>
      </c>
      <c r="C64" s="15">
        <f t="shared" ca="1" si="2"/>
        <v>1</v>
      </c>
      <c r="D64" s="10">
        <f ca="1">COUNTIFS('Evaluation Data'!$I:$I,REPORT!$A64,'Evaluation Data'!$J:$J,"YES",'Evaluation Data'!$B:$B,REPORT!$A$52)</f>
        <v>0</v>
      </c>
      <c r="E64" s="15">
        <f t="shared" ca="1" si="3"/>
        <v>0</v>
      </c>
      <c r="F64" s="10">
        <f>COUNTIFS('Evaluation Data'!$I:$I,REPORT!$A64,'Evaluation Data'!$B:$B,REPORT!$A$52)</f>
        <v>4</v>
      </c>
    </row>
    <row r="65" spans="1:6" hidden="1" outlineLevel="1" x14ac:dyDescent="0.25">
      <c r="A65" s="8" t="s">
        <v>461</v>
      </c>
      <c r="B65" s="10">
        <f ca="1">COUNTIFS('Evaluation Data'!$I:$I,REPORT!$A65,'Evaluation Data'!$J:$J,"NO",'Evaluation Data'!$B:$B,REPORT!$A$52)</f>
        <v>0</v>
      </c>
      <c r="C65" s="15">
        <f t="shared" ca="1" si="2"/>
        <v>0</v>
      </c>
      <c r="D65" s="10">
        <f ca="1">COUNTIFS('Evaluation Data'!$I:$I,REPORT!$A65,'Evaluation Data'!$J:$J,"YES",'Evaluation Data'!$B:$B,REPORT!$A$52)</f>
        <v>1</v>
      </c>
      <c r="E65" s="15">
        <f t="shared" ca="1" si="3"/>
        <v>1</v>
      </c>
      <c r="F65" s="10">
        <f>COUNTIFS('Evaluation Data'!$I:$I,REPORT!$A65,'Evaluation Data'!$B:$B,REPORT!$A$52)</f>
        <v>1</v>
      </c>
    </row>
    <row r="66" spans="1:6" hidden="1" outlineLevel="1" x14ac:dyDescent="0.25">
      <c r="A66" s="8" t="s">
        <v>540</v>
      </c>
      <c r="B66" s="10">
        <f ca="1">COUNTIFS('Evaluation Data'!$I:$I,REPORT!$A66,'Evaluation Data'!$J:$J,"NO",'Evaluation Data'!$B:$B,REPORT!$A$52)</f>
        <v>4</v>
      </c>
      <c r="C66" s="15">
        <f t="shared" ca="1" si="2"/>
        <v>1</v>
      </c>
      <c r="D66" s="10">
        <f ca="1">COUNTIFS('Evaluation Data'!$I:$I,REPORT!$A66,'Evaluation Data'!$J:$J,"YES",'Evaluation Data'!$B:$B,REPORT!$A$52)</f>
        <v>0</v>
      </c>
      <c r="E66" s="15">
        <f t="shared" ca="1" si="3"/>
        <v>0</v>
      </c>
      <c r="F66" s="10">
        <f>COUNTIFS('Evaluation Data'!$I:$I,REPORT!$A66,'Evaluation Data'!$B:$B,REPORT!$A$52)</f>
        <v>4</v>
      </c>
    </row>
    <row r="67" spans="1:6" hidden="1" outlineLevel="1" x14ac:dyDescent="0.25">
      <c r="A67" s="8" t="s">
        <v>70</v>
      </c>
      <c r="B67" s="10">
        <f ca="1">COUNTIFS('Evaluation Data'!$I:$I,REPORT!$A67,'Evaluation Data'!$J:$J,"NO",'Evaluation Data'!$B:$B,REPORT!$A$52)</f>
        <v>0</v>
      </c>
      <c r="C67" s="15">
        <f t="shared" ca="1" si="2"/>
        <v>0</v>
      </c>
      <c r="D67" s="10">
        <f ca="1">COUNTIFS('Evaluation Data'!$I:$I,REPORT!$A67,'Evaluation Data'!$J:$J,"YES",'Evaluation Data'!$B:$B,REPORT!$A$52)</f>
        <v>2</v>
      </c>
      <c r="E67" s="15">
        <f t="shared" ca="1" si="3"/>
        <v>1</v>
      </c>
      <c r="F67" s="10">
        <f>COUNTIFS('Evaluation Data'!$I:$I,REPORT!$A67,'Evaluation Data'!$B:$B,REPORT!$A$52)</f>
        <v>2</v>
      </c>
    </row>
    <row r="68" spans="1:6" hidden="1" outlineLevel="1" x14ac:dyDescent="0.25">
      <c r="A68" s="8" t="s">
        <v>228</v>
      </c>
      <c r="B68" s="10">
        <f ca="1">COUNTIFS('Evaluation Data'!$I:$I,REPORT!$A68,'Evaluation Data'!$J:$J,"NO",'Evaluation Data'!$B:$B,REPORT!$A$52)</f>
        <v>3</v>
      </c>
      <c r="C68" s="15">
        <f t="shared" ca="1" si="2"/>
        <v>0.5</v>
      </c>
      <c r="D68" s="10">
        <f ca="1">COUNTIFS('Evaluation Data'!$I:$I,REPORT!$A68,'Evaluation Data'!$J:$J,"YES",'Evaluation Data'!$B:$B,REPORT!$A$52)</f>
        <v>3</v>
      </c>
      <c r="E68" s="15">
        <f t="shared" ca="1" si="3"/>
        <v>0.5</v>
      </c>
      <c r="F68" s="10">
        <f>COUNTIFS('Evaluation Data'!$I:$I,REPORT!$A68,'Evaluation Data'!$B:$B,REPORT!$A$52)</f>
        <v>6</v>
      </c>
    </row>
    <row r="69" spans="1:6" hidden="1" outlineLevel="1" x14ac:dyDescent="0.25">
      <c r="A69" s="8" t="s">
        <v>1384</v>
      </c>
      <c r="B69" s="10">
        <f ca="1">COUNTIFS('Evaluation Data'!$I:$I,REPORT!$A69,'Evaluation Data'!$J:$J,"NO",'Evaluation Data'!$B:$B,REPORT!$A$52)</f>
        <v>2</v>
      </c>
      <c r="C69" s="15">
        <f t="shared" ca="1" si="2"/>
        <v>1</v>
      </c>
      <c r="D69" s="10">
        <f ca="1">COUNTIFS('Evaluation Data'!$I:$I,REPORT!$A69,'Evaluation Data'!$J:$J,"YES",'Evaluation Data'!$B:$B,REPORT!$A$52)</f>
        <v>0</v>
      </c>
      <c r="E69" s="15">
        <f t="shared" ca="1" si="3"/>
        <v>0</v>
      </c>
      <c r="F69" s="10">
        <f>COUNTIFS('Evaluation Data'!$I:$I,REPORT!$A69,'Evaluation Data'!$B:$B,REPORT!$A$52)</f>
        <v>2</v>
      </c>
    </row>
    <row r="70" spans="1:6" hidden="1" outlineLevel="1" x14ac:dyDescent="0.25">
      <c r="A70" s="8" t="s">
        <v>250</v>
      </c>
      <c r="B70" s="10">
        <f ca="1">COUNTIFS('Evaluation Data'!$I:$I,REPORT!$A70,'Evaluation Data'!$J:$J,"NO",'Evaluation Data'!$B:$B,REPORT!$A$52)</f>
        <v>2</v>
      </c>
      <c r="C70" s="15">
        <f t="shared" ca="1" si="2"/>
        <v>0.25</v>
      </c>
      <c r="D70" s="10">
        <f ca="1">COUNTIFS('Evaluation Data'!$I:$I,REPORT!$A70,'Evaluation Data'!$J:$J,"YES",'Evaluation Data'!$B:$B,REPORT!$A$52)</f>
        <v>6</v>
      </c>
      <c r="E70" s="15">
        <f t="shared" ca="1" si="3"/>
        <v>0.75</v>
      </c>
      <c r="F70" s="10">
        <f>COUNTIFS('Evaluation Data'!$I:$I,REPORT!$A70,'Evaluation Data'!$B:$B,REPORT!$A$52)</f>
        <v>8</v>
      </c>
    </row>
    <row r="71" spans="1:6" hidden="1" outlineLevel="1" x14ac:dyDescent="0.25">
      <c r="A71" s="8" t="s">
        <v>57</v>
      </c>
      <c r="B71" s="10">
        <f ca="1">COUNTIFS('Evaluation Data'!$I:$I,REPORT!$A71,'Evaluation Data'!$J:$J,"NO",'Evaluation Data'!$B:$B,REPORT!$A$52)</f>
        <v>0</v>
      </c>
      <c r="C71" s="15">
        <f t="shared" ca="1" si="2"/>
        <v>0</v>
      </c>
      <c r="D71" s="10">
        <f ca="1">COUNTIFS('Evaluation Data'!$I:$I,REPORT!$A71,'Evaluation Data'!$J:$J,"YES",'Evaluation Data'!$B:$B,REPORT!$A$52)</f>
        <v>12</v>
      </c>
      <c r="E71" s="15">
        <f t="shared" ca="1" si="3"/>
        <v>1</v>
      </c>
      <c r="F71" s="10">
        <f>COUNTIFS('Evaluation Data'!$I:$I,REPORT!$A71,'Evaluation Data'!$B:$B,REPORT!$A$52)</f>
        <v>12</v>
      </c>
    </row>
    <row r="72" spans="1:6" hidden="1" outlineLevel="1" x14ac:dyDescent="0.25">
      <c r="A72" s="8" t="s">
        <v>353</v>
      </c>
      <c r="B72" s="10">
        <f ca="1">COUNTIFS('Evaluation Data'!$I:$I,REPORT!$A72,'Evaluation Data'!$J:$J,"NO",'Evaluation Data'!$B:$B,REPORT!$A$52)</f>
        <v>5</v>
      </c>
      <c r="C72" s="15">
        <f t="shared" ca="1" si="2"/>
        <v>0.83333333333333337</v>
      </c>
      <c r="D72" s="10">
        <f ca="1">COUNTIFS('Evaluation Data'!$I:$I,REPORT!$A72,'Evaluation Data'!$J:$J,"YES",'Evaluation Data'!$B:$B,REPORT!$A$52)</f>
        <v>1</v>
      </c>
      <c r="E72" s="15">
        <f t="shared" ca="1" si="3"/>
        <v>0.16666666666666666</v>
      </c>
      <c r="F72" s="10">
        <f>COUNTIFS('Evaluation Data'!$I:$I,REPORT!$A72,'Evaluation Data'!$B:$B,REPORT!$A$52)</f>
        <v>6</v>
      </c>
    </row>
    <row r="73" spans="1:6" hidden="1" outlineLevel="1" x14ac:dyDescent="0.25">
      <c r="A73" s="8" t="s">
        <v>755</v>
      </c>
      <c r="B73" s="10">
        <f ca="1">COUNTIFS('Evaluation Data'!$I:$I,REPORT!$A73,'Evaluation Data'!$J:$J,"NO",'Evaluation Data'!$B:$B,REPORT!$A$52)</f>
        <v>3</v>
      </c>
      <c r="C73" s="15">
        <f t="shared" ca="1" si="2"/>
        <v>0.6</v>
      </c>
      <c r="D73" s="10">
        <f ca="1">COUNTIFS('Evaluation Data'!$I:$I,REPORT!$A73,'Evaluation Data'!$J:$J,"YES",'Evaluation Data'!$B:$B,REPORT!$A$52)</f>
        <v>2</v>
      </c>
      <c r="E73" s="15">
        <f t="shared" ca="1" si="3"/>
        <v>0.4</v>
      </c>
      <c r="F73" s="10">
        <f>COUNTIFS('Evaluation Data'!$I:$I,REPORT!$A73,'Evaluation Data'!$B:$B,REPORT!$A$52)</f>
        <v>5</v>
      </c>
    </row>
    <row r="74" spans="1:6" hidden="1" outlineLevel="1" x14ac:dyDescent="0.25">
      <c r="A74" s="8" t="s">
        <v>1239</v>
      </c>
      <c r="B74" s="10">
        <f ca="1">COUNTIFS('Evaluation Data'!$I:$I,REPORT!$A74,'Evaluation Data'!$J:$J,"NO",'Evaluation Data'!$B:$B,REPORT!$A$52)</f>
        <v>1</v>
      </c>
      <c r="C74" s="15">
        <f t="shared" ca="1" si="2"/>
        <v>1</v>
      </c>
      <c r="D74" s="10">
        <f ca="1">COUNTIFS('Evaluation Data'!$I:$I,REPORT!$A74,'Evaluation Data'!$J:$J,"YES",'Evaluation Data'!$B:$B,REPORT!$A$52)</f>
        <v>0</v>
      </c>
      <c r="E74" s="15">
        <f t="shared" ca="1" si="3"/>
        <v>0</v>
      </c>
      <c r="F74" s="10">
        <f>COUNTIFS('Evaluation Data'!$I:$I,REPORT!$A74,'Evaluation Data'!$B:$B,REPORT!$A$52)</f>
        <v>1</v>
      </c>
    </row>
    <row r="75" spans="1:6" hidden="1" outlineLevel="1" x14ac:dyDescent="0.25">
      <c r="A75" s="8" t="s">
        <v>163</v>
      </c>
      <c r="B75" s="10">
        <f ca="1">COUNTIFS('Evaluation Data'!$I:$I,REPORT!$A75,'Evaluation Data'!$J:$J,"NO",'Evaluation Data'!$B:$B,REPORT!$A$52)</f>
        <v>4</v>
      </c>
      <c r="C75" s="15">
        <f t="shared" ca="1" si="2"/>
        <v>0.5714285714285714</v>
      </c>
      <c r="D75" s="10">
        <f ca="1">COUNTIFS('Evaluation Data'!$I:$I,REPORT!$A75,'Evaluation Data'!$J:$J,"YES",'Evaluation Data'!$B:$B,REPORT!$A$52)</f>
        <v>3</v>
      </c>
      <c r="E75" s="15">
        <f t="shared" ca="1" si="3"/>
        <v>0.42857142857142855</v>
      </c>
      <c r="F75" s="10">
        <f>COUNTIFS('Evaluation Data'!$I:$I,REPORT!$A75,'Evaluation Data'!$B:$B,REPORT!$A$52)</f>
        <v>7</v>
      </c>
    </row>
    <row r="76" spans="1:6" hidden="1" outlineLevel="1" x14ac:dyDescent="0.25">
      <c r="A76" s="8" t="s">
        <v>658</v>
      </c>
      <c r="B76" s="10">
        <f ca="1">COUNTIFS('Evaluation Data'!$I:$I,REPORT!$A76,'Evaluation Data'!$J:$J,"NO",'Evaluation Data'!$B:$B,REPORT!$A$52)</f>
        <v>4</v>
      </c>
      <c r="C76" s="15">
        <f t="shared" ca="1" si="2"/>
        <v>0.8</v>
      </c>
      <c r="D76" s="10">
        <f ca="1">COUNTIFS('Evaluation Data'!$I:$I,REPORT!$A76,'Evaluation Data'!$J:$J,"YES",'Evaluation Data'!$B:$B,REPORT!$A$52)</f>
        <v>1</v>
      </c>
      <c r="E76" s="15">
        <f t="shared" ca="1" si="3"/>
        <v>0.2</v>
      </c>
      <c r="F76" s="10">
        <f>COUNTIFS('Evaluation Data'!$I:$I,REPORT!$A76,'Evaluation Data'!$B:$B,REPORT!$A$52)</f>
        <v>5</v>
      </c>
    </row>
    <row r="77" spans="1:6" hidden="1" outlineLevel="1" x14ac:dyDescent="0.25">
      <c r="A77" s="8" t="s">
        <v>449</v>
      </c>
      <c r="B77" s="10">
        <f ca="1">COUNTIFS('Evaluation Data'!$I:$I,REPORT!$A77,'Evaluation Data'!$J:$J,"NO",'Evaluation Data'!$B:$B,REPORT!$A$52)</f>
        <v>6</v>
      </c>
      <c r="C77" s="15">
        <f t="shared" ca="1" si="2"/>
        <v>0.75</v>
      </c>
      <c r="D77" s="10">
        <f ca="1">COUNTIFS('Evaluation Data'!$I:$I,REPORT!$A77,'Evaluation Data'!$J:$J,"YES",'Evaluation Data'!$B:$B,REPORT!$A$52)</f>
        <v>2</v>
      </c>
      <c r="E77" s="15">
        <f t="shared" ca="1" si="3"/>
        <v>0.25</v>
      </c>
      <c r="F77" s="10">
        <f>COUNTIFS('Evaluation Data'!$I:$I,REPORT!$A77,'Evaluation Data'!$B:$B,REPORT!$A$52)</f>
        <v>8</v>
      </c>
    </row>
    <row r="78" spans="1:6" collapsed="1" x14ac:dyDescent="0.25">
      <c r="A78" s="11" t="s">
        <v>1693</v>
      </c>
      <c r="B78" s="12">
        <f ca="1">COUNTIFS('Evaluation Data'!$B:$B,REPORT!$A78,'Evaluation Data'!$J:$J,"NO")</f>
        <v>5</v>
      </c>
      <c r="C78" s="13">
        <f ca="1">$B78/$F78</f>
        <v>0.2</v>
      </c>
      <c r="D78" s="12">
        <f ca="1">COUNTIFS('Evaluation Data'!$B:$B,REPORT!$A78,'Evaluation Data'!$J:$J,"YES")</f>
        <v>20</v>
      </c>
      <c r="E78" s="13">
        <f ca="1">$D78/$F78</f>
        <v>0.8</v>
      </c>
      <c r="F78" s="12">
        <f>COUNTIF('Evaluation Data'!$B:$B,$A78)</f>
        <v>25</v>
      </c>
    </row>
    <row r="79" spans="1:6" hidden="1" outlineLevel="2" x14ac:dyDescent="0.25">
      <c r="A79" s="8" t="s">
        <v>73</v>
      </c>
      <c r="B79" s="10">
        <f ca="1">COUNTIFS('Evaluation Data'!$I:$I,REPORT!$A79,'Evaluation Data'!$J:$J,"NO",'Evaluation Data'!$B:$B,REPORT!$A$78)</f>
        <v>0</v>
      </c>
      <c r="C79" s="15">
        <f t="shared" ref="C79:C85" ca="1" si="4">$B79/$F79</f>
        <v>0</v>
      </c>
      <c r="D79" s="10">
        <f ca="1">COUNTIFS('Evaluation Data'!$I:$I,REPORT!$A79,'Evaluation Data'!$J:$J,"YES",'Evaluation Data'!$B:$B,REPORT!$A$78)</f>
        <v>5</v>
      </c>
      <c r="E79" s="15">
        <f t="shared" ref="E79:E85" ca="1" si="5">$D79/$F79</f>
        <v>1</v>
      </c>
      <c r="F79" s="10">
        <f>COUNTIFS('Evaluation Data'!$I:$I,REPORT!$A79,'Evaluation Data'!$B:$B,REPORT!$A$78)</f>
        <v>5</v>
      </c>
    </row>
    <row r="80" spans="1:6" hidden="1" outlineLevel="2" x14ac:dyDescent="0.25">
      <c r="A80" s="8" t="s">
        <v>214</v>
      </c>
      <c r="B80" s="10">
        <f ca="1">COUNTIFS('Evaluation Data'!$I:$I,REPORT!$A80,'Evaluation Data'!$J:$J,"NO",'Evaluation Data'!$B:$B,REPORT!$A$78)</f>
        <v>0</v>
      </c>
      <c r="C80" s="15">
        <f t="shared" ca="1" si="4"/>
        <v>0</v>
      </c>
      <c r="D80" s="10">
        <f ca="1">COUNTIFS('Evaluation Data'!$I:$I,REPORT!$A80,'Evaluation Data'!$J:$J,"YES",'Evaluation Data'!$B:$B,REPORT!$A$78)</f>
        <v>8</v>
      </c>
      <c r="E80" s="15">
        <f t="shared" ca="1" si="5"/>
        <v>1</v>
      </c>
      <c r="F80" s="10">
        <f>COUNTIFS('Evaluation Data'!$I:$I,REPORT!$A80,'Evaluation Data'!$B:$B,REPORT!$A$78)</f>
        <v>8</v>
      </c>
    </row>
    <row r="81" spans="1:6" hidden="1" outlineLevel="2" x14ac:dyDescent="0.25">
      <c r="A81" s="8" t="s">
        <v>277</v>
      </c>
      <c r="B81" s="10">
        <f ca="1">COUNTIFS('Evaluation Data'!$I:$I,REPORT!$A81,'Evaluation Data'!$J:$J,"NO",'Evaluation Data'!$B:$B,REPORT!$A$78)</f>
        <v>0</v>
      </c>
      <c r="C81" s="15">
        <f t="shared" ca="1" si="4"/>
        <v>0</v>
      </c>
      <c r="D81" s="10">
        <f ca="1">COUNTIFS('Evaluation Data'!$I:$I,REPORT!$A81,'Evaluation Data'!$J:$J,"YES",'Evaluation Data'!$B:$B,REPORT!$A$78)</f>
        <v>1</v>
      </c>
      <c r="E81" s="15">
        <f t="shared" ca="1" si="5"/>
        <v>1</v>
      </c>
      <c r="F81" s="10">
        <f>COUNTIFS('Evaluation Data'!$I:$I,REPORT!$A81,'Evaluation Data'!$B:$B,REPORT!$A$78)</f>
        <v>1</v>
      </c>
    </row>
    <row r="82" spans="1:6" hidden="1" outlineLevel="2" x14ac:dyDescent="0.25">
      <c r="A82" s="8" t="s">
        <v>461</v>
      </c>
      <c r="B82" s="10">
        <f ca="1">COUNTIFS('Evaluation Data'!$I:$I,REPORT!$A82,'Evaluation Data'!$J:$J,"NO",'Evaluation Data'!$B:$B,REPORT!$A$78)</f>
        <v>0</v>
      </c>
      <c r="C82" s="15">
        <f t="shared" ca="1" si="4"/>
        <v>0</v>
      </c>
      <c r="D82" s="10">
        <f ca="1">COUNTIFS('Evaluation Data'!$I:$I,REPORT!$A82,'Evaluation Data'!$J:$J,"YES",'Evaluation Data'!$B:$B,REPORT!$A$78)</f>
        <v>3</v>
      </c>
      <c r="E82" s="15">
        <f t="shared" ca="1" si="5"/>
        <v>1</v>
      </c>
      <c r="F82" s="10">
        <f>COUNTIFS('Evaluation Data'!$I:$I,REPORT!$A82,'Evaluation Data'!$B:$B,REPORT!$A$78)</f>
        <v>3</v>
      </c>
    </row>
    <row r="83" spans="1:6" hidden="1" outlineLevel="2" x14ac:dyDescent="0.25">
      <c r="A83" s="8" t="s">
        <v>862</v>
      </c>
      <c r="B83" s="10">
        <f ca="1">COUNTIFS('Evaluation Data'!$I:$I,REPORT!$A83,'Evaluation Data'!$J:$J,"NO",'Evaluation Data'!$B:$B,REPORT!$A$78)</f>
        <v>2</v>
      </c>
      <c r="C83" s="15">
        <f t="shared" ca="1" si="4"/>
        <v>0.66666666666666663</v>
      </c>
      <c r="D83" s="10">
        <f ca="1">COUNTIFS('Evaluation Data'!$I:$I,REPORT!$A83,'Evaluation Data'!$J:$J,"YES",'Evaluation Data'!$B:$B,REPORT!$A$78)</f>
        <v>1</v>
      </c>
      <c r="E83" s="15">
        <f t="shared" ca="1" si="5"/>
        <v>0.33333333333333331</v>
      </c>
      <c r="F83" s="10">
        <f>COUNTIFS('Evaluation Data'!$I:$I,REPORT!$A83,'Evaluation Data'!$B:$B,REPORT!$A$78)</f>
        <v>3</v>
      </c>
    </row>
    <row r="84" spans="1:6" hidden="1" outlineLevel="2" x14ac:dyDescent="0.25">
      <c r="A84" s="8" t="s">
        <v>449</v>
      </c>
      <c r="B84" s="10">
        <f ca="1">COUNTIFS('Evaluation Data'!$I:$I,REPORT!$A84,'Evaluation Data'!$J:$J,"NO",'Evaluation Data'!$B:$B,REPORT!$A$78)</f>
        <v>1</v>
      </c>
      <c r="C84" s="15">
        <f t="shared" ca="1" si="4"/>
        <v>0.5</v>
      </c>
      <c r="D84" s="10">
        <f ca="1">COUNTIFS('Evaluation Data'!$I:$I,REPORT!$A84,'Evaluation Data'!$J:$J,"YES",'Evaluation Data'!$B:$B,REPORT!$A$78)</f>
        <v>1</v>
      </c>
      <c r="E84" s="15">
        <f t="shared" ca="1" si="5"/>
        <v>0.5</v>
      </c>
      <c r="F84" s="10">
        <f>COUNTIFS('Evaluation Data'!$I:$I,REPORT!$A84,'Evaluation Data'!$B:$B,REPORT!$A$78)</f>
        <v>2</v>
      </c>
    </row>
    <row r="85" spans="1:6" collapsed="1" x14ac:dyDescent="0.25">
      <c r="A85" s="11" t="s">
        <v>1694</v>
      </c>
      <c r="B85" s="12">
        <f ca="1">COUNTIFS('Evaluation Data'!$B:$B,REPORT!$A85,'Evaluation Data'!$J:$J,"NO")</f>
        <v>1</v>
      </c>
      <c r="C85" s="13">
        <f t="shared" ca="1" si="4"/>
        <v>0.25</v>
      </c>
      <c r="D85" s="12">
        <f ca="1">COUNTIFS('Evaluation Data'!$B:$B,REPORT!$A85,'Evaluation Data'!$J:$J,"YES")</f>
        <v>3</v>
      </c>
      <c r="E85" s="13">
        <f t="shared" ca="1" si="5"/>
        <v>0.75</v>
      </c>
      <c r="F85" s="12">
        <f>COUNTIF('Evaluation Data'!$B:$B,$A85)</f>
        <v>4</v>
      </c>
    </row>
    <row r="86" spans="1:6" hidden="1" outlineLevel="1" x14ac:dyDescent="0.25">
      <c r="A86" s="8" t="s">
        <v>404</v>
      </c>
      <c r="B86" s="10">
        <f ca="1">COUNTIFS('Evaluation Data'!$I:$I,REPORT!$A86,'Evaluation Data'!$J:$J,"NO",'Evaluation Data'!$B:$B,REPORT!$A$85)</f>
        <v>1</v>
      </c>
      <c r="C86" s="15">
        <f t="shared" ref="C86" ca="1" si="6">$B86/$F86</f>
        <v>0.25</v>
      </c>
      <c r="D86" s="10">
        <f ca="1">COUNTIFS('Evaluation Data'!$I:$I,REPORT!$A86,'Evaluation Data'!$J:$J,"YES",'Evaluation Data'!$B:$B,REPORT!$A$85)</f>
        <v>3</v>
      </c>
      <c r="E86" s="15">
        <f t="shared" ref="E86" ca="1" si="7">$D86/$F86</f>
        <v>0.75</v>
      </c>
      <c r="F86" s="10">
        <f>COUNTIFS('Evaluation Data'!$I:$I,REPORT!$A86,'Evaluation Data'!$B:$B,REPORT!$A$85)</f>
        <v>4</v>
      </c>
    </row>
    <row r="87" spans="1:6" collapsed="1" x14ac:dyDescent="0.25">
      <c r="A87" s="11" t="s">
        <v>1684</v>
      </c>
      <c r="B87" s="12">
        <f ca="1">COUNTIFS('Evaluation Data'!$B:$B,REPORT!$A87,'Evaluation Data'!$J:$J,"NO")</f>
        <v>71</v>
      </c>
      <c r="C87" s="13">
        <f ca="1">$B87/$F87</f>
        <v>0.43827160493827161</v>
      </c>
      <c r="D87" s="12">
        <f ca="1">COUNTIFS('Evaluation Data'!$B:$B,REPORT!$A87,'Evaluation Data'!$J:$J,"YES")</f>
        <v>91</v>
      </c>
      <c r="E87" s="13">
        <f ca="1">$D87/$F87</f>
        <v>0.56172839506172845</v>
      </c>
      <c r="F87" s="12">
        <f>COUNTIF('Evaluation Data'!$B:$B,$A87)</f>
        <v>162</v>
      </c>
    </row>
    <row r="88" spans="1:6" hidden="1" outlineLevel="1" x14ac:dyDescent="0.25">
      <c r="A88" s="8" t="s">
        <v>64</v>
      </c>
      <c r="B88" s="10">
        <f ca="1">COUNTIFS('Evaluation Data'!$I:$I,REPORT!$A88,'Evaluation Data'!$J:$J,"NO",'Evaluation Data'!$B:$B,REPORT!$A$87)</f>
        <v>3</v>
      </c>
      <c r="C88" s="15">
        <f t="shared" ref="C88:C113" ca="1" si="8">$B88/$F88</f>
        <v>1</v>
      </c>
      <c r="D88" s="10">
        <f ca="1">COUNTIFS('Evaluation Data'!$I:$I,REPORT!$A88,'Evaluation Data'!$J:$J,"YES",'Evaluation Data'!$B:$B,REPORT!$A$87)</f>
        <v>0</v>
      </c>
      <c r="E88" s="15">
        <f t="shared" ref="E88:E113" ca="1" si="9">$D88/$F88</f>
        <v>0</v>
      </c>
      <c r="F88" s="10">
        <f>COUNTIFS('Evaluation Data'!$I:$I,REPORT!$A88,'Evaluation Data'!$B:$B,REPORT!$A$87)</f>
        <v>3</v>
      </c>
    </row>
    <row r="89" spans="1:6" hidden="1" outlineLevel="1" x14ac:dyDescent="0.25">
      <c r="A89" s="8" t="s">
        <v>991</v>
      </c>
      <c r="B89" s="10">
        <f ca="1">COUNTIFS('Evaluation Data'!$I:$I,REPORT!$A89,'Evaluation Data'!$J:$J,"NO",'Evaluation Data'!$B:$B,REPORT!$A$87)</f>
        <v>3</v>
      </c>
      <c r="C89" s="15">
        <f t="shared" ca="1" si="8"/>
        <v>1</v>
      </c>
      <c r="D89" s="10">
        <f ca="1">COUNTIFS('Evaluation Data'!$I:$I,REPORT!$A89,'Evaluation Data'!$J:$J,"YES",'Evaluation Data'!$B:$B,REPORT!$A$87)</f>
        <v>0</v>
      </c>
      <c r="E89" s="15">
        <f t="shared" ca="1" si="9"/>
        <v>0</v>
      </c>
      <c r="F89" s="10">
        <f>COUNTIFS('Evaluation Data'!$I:$I,REPORT!$A89,'Evaluation Data'!$B:$B,REPORT!$A$87)</f>
        <v>3</v>
      </c>
    </row>
    <row r="90" spans="1:6" hidden="1" outlineLevel="1" x14ac:dyDescent="0.25">
      <c r="A90" s="8" t="s">
        <v>56</v>
      </c>
      <c r="B90" s="10">
        <f ca="1">COUNTIFS('Evaluation Data'!$I:$I,REPORT!$A90,'Evaluation Data'!$J:$J,"NO",'Evaluation Data'!$B:$B,REPORT!$A$87)</f>
        <v>4</v>
      </c>
      <c r="C90" s="15">
        <f t="shared" ca="1" si="8"/>
        <v>0.5714285714285714</v>
      </c>
      <c r="D90" s="10">
        <f ca="1">COUNTIFS('Evaluation Data'!$I:$I,REPORT!$A90,'Evaluation Data'!$J:$J,"YES",'Evaluation Data'!$B:$B,REPORT!$A$87)</f>
        <v>3</v>
      </c>
      <c r="E90" s="15">
        <f t="shared" ca="1" si="9"/>
        <v>0.42857142857142855</v>
      </c>
      <c r="F90" s="10">
        <f>COUNTIFS('Evaluation Data'!$I:$I,REPORT!$A90,'Evaluation Data'!$B:$B,REPORT!$A$87)</f>
        <v>7</v>
      </c>
    </row>
    <row r="91" spans="1:6" hidden="1" outlineLevel="1" x14ac:dyDescent="0.25">
      <c r="A91" s="8" t="s">
        <v>55</v>
      </c>
      <c r="B91" s="10">
        <f ca="1">COUNTIFS('Evaluation Data'!$I:$I,REPORT!$A91,'Evaluation Data'!$J:$J,"NO",'Evaluation Data'!$B:$B,REPORT!$A$87)</f>
        <v>1</v>
      </c>
      <c r="C91" s="15">
        <f t="shared" ca="1" si="8"/>
        <v>1</v>
      </c>
      <c r="D91" s="10">
        <f ca="1">COUNTIFS('Evaluation Data'!$I:$I,REPORT!$A91,'Evaluation Data'!$J:$J,"YES",'Evaluation Data'!$B:$B,REPORT!$A$87)</f>
        <v>0</v>
      </c>
      <c r="E91" s="15">
        <f t="shared" ca="1" si="9"/>
        <v>0</v>
      </c>
      <c r="F91" s="10">
        <f>COUNTIFS('Evaluation Data'!$I:$I,REPORT!$A91,'Evaluation Data'!$B:$B,REPORT!$A$87)</f>
        <v>1</v>
      </c>
    </row>
    <row r="92" spans="1:6" hidden="1" outlineLevel="1" x14ac:dyDescent="0.25">
      <c r="A92" s="8" t="s">
        <v>893</v>
      </c>
      <c r="B92" s="10">
        <f ca="1">COUNTIFS('Evaluation Data'!$I:$I,REPORT!$A92,'Evaluation Data'!$J:$J,"NO",'Evaluation Data'!$B:$B,REPORT!$A$87)</f>
        <v>0</v>
      </c>
      <c r="C92" s="15">
        <f t="shared" ca="1" si="8"/>
        <v>0</v>
      </c>
      <c r="D92" s="10">
        <f ca="1">COUNTIFS('Evaluation Data'!$I:$I,REPORT!$A92,'Evaluation Data'!$J:$J,"YES",'Evaluation Data'!$B:$B,REPORT!$A$87)</f>
        <v>1</v>
      </c>
      <c r="E92" s="15">
        <f t="shared" ca="1" si="9"/>
        <v>1</v>
      </c>
      <c r="F92" s="10">
        <f>COUNTIFS('Evaluation Data'!$I:$I,REPORT!$A92,'Evaluation Data'!$B:$B,REPORT!$A$87)</f>
        <v>1</v>
      </c>
    </row>
    <row r="93" spans="1:6" hidden="1" outlineLevel="1" x14ac:dyDescent="0.25">
      <c r="A93" s="8" t="s">
        <v>1012</v>
      </c>
      <c r="B93" s="10">
        <f ca="1">COUNTIFS('Evaluation Data'!$I:$I,REPORT!$A93,'Evaluation Data'!$J:$J,"NO",'Evaluation Data'!$B:$B,REPORT!$A$87)</f>
        <v>4</v>
      </c>
      <c r="C93" s="15">
        <f t="shared" ca="1" si="8"/>
        <v>1</v>
      </c>
      <c r="D93" s="10">
        <f ca="1">COUNTIFS('Evaluation Data'!$I:$I,REPORT!$A93,'Evaluation Data'!$J:$J,"YES",'Evaluation Data'!$B:$B,REPORT!$A$87)</f>
        <v>0</v>
      </c>
      <c r="E93" s="15">
        <f t="shared" ca="1" si="9"/>
        <v>0</v>
      </c>
      <c r="F93" s="10">
        <f>COUNTIFS('Evaluation Data'!$I:$I,REPORT!$A93,'Evaluation Data'!$B:$B,REPORT!$A$87)</f>
        <v>4</v>
      </c>
    </row>
    <row r="94" spans="1:6" hidden="1" outlineLevel="1" x14ac:dyDescent="0.25">
      <c r="A94" s="8" t="s">
        <v>102</v>
      </c>
      <c r="B94" s="10">
        <f ca="1">COUNTIFS('Evaluation Data'!$I:$I,REPORT!$A94,'Evaluation Data'!$J:$J,"NO",'Evaluation Data'!$B:$B,REPORT!$A$87)</f>
        <v>7</v>
      </c>
      <c r="C94" s="15">
        <f t="shared" ca="1" si="8"/>
        <v>0.4375</v>
      </c>
      <c r="D94" s="10">
        <f ca="1">COUNTIFS('Evaluation Data'!$I:$I,REPORT!$A94,'Evaluation Data'!$J:$J,"YES",'Evaluation Data'!$B:$B,REPORT!$A$87)</f>
        <v>9</v>
      </c>
      <c r="E94" s="15">
        <f t="shared" ca="1" si="9"/>
        <v>0.5625</v>
      </c>
      <c r="F94" s="10">
        <f>COUNTIFS('Evaluation Data'!$I:$I,REPORT!$A94,'Evaluation Data'!$B:$B,REPORT!$A$87)</f>
        <v>16</v>
      </c>
    </row>
    <row r="95" spans="1:6" hidden="1" outlineLevel="1" x14ac:dyDescent="0.25">
      <c r="A95" s="8" t="s">
        <v>12</v>
      </c>
      <c r="B95" s="10">
        <f ca="1">COUNTIFS('Evaluation Data'!$I:$I,REPORT!$A95,'Evaluation Data'!$J:$J,"NO",'Evaluation Data'!$B:$B,REPORT!$A$87)</f>
        <v>5</v>
      </c>
      <c r="C95" s="15">
        <f t="shared" ca="1" si="8"/>
        <v>0.5</v>
      </c>
      <c r="D95" s="10">
        <f ca="1">COUNTIFS('Evaluation Data'!$I:$I,REPORT!$A95,'Evaluation Data'!$J:$J,"YES",'Evaluation Data'!$B:$B,REPORT!$A$87)</f>
        <v>5</v>
      </c>
      <c r="E95" s="15">
        <f t="shared" ca="1" si="9"/>
        <v>0.5</v>
      </c>
      <c r="F95" s="10">
        <f>COUNTIFS('Evaluation Data'!$I:$I,REPORT!$A95,'Evaluation Data'!$B:$B,REPORT!$A$87)</f>
        <v>10</v>
      </c>
    </row>
    <row r="96" spans="1:6" hidden="1" outlineLevel="1" x14ac:dyDescent="0.25">
      <c r="A96" s="8" t="s">
        <v>108</v>
      </c>
      <c r="B96" s="10">
        <f ca="1">COUNTIFS('Evaluation Data'!$I:$I,REPORT!$A96,'Evaluation Data'!$J:$J,"NO",'Evaluation Data'!$B:$B,REPORT!$A$87)</f>
        <v>5</v>
      </c>
      <c r="C96" s="15">
        <f t="shared" ca="1" si="8"/>
        <v>0.2</v>
      </c>
      <c r="D96" s="10">
        <f ca="1">COUNTIFS('Evaluation Data'!$I:$I,REPORT!$A96,'Evaluation Data'!$J:$J,"YES",'Evaluation Data'!$B:$B,REPORT!$A$87)</f>
        <v>20</v>
      </c>
      <c r="E96" s="15">
        <f t="shared" ca="1" si="9"/>
        <v>0.8</v>
      </c>
      <c r="F96" s="10">
        <f>COUNTIFS('Evaluation Data'!$I:$I,REPORT!$A96,'Evaluation Data'!$B:$B,REPORT!$A$87)</f>
        <v>25</v>
      </c>
    </row>
    <row r="97" spans="1:6" hidden="1" outlineLevel="1" x14ac:dyDescent="0.25">
      <c r="A97" s="8" t="s">
        <v>188</v>
      </c>
      <c r="B97" s="10">
        <f ca="1">COUNTIFS('Evaluation Data'!$I:$I,REPORT!$A97,'Evaluation Data'!$J:$J,"NO",'Evaluation Data'!$B:$B,REPORT!$A$87)</f>
        <v>2</v>
      </c>
      <c r="C97" s="15">
        <f t="shared" ca="1" si="8"/>
        <v>0.2</v>
      </c>
      <c r="D97" s="10">
        <f ca="1">COUNTIFS('Evaluation Data'!$I:$I,REPORT!$A97,'Evaluation Data'!$J:$J,"YES",'Evaluation Data'!$B:$B,REPORT!$A$87)</f>
        <v>8</v>
      </c>
      <c r="E97" s="15">
        <f t="shared" ca="1" si="9"/>
        <v>0.8</v>
      </c>
      <c r="F97" s="10">
        <f>COUNTIFS('Evaluation Data'!$I:$I,REPORT!$A97,'Evaluation Data'!$B:$B,REPORT!$A$87)</f>
        <v>10</v>
      </c>
    </row>
    <row r="98" spans="1:6" hidden="1" outlineLevel="1" x14ac:dyDescent="0.25">
      <c r="A98" s="8" t="s">
        <v>231</v>
      </c>
      <c r="B98" s="10">
        <f ca="1">COUNTIFS('Evaluation Data'!$I:$I,REPORT!$A98,'Evaluation Data'!$J:$J,"NO",'Evaluation Data'!$B:$B,REPORT!$A$87)</f>
        <v>0</v>
      </c>
      <c r="C98" s="15">
        <f t="shared" ca="1" si="8"/>
        <v>0</v>
      </c>
      <c r="D98" s="10">
        <f ca="1">COUNTIFS('Evaluation Data'!$I:$I,REPORT!$A98,'Evaluation Data'!$J:$J,"YES",'Evaluation Data'!$B:$B,REPORT!$A$87)</f>
        <v>12</v>
      </c>
      <c r="E98" s="15">
        <f t="shared" ca="1" si="9"/>
        <v>1</v>
      </c>
      <c r="F98" s="10">
        <f>COUNTIFS('Evaluation Data'!$I:$I,REPORT!$A98,'Evaluation Data'!$B:$B,REPORT!$A$87)</f>
        <v>12</v>
      </c>
    </row>
    <row r="99" spans="1:6" hidden="1" outlineLevel="1" x14ac:dyDescent="0.25">
      <c r="A99" s="8" t="s">
        <v>19</v>
      </c>
      <c r="B99" s="10">
        <f ca="1">COUNTIFS('Evaluation Data'!$I:$I,REPORT!$A99,'Evaluation Data'!$J:$J,"NO",'Evaluation Data'!$B:$B,REPORT!$A$87)</f>
        <v>7</v>
      </c>
      <c r="C99" s="15">
        <f t="shared" ca="1" si="8"/>
        <v>0.875</v>
      </c>
      <c r="D99" s="10">
        <f ca="1">COUNTIFS('Evaluation Data'!$I:$I,REPORT!$A99,'Evaluation Data'!$J:$J,"YES",'Evaluation Data'!$B:$B,REPORT!$A$87)</f>
        <v>1</v>
      </c>
      <c r="E99" s="15">
        <f t="shared" ca="1" si="9"/>
        <v>0.125</v>
      </c>
      <c r="F99" s="10">
        <f>COUNTIFS('Evaluation Data'!$I:$I,REPORT!$A99,'Evaluation Data'!$B:$B,REPORT!$A$87)</f>
        <v>8</v>
      </c>
    </row>
    <row r="100" spans="1:6" hidden="1" outlineLevel="1" x14ac:dyDescent="0.25">
      <c r="A100" s="8" t="s">
        <v>366</v>
      </c>
      <c r="B100" s="10">
        <f ca="1">COUNTIFS('Evaluation Data'!$I:$I,REPORT!$A100,'Evaluation Data'!$J:$J,"NO",'Evaluation Data'!$B:$B,REPORT!$A$87)</f>
        <v>1</v>
      </c>
      <c r="C100" s="15">
        <f t="shared" ca="1" si="8"/>
        <v>1</v>
      </c>
      <c r="D100" s="10">
        <f ca="1">COUNTIFS('Evaluation Data'!$I:$I,REPORT!$A100,'Evaluation Data'!$J:$J,"YES",'Evaluation Data'!$B:$B,REPORT!$A$87)</f>
        <v>0</v>
      </c>
      <c r="E100" s="15">
        <f t="shared" ca="1" si="9"/>
        <v>0</v>
      </c>
      <c r="F100" s="10">
        <f>COUNTIFS('Evaluation Data'!$I:$I,REPORT!$A100,'Evaluation Data'!$B:$B,REPORT!$A$87)</f>
        <v>1</v>
      </c>
    </row>
    <row r="101" spans="1:6" hidden="1" outlineLevel="1" x14ac:dyDescent="0.25">
      <c r="A101" s="43" t="s">
        <v>88</v>
      </c>
      <c r="B101" s="10">
        <f ca="1">COUNTIFS('Evaluation Data'!$I:$I,REPORT!$A101,'Evaluation Data'!$J:$J,"NO",'Evaluation Data'!$B:$B,REPORT!$A$87)</f>
        <v>8</v>
      </c>
      <c r="C101" s="15">
        <f t="shared" ca="1" si="8"/>
        <v>0.5714285714285714</v>
      </c>
      <c r="D101" s="10">
        <f ca="1">COUNTIFS('Evaluation Data'!$I:$I,REPORT!$A101,'Evaluation Data'!$J:$J,"YES",'Evaluation Data'!$B:$B,REPORT!$A$87)</f>
        <v>6</v>
      </c>
      <c r="E101" s="15">
        <f t="shared" ca="1" si="9"/>
        <v>0.42857142857142855</v>
      </c>
      <c r="F101" s="10">
        <f>COUNTIFS('Evaluation Data'!$I:$I,REPORT!$A101,'Evaluation Data'!$B:$B,REPORT!$A$87)</f>
        <v>14</v>
      </c>
    </row>
    <row r="102" spans="1:6" hidden="1" outlineLevel="1" x14ac:dyDescent="0.25">
      <c r="A102" s="8" t="s">
        <v>185</v>
      </c>
      <c r="B102" s="10">
        <f ca="1">COUNTIFS('Evaluation Data'!$I:$I,REPORT!$A102,'Evaluation Data'!$J:$J,"NO",'Evaluation Data'!$B:$B,REPORT!$A$87)</f>
        <v>0</v>
      </c>
      <c r="C102" s="15">
        <f t="shared" ca="1" si="8"/>
        <v>0</v>
      </c>
      <c r="D102" s="10">
        <f ca="1">COUNTIFS('Evaluation Data'!$I:$I,REPORT!$A102,'Evaluation Data'!$J:$J,"YES",'Evaluation Data'!$B:$B,REPORT!$A$87)</f>
        <v>4</v>
      </c>
      <c r="E102" s="15">
        <f t="shared" ca="1" si="9"/>
        <v>1</v>
      </c>
      <c r="F102" s="10">
        <f>COUNTIFS('Evaluation Data'!$I:$I,REPORT!$A102,'Evaluation Data'!$B:$B,REPORT!$A$87)</f>
        <v>4</v>
      </c>
    </row>
    <row r="103" spans="1:6" hidden="1" outlineLevel="1" x14ac:dyDescent="0.25">
      <c r="A103" s="8" t="s">
        <v>115</v>
      </c>
      <c r="B103" s="10">
        <f ca="1">COUNTIFS('Evaluation Data'!$I:$I,REPORT!$A103,'Evaluation Data'!$J:$J,"NO",'Evaluation Data'!$B:$B,REPORT!$A$87)</f>
        <v>2</v>
      </c>
      <c r="C103" s="15">
        <f t="shared" ca="1" si="8"/>
        <v>0.2857142857142857</v>
      </c>
      <c r="D103" s="10">
        <f ca="1">COUNTIFS('Evaluation Data'!$I:$I,REPORT!$A103,'Evaluation Data'!$J:$J,"YES",'Evaluation Data'!$B:$B,REPORT!$A$87)</f>
        <v>5</v>
      </c>
      <c r="E103" s="15">
        <f t="shared" ca="1" si="9"/>
        <v>0.7142857142857143</v>
      </c>
      <c r="F103" s="10">
        <f>COUNTIFS('Evaluation Data'!$I:$I,REPORT!$A103,'Evaluation Data'!$B:$B,REPORT!$A$87)</f>
        <v>7</v>
      </c>
    </row>
    <row r="104" spans="1:6" hidden="1" outlineLevel="1" x14ac:dyDescent="0.25">
      <c r="A104" s="8" t="s">
        <v>369</v>
      </c>
      <c r="B104" s="10">
        <f ca="1">COUNTIFS('Evaluation Data'!$I:$I,REPORT!$A104,'Evaluation Data'!$J:$J,"NO",'Evaluation Data'!$B:$B,REPORT!$A$87)</f>
        <v>1</v>
      </c>
      <c r="C104" s="15">
        <f t="shared" ca="1" si="8"/>
        <v>0.25</v>
      </c>
      <c r="D104" s="10">
        <f ca="1">COUNTIFS('Evaluation Data'!$I:$I,REPORT!$A104,'Evaluation Data'!$J:$J,"YES",'Evaluation Data'!$B:$B,REPORT!$A$87)</f>
        <v>3</v>
      </c>
      <c r="E104" s="15">
        <f t="shared" ca="1" si="9"/>
        <v>0.75</v>
      </c>
      <c r="F104" s="10">
        <f>COUNTIFS('Evaluation Data'!$I:$I,REPORT!$A104,'Evaluation Data'!$B:$B,REPORT!$A$87)</f>
        <v>4</v>
      </c>
    </row>
    <row r="105" spans="1:6" hidden="1" outlineLevel="1" x14ac:dyDescent="0.25">
      <c r="A105" s="8" t="s">
        <v>47</v>
      </c>
      <c r="B105" s="10">
        <f ca="1">COUNTIFS('Evaluation Data'!$I:$I,REPORT!$A105,'Evaluation Data'!$J:$J,"NO",'Evaluation Data'!$B:$B,REPORT!$A$87)</f>
        <v>2</v>
      </c>
      <c r="C105" s="15">
        <f t="shared" ca="1" si="8"/>
        <v>0.33333333333333331</v>
      </c>
      <c r="D105" s="10">
        <f ca="1">COUNTIFS('Evaluation Data'!$I:$I,REPORT!$A105,'Evaluation Data'!$J:$J,"YES",'Evaluation Data'!$B:$B,REPORT!$A$87)</f>
        <v>4</v>
      </c>
      <c r="E105" s="15">
        <f t="shared" ca="1" si="9"/>
        <v>0.66666666666666663</v>
      </c>
      <c r="F105" s="10">
        <f>COUNTIFS('Evaluation Data'!$I:$I,REPORT!$A105,'Evaluation Data'!$B:$B,REPORT!$A$87)</f>
        <v>6</v>
      </c>
    </row>
    <row r="106" spans="1:6" hidden="1" outlineLevel="1" x14ac:dyDescent="0.25">
      <c r="A106" s="8" t="s">
        <v>752</v>
      </c>
      <c r="B106" s="10">
        <f ca="1">COUNTIFS('Evaluation Data'!$I:$I,REPORT!$A106,'Evaluation Data'!$J:$J,"NO",'Evaluation Data'!$B:$B,REPORT!$A$87)</f>
        <v>2</v>
      </c>
      <c r="C106" s="15">
        <f t="shared" ca="1" si="8"/>
        <v>0.66666666666666663</v>
      </c>
      <c r="D106" s="10">
        <f ca="1">COUNTIFS('Evaluation Data'!$I:$I,REPORT!$A106,'Evaluation Data'!$J:$J,"YES",'Evaluation Data'!$B:$B,REPORT!$A$87)</f>
        <v>1</v>
      </c>
      <c r="E106" s="15">
        <f t="shared" ca="1" si="9"/>
        <v>0.33333333333333331</v>
      </c>
      <c r="F106" s="10">
        <f>COUNTIFS('Evaluation Data'!$I:$I,REPORT!$A106,'Evaluation Data'!$B:$B,REPORT!$A$87)</f>
        <v>3</v>
      </c>
    </row>
    <row r="107" spans="1:6" hidden="1" outlineLevel="1" x14ac:dyDescent="0.25">
      <c r="A107" s="8" t="s">
        <v>1293</v>
      </c>
      <c r="B107" s="10">
        <f ca="1">COUNTIFS('Evaluation Data'!$I:$I,REPORT!$A107,'Evaluation Data'!$J:$J,"NO",'Evaluation Data'!$B:$B,REPORT!$A$87)</f>
        <v>1</v>
      </c>
      <c r="C107" s="15">
        <f t="shared" ca="1" si="8"/>
        <v>1</v>
      </c>
      <c r="D107" s="10">
        <f ca="1">COUNTIFS('Evaluation Data'!$I:$I,REPORT!$A107,'Evaluation Data'!$J:$J,"YES",'Evaluation Data'!$B:$B,REPORT!$A$87)</f>
        <v>0</v>
      </c>
      <c r="E107" s="15">
        <f t="shared" ca="1" si="9"/>
        <v>0</v>
      </c>
      <c r="F107" s="10">
        <f>COUNTIFS('Evaluation Data'!$I:$I,REPORT!$A107,'Evaluation Data'!$B:$B,REPORT!$A$87)</f>
        <v>1</v>
      </c>
    </row>
    <row r="108" spans="1:6" hidden="1" outlineLevel="1" x14ac:dyDescent="0.25">
      <c r="A108" s="8" t="s">
        <v>564</v>
      </c>
      <c r="B108" s="10">
        <f ca="1">COUNTIFS('Evaluation Data'!$I:$I,REPORT!$A108,'Evaluation Data'!$J:$J,"NO",'Evaluation Data'!$B:$B,REPORT!$A$87)</f>
        <v>0</v>
      </c>
      <c r="C108" s="15">
        <f t="shared" ca="1" si="8"/>
        <v>0</v>
      </c>
      <c r="D108" s="10">
        <f ca="1">COUNTIFS('Evaluation Data'!$I:$I,REPORT!$A108,'Evaluation Data'!$J:$J,"YES",'Evaluation Data'!$B:$B,REPORT!$A$87)</f>
        <v>1</v>
      </c>
      <c r="E108" s="15">
        <f t="shared" ca="1" si="9"/>
        <v>1</v>
      </c>
      <c r="F108" s="10">
        <f>COUNTIFS('Evaluation Data'!$I:$I,REPORT!$A108,'Evaluation Data'!$B:$B,REPORT!$A$87)</f>
        <v>1</v>
      </c>
    </row>
    <row r="109" spans="1:6" hidden="1" outlineLevel="1" x14ac:dyDescent="0.25">
      <c r="A109" s="8" t="s">
        <v>16</v>
      </c>
      <c r="B109" s="10">
        <f ca="1">COUNTIFS('Evaluation Data'!$I:$I,REPORT!$A109,'Evaluation Data'!$J:$J,"NO",'Evaluation Data'!$B:$B,REPORT!$A$87)</f>
        <v>2</v>
      </c>
      <c r="C109" s="15">
        <f t="shared" ca="1" si="8"/>
        <v>0.66666666666666663</v>
      </c>
      <c r="D109" s="10">
        <f ca="1">COUNTIFS('Evaluation Data'!$I:$I,REPORT!$A109,'Evaluation Data'!$J:$J,"YES",'Evaluation Data'!$B:$B,REPORT!$A$87)</f>
        <v>1</v>
      </c>
      <c r="E109" s="15">
        <f t="shared" ca="1" si="9"/>
        <v>0.33333333333333331</v>
      </c>
      <c r="F109" s="10">
        <f>COUNTIFS('Evaluation Data'!$I:$I,REPORT!$A109,'Evaluation Data'!$B:$B,REPORT!$A$87)</f>
        <v>3</v>
      </c>
    </row>
    <row r="110" spans="1:6" hidden="1" outlineLevel="1" x14ac:dyDescent="0.25">
      <c r="A110" s="8" t="s">
        <v>142</v>
      </c>
      <c r="B110" s="10">
        <f ca="1">COUNTIFS('Evaluation Data'!$I:$I,REPORT!$A110,'Evaluation Data'!$J:$J,"NO",'Evaluation Data'!$B:$B,REPORT!$A$87)</f>
        <v>7</v>
      </c>
      <c r="C110" s="15">
        <f t="shared" ca="1" si="8"/>
        <v>0.53846153846153844</v>
      </c>
      <c r="D110" s="10">
        <f ca="1">COUNTIFS('Evaluation Data'!$I:$I,REPORT!$A110,'Evaluation Data'!$J:$J,"YES",'Evaluation Data'!$B:$B,REPORT!$A$87)</f>
        <v>6</v>
      </c>
      <c r="E110" s="15">
        <f t="shared" ca="1" si="9"/>
        <v>0.46153846153846156</v>
      </c>
      <c r="F110" s="10">
        <f>COUNTIFS('Evaluation Data'!$I:$I,REPORT!$A110,'Evaluation Data'!$B:$B,REPORT!$A$87)</f>
        <v>13</v>
      </c>
    </row>
    <row r="111" spans="1:6" hidden="1" outlineLevel="1" x14ac:dyDescent="0.25">
      <c r="A111" s="8" t="s">
        <v>561</v>
      </c>
      <c r="B111" s="10">
        <f ca="1">COUNTIFS('Evaluation Data'!$I:$I,REPORT!$A111,'Evaluation Data'!$J:$J,"NO",'Evaluation Data'!$B:$B,REPORT!$A$87)</f>
        <v>2</v>
      </c>
      <c r="C111" s="15">
        <f t="shared" ca="1" si="8"/>
        <v>0.66666666666666663</v>
      </c>
      <c r="D111" s="10">
        <f ca="1">COUNTIFS('Evaluation Data'!$I:$I,REPORT!$A111,'Evaluation Data'!$J:$J,"YES",'Evaluation Data'!$B:$B,REPORT!$A$87)</f>
        <v>1</v>
      </c>
      <c r="E111" s="15">
        <f t="shared" ca="1" si="9"/>
        <v>0.33333333333333331</v>
      </c>
      <c r="F111" s="10">
        <f>COUNTIFS('Evaluation Data'!$I:$I,REPORT!$A111,'Evaluation Data'!$B:$B,REPORT!$A$87)</f>
        <v>3</v>
      </c>
    </row>
    <row r="112" spans="1:6" hidden="1" outlineLevel="1" x14ac:dyDescent="0.25">
      <c r="A112" s="8" t="s">
        <v>1017</v>
      </c>
      <c r="B112" s="10">
        <f ca="1">COUNTIFS('Evaluation Data'!$I:$I,REPORT!$A112,'Evaluation Data'!$J:$J,"NO",'Evaluation Data'!$B:$B,REPORT!$A$87)</f>
        <v>1</v>
      </c>
      <c r="C112" s="15">
        <f t="shared" ca="1" si="8"/>
        <v>1</v>
      </c>
      <c r="D112" s="10">
        <f ca="1">COUNTIFS('Evaluation Data'!$I:$I,REPORT!$A112,'Evaluation Data'!$J:$J,"YES",'Evaluation Data'!$B:$B,REPORT!$A$87)</f>
        <v>0</v>
      </c>
      <c r="E112" s="15">
        <f t="shared" ca="1" si="9"/>
        <v>0</v>
      </c>
      <c r="F112" s="10">
        <f>COUNTIFS('Evaluation Data'!$I:$I,REPORT!$A112,'Evaluation Data'!$B:$B,REPORT!$A$87)</f>
        <v>1</v>
      </c>
    </row>
    <row r="113" spans="1:6" hidden="1" outlineLevel="1" x14ac:dyDescent="0.25">
      <c r="A113" s="8" t="s">
        <v>32</v>
      </c>
      <c r="B113" s="10">
        <f ca="1">COUNTIFS('Evaluation Data'!$I:$I,REPORT!$A113,'Evaluation Data'!$J:$J,"NO",'Evaluation Data'!$B:$B,REPORT!$A$87)</f>
        <v>1</v>
      </c>
      <c r="C113" s="15">
        <f t="shared" ca="1" si="8"/>
        <v>1</v>
      </c>
      <c r="D113" s="10">
        <f ca="1">COUNTIFS('Evaluation Data'!$I:$I,REPORT!$A113,'Evaluation Data'!$J:$J,"YES",'Evaluation Data'!$B:$B,REPORT!$A$87)</f>
        <v>0</v>
      </c>
      <c r="E113" s="15">
        <f t="shared" ca="1" si="9"/>
        <v>0</v>
      </c>
      <c r="F113" s="10">
        <f>COUNTIFS('Evaluation Data'!$I:$I,REPORT!$A113,'Evaluation Data'!$B:$B,REPORT!$A$87)</f>
        <v>1</v>
      </c>
    </row>
    <row r="114" spans="1:6" collapsed="1" x14ac:dyDescent="0.25">
      <c r="A114" s="18" t="s">
        <v>1686</v>
      </c>
      <c r="B114" s="16">
        <f ca="1">COUNTIFS('Evaluation Data'!$J:$J,"NO")</f>
        <v>313</v>
      </c>
      <c r="C114" s="17">
        <f ca="1">$B114/$F114</f>
        <v>0.47352496217851742</v>
      </c>
      <c r="D114" s="16">
        <f ca="1">COUNTIFS('Evaluation Data'!$J:$J,"YES")</f>
        <v>348</v>
      </c>
      <c r="E114" s="17">
        <f ca="1">$D114/$F114</f>
        <v>0.52647503782148264</v>
      </c>
      <c r="F114" s="9">
        <f ca="1">SUM(D114,B114)</f>
        <v>661</v>
      </c>
    </row>
  </sheetData>
  <mergeCells count="2">
    <mergeCell ref="D1:E1"/>
    <mergeCell ref="B1:C1"/>
  </mergeCells>
  <conditionalFormatting sqref="F1:F84 F87:F114">
    <cfRule type="cellIs" dxfId="2" priority="3" operator="equal">
      <formula>0</formula>
    </cfRule>
  </conditionalFormatting>
  <conditionalFormatting sqref="F86">
    <cfRule type="cellIs" dxfId="1"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56"/>
  <sheetViews>
    <sheetView workbookViewId="0">
      <pane ySplit="1" topLeftCell="A2" activePane="bottomLeft" state="frozen"/>
      <selection pane="bottomLeft" activeCell="G17" sqref="G17"/>
    </sheetView>
  </sheetViews>
  <sheetFormatPr defaultRowHeight="15" x14ac:dyDescent="0.25"/>
  <cols>
    <col min="1" max="1" width="7.42578125" bestFit="1" customWidth="1"/>
    <col min="2" max="2" width="14.7109375" bestFit="1" customWidth="1"/>
    <col min="3" max="3" width="28.5703125" bestFit="1" customWidth="1"/>
    <col min="4" max="4" width="58.7109375" bestFit="1" customWidth="1"/>
    <col min="5" max="5" width="9.28515625" style="3" bestFit="1" customWidth="1"/>
    <col min="6" max="6" width="21.42578125" style="4" bestFit="1" customWidth="1"/>
    <col min="7" max="7" width="20.140625" bestFit="1" customWidth="1"/>
    <col min="8" max="8" width="20.85546875" style="40" bestFit="1" customWidth="1"/>
    <col min="9" max="9" width="26.140625" bestFit="1" customWidth="1"/>
    <col min="10" max="10" width="9.7109375" customWidth="1"/>
  </cols>
  <sheetData>
    <row r="1" spans="1:10" s="2" customFormat="1" x14ac:dyDescent="0.25">
      <c r="A1" s="19" t="s">
        <v>1448</v>
      </c>
      <c r="B1" s="19" t="s">
        <v>1449</v>
      </c>
      <c r="C1" s="19" t="s">
        <v>1450</v>
      </c>
      <c r="D1" s="19" t="s">
        <v>1451</v>
      </c>
      <c r="E1" s="25" t="s">
        <v>1452</v>
      </c>
      <c r="F1" s="26" t="s">
        <v>1454</v>
      </c>
      <c r="G1" s="20" t="s">
        <v>1455</v>
      </c>
      <c r="H1" s="39" t="s">
        <v>1456</v>
      </c>
      <c r="I1" s="19" t="s">
        <v>1457</v>
      </c>
      <c r="J1" s="19" t="s">
        <v>1453</v>
      </c>
    </row>
    <row r="2" spans="1:10" x14ac:dyDescent="0.25">
      <c r="A2" s="3">
        <v>104023</v>
      </c>
      <c r="B2" t="str">
        <f>IF(OR(LEFT(VLOOKUP($A2,'ALL EVALS'!$A:$C,3,FALSE),1)="M",LEFT(VLOOKUP($A2,'ALL EVALS'!$A:$C,3,FALSE),1)="O"),LEFT(VLOOKUP($A2,'ALL EVALS'!$A:$C,3,FALSE),4),LEFT(VLOOKUP($A2,'ALL EVALS'!$A:$C,3,FALSE),3))</f>
        <v>CCC</v>
      </c>
      <c r="C2" t="str">
        <f>VLOOKUP(A2,'ALL EVALS'!A:B,2,FALSE)</f>
        <v>Kaye Reynolds</v>
      </c>
      <c r="D2" t="str">
        <f>VLOOKUP(A2,'ALL EVALS'!A:D,4,FALSE)</f>
        <v>Research Assistant</v>
      </c>
      <c r="E2" s="3" t="str">
        <f>VLOOKUP(A2,COLLEAGUE!A:E,5,FALSE)</f>
        <v>CLR</v>
      </c>
      <c r="F2" s="4">
        <f>VLOOKUP(A2,COLLEAGUE!A:M,13,FALSE)</f>
        <v>43258</v>
      </c>
      <c r="G2" s="5">
        <f>MIN(INDEX('ALL EVALS'!G:G,MATCH('Evaluation Data'!$A2,'ALL EVALS'!A:A,0)))</f>
        <v>43560</v>
      </c>
      <c r="H2" s="40" t="str">
        <f>VLOOKUP(A2,COLLEAGUE!A:Q,17,FALSE)</f>
        <v>Atkinson, James D</v>
      </c>
      <c r="I2" t="str">
        <f>VLOOKUP(A2,'ALL EVALS'!A:F,6,FALSE)</f>
        <v>Alexis Adams</v>
      </c>
      <c r="J2" t="str">
        <f t="shared" ref="J2:J65" ca="1" si="0">IF(G2&lt;TODAY(),"Yes","No")</f>
        <v>No</v>
      </c>
    </row>
    <row r="3" spans="1:10" x14ac:dyDescent="0.25">
      <c r="A3" s="3">
        <v>514829</v>
      </c>
      <c r="B3" t="str">
        <f>IF(OR(LEFT(VLOOKUP($A3,'ALL EVALS'!$A:$C,3,FALSE),1)="M",LEFT(VLOOKUP($A3,'ALL EVALS'!$A:$C,3,FALSE),1)="O"),LEFT(VLOOKUP($A3,'ALL EVALS'!$A:$C,3,FALSE),4),LEFT(VLOOKUP($A3,'ALL EVALS'!$A:$C,3,FALSE),3))</f>
        <v>CCC</v>
      </c>
      <c r="C3" t="str">
        <f>VLOOKUP(A3,'ALL EVALS'!A:B,2,FALSE)</f>
        <v>Michelle Johnson</v>
      </c>
      <c r="D3" t="str">
        <f>VLOOKUP(A3,'ALL EVALS'!A:D,4,FALSE)</f>
        <v>Institutional Research Coordinator</v>
      </c>
      <c r="E3" s="3" t="str">
        <f>VLOOKUP(A3,COLLEAGUE!A:E,5,FALSE)</f>
        <v>CLR</v>
      </c>
      <c r="F3" s="4">
        <f>VLOOKUP(A3,COLLEAGUE!A:M,13,FALSE)</f>
        <v>43172</v>
      </c>
      <c r="G3" s="5">
        <f>MIN(INDEX('ALL EVALS'!G:G,MATCH('Evaluation Data'!$A3,'ALL EVALS'!A:A,0)))</f>
        <v>43478</v>
      </c>
      <c r="H3" s="40" t="str">
        <f>VLOOKUP(A3,COLLEAGUE!A:Q,17,FALSE)</f>
        <v>Atkinson, James D</v>
      </c>
      <c r="I3" t="str">
        <f>VLOOKUP(A3,'ALL EVALS'!A:F,6,FALSE)</f>
        <v>Alexis Adams</v>
      </c>
      <c r="J3" t="str">
        <f t="shared" ca="1" si="0"/>
        <v>Yes</v>
      </c>
    </row>
    <row r="4" spans="1:10" s="31" customFormat="1" x14ac:dyDescent="0.25">
      <c r="A4" s="30">
        <v>1352</v>
      </c>
      <c r="B4" s="1" t="str">
        <f>IF(OR(LEFT(VLOOKUP($A4,'ALL EVALS'!$A:$C,3,FALSE),1)="M",LEFT(VLOOKUP($A4,'ALL EVALS'!$A:$C,3,FALSE),1)="O"),LEFT(VLOOKUP($A4,'ALL EVALS'!$A:$C,3,FALSE),4),LEFT(VLOOKUP($A4,'ALL EVALS'!$A:$C,3,FALSE),3))</f>
        <v>FCC</v>
      </c>
      <c r="C4" s="1" t="str">
        <f>VLOOKUP(A4,'ALL EVALS'!A:B,2,FALSE)</f>
        <v>Emelita Pacada</v>
      </c>
      <c r="D4" s="1" t="str">
        <f>VLOOKUP(A4,'ALL EVALS'!A:D,4,FALSE)</f>
        <v>Office Assistant II</v>
      </c>
      <c r="E4" s="30" t="str">
        <f>VLOOKUP(A4,COLLEAGUE!A:E,5,FALSE)</f>
        <v>CLR</v>
      </c>
      <c r="F4" s="32">
        <f>VLOOKUP(A4,COLLEAGUE!A:M,13,FALSE)</f>
        <v>43244</v>
      </c>
      <c r="G4" s="5">
        <f>MIN(INDEX('ALL EVALS'!G:G,MATCH('Evaluation Data'!$A4,'ALL EVALS'!A:A,0)))</f>
        <v>43581</v>
      </c>
      <c r="H4" s="41" t="str">
        <f>VLOOKUP(A4,COLLEAGUE!A:Q,17,FALSE)</f>
        <v>Torres, Robin A</v>
      </c>
      <c r="I4" s="1" t="str">
        <f>VLOOKUP(A4,'ALL EVALS'!A:F,6,FALSE)</f>
        <v>Andres Hernandez</v>
      </c>
      <c r="J4" s="1" t="str">
        <f t="shared" ca="1" si="0"/>
        <v>No</v>
      </c>
    </row>
    <row r="5" spans="1:10" x14ac:dyDescent="0.25">
      <c r="A5" s="3">
        <v>27713</v>
      </c>
      <c r="B5" t="str">
        <f>IF(OR(LEFT(VLOOKUP($A5,'ALL EVALS'!$A:$C,3,FALSE),1)="M",LEFT(VLOOKUP($A5,'ALL EVALS'!$A:$C,3,FALSE),1)="O"),LEFT(VLOOKUP($A5,'ALL EVALS'!$A:$C,3,FALSE),4),LEFT(VLOOKUP($A5,'ALL EVALS'!$A:$C,3,FALSE),3))</f>
        <v>FCC</v>
      </c>
      <c r="C5" t="str">
        <f>VLOOKUP(A5,'ALL EVALS'!A:B,2,FALSE)</f>
        <v>Kristi Bryan</v>
      </c>
      <c r="D5" t="str">
        <f>VLOOKUP(A5,'ALL EVALS'!A:D,4,FALSE)</f>
        <v>Registration Assistant Seasonal</v>
      </c>
      <c r="E5" s="3" t="str">
        <f>VLOOKUP(A5,COLLEAGUE!A:E,5,FALSE)</f>
        <v>CLS</v>
      </c>
      <c r="F5" s="4">
        <f>VLOOKUP(A5,COLLEAGUE!A:M,13,FALSE)</f>
        <v>43077</v>
      </c>
      <c r="G5" s="5">
        <f>MIN(INDEX('ALL EVALS'!G:G,MATCH('Evaluation Data'!$A5,'ALL EVALS'!A:A,0)))</f>
        <v>43312</v>
      </c>
      <c r="H5" s="40" t="str">
        <f>VLOOKUP(A5,COLLEAGUE!A:Q,17,FALSE)</f>
        <v>Torres, Robin A</v>
      </c>
      <c r="I5" t="str">
        <f>VLOOKUP(A5,'ALL EVALS'!A:F,6,FALSE)</f>
        <v>Andres Hernandez</v>
      </c>
      <c r="J5" t="str">
        <f t="shared" ca="1" si="0"/>
        <v>Yes</v>
      </c>
    </row>
    <row r="6" spans="1:10" s="1" customFormat="1" x14ac:dyDescent="0.25">
      <c r="A6" s="3">
        <v>32158</v>
      </c>
      <c r="B6" t="str">
        <f>IF(OR(LEFT(VLOOKUP($A6,'ALL EVALS'!$A:$C,3,FALSE),1)="M",LEFT(VLOOKUP($A6,'ALL EVALS'!$A:$C,3,FALSE),1)="O"),LEFT(VLOOKUP($A6,'ALL EVALS'!$A:$C,3,FALSE),4),LEFT(VLOOKUP($A6,'ALL EVALS'!$A:$C,3,FALSE),3))</f>
        <v>FCC</v>
      </c>
      <c r="C6" t="str">
        <f>VLOOKUP(A6,'ALL EVALS'!A:B,2,FALSE)</f>
        <v>Bobbie Tello-Perez</v>
      </c>
      <c r="D6" t="str">
        <f>VLOOKUP(A6,'ALL EVALS'!A:D,4,FALSE)</f>
        <v>Student Services Specialist</v>
      </c>
      <c r="E6" s="3" t="str">
        <f>VLOOKUP(A6,COLLEAGUE!A:E,5,FALSE)</f>
        <v>CLR</v>
      </c>
      <c r="F6" s="4">
        <f>VLOOKUP(A6,COLLEAGUE!A:M,13,FALSE)</f>
        <v>43280</v>
      </c>
      <c r="G6" s="5">
        <f>MIN(INDEX('ALL EVALS'!G:G,MATCH('Evaluation Data'!$A6,'ALL EVALS'!A:A,0)))</f>
        <v>43570</v>
      </c>
      <c r="H6" s="40" t="str">
        <f>VLOOKUP(A6,COLLEAGUE!A:Q,17,FALSE)</f>
        <v>Torres, Robin A</v>
      </c>
      <c r="I6" t="str">
        <f>VLOOKUP(A6,'ALL EVALS'!A:F,6,FALSE)</f>
        <v>Andres Hernandez</v>
      </c>
      <c r="J6" t="str">
        <f t="shared" ca="1" si="0"/>
        <v>No</v>
      </c>
    </row>
    <row r="7" spans="1:10" x14ac:dyDescent="0.25">
      <c r="A7" s="3">
        <v>62944</v>
      </c>
      <c r="B7" t="str">
        <f>IF(OR(LEFT(VLOOKUP($A7,'ALL EVALS'!$A:$C,3,FALSE),1)="M",LEFT(VLOOKUP($A7,'ALL EVALS'!$A:$C,3,FALSE),1)="O"),LEFT(VLOOKUP($A7,'ALL EVALS'!$A:$C,3,FALSE),4),LEFT(VLOOKUP($A7,'ALL EVALS'!$A:$C,3,FALSE),3))</f>
        <v>FCC</v>
      </c>
      <c r="C7" t="str">
        <f>VLOOKUP(A7,'ALL EVALS'!A:B,2,FALSE)</f>
        <v>Sunnie Mahavong</v>
      </c>
      <c r="D7" t="str">
        <f>VLOOKUP(A7,'ALL EVALS'!A:D,4,FALSE)</f>
        <v>Student Services Specialist</v>
      </c>
      <c r="E7" s="3" t="str">
        <f>VLOOKUP(A7,COLLEAGUE!A:E,5,FALSE)</f>
        <v>CLR</v>
      </c>
      <c r="F7" s="4">
        <f>VLOOKUP(A7,COLLEAGUE!A:M,13,FALSE)</f>
        <v>43445</v>
      </c>
      <c r="G7" s="5">
        <f>MIN(INDEX('ALL EVALS'!G:G,MATCH('Evaluation Data'!$A7,'ALL EVALS'!A:A,0)))</f>
        <v>43722</v>
      </c>
      <c r="H7" s="40" t="str">
        <f>VLOOKUP(A7,COLLEAGUE!A:Q,17,FALSE)</f>
        <v>Hernandez, Andres R</v>
      </c>
      <c r="I7" t="str">
        <f>VLOOKUP(A7,'ALL EVALS'!A:F,6,FALSE)</f>
        <v>Andres Hernandez</v>
      </c>
      <c r="J7" t="str">
        <f t="shared" ca="1" si="0"/>
        <v>No</v>
      </c>
    </row>
    <row r="8" spans="1:10" x14ac:dyDescent="0.25">
      <c r="A8" s="3">
        <v>63084</v>
      </c>
      <c r="B8" t="str">
        <f>IF(OR(LEFT(VLOOKUP($A8,'ALL EVALS'!$A:$C,3,FALSE),1)="M",LEFT(VLOOKUP($A8,'ALL EVALS'!$A:$C,3,FALSE),1)="O"),LEFT(VLOOKUP($A8,'ALL EVALS'!$A:$C,3,FALSE),4),LEFT(VLOOKUP($A8,'ALL EVALS'!$A:$C,3,FALSE),3))</f>
        <v>FCC</v>
      </c>
      <c r="C8" t="str">
        <f>VLOOKUP(A8,'ALL EVALS'!A:B,2,FALSE)</f>
        <v>Rosemary Mahoney</v>
      </c>
      <c r="D8" t="str">
        <f>VLOOKUP(A8,'ALL EVALS'!A:D,4,FALSE)</f>
        <v>Office Assistant III</v>
      </c>
      <c r="E8" s="3" t="str">
        <f>VLOOKUP(A8,COLLEAGUE!A:E,5,FALSE)</f>
        <v>CLR</v>
      </c>
      <c r="F8" s="4">
        <f>VLOOKUP(A8,COLLEAGUE!A:M,13,FALSE)</f>
        <v>43145</v>
      </c>
      <c r="G8" s="5">
        <f>MIN(INDEX('ALL EVALS'!G:G,MATCH('Evaluation Data'!$A8,'ALL EVALS'!A:A,0)))</f>
        <v>43498</v>
      </c>
      <c r="H8" s="40" t="str">
        <f>VLOOKUP(A8,COLLEAGUE!A:Q,17,FALSE)</f>
        <v>Torres, Robin A</v>
      </c>
      <c r="I8" t="str">
        <f>VLOOKUP(A8,'ALL EVALS'!A:F,6,FALSE)</f>
        <v>Andres Hernandez</v>
      </c>
      <c r="J8" t="str">
        <f t="shared" ca="1" si="0"/>
        <v>Yes</v>
      </c>
    </row>
    <row r="9" spans="1:10" x14ac:dyDescent="0.25">
      <c r="A9" s="3">
        <v>64367</v>
      </c>
      <c r="B9" t="str">
        <f>IF(OR(LEFT(VLOOKUP($A9,'ALL EVALS'!$A:$C,3,FALSE),1)="M",LEFT(VLOOKUP($A9,'ALL EVALS'!$A:$C,3,FALSE),1)="O"),LEFT(VLOOKUP($A9,'ALL EVALS'!$A:$C,3,FALSE),4),LEFT(VLOOKUP($A9,'ALL EVALS'!$A:$C,3,FALSE),3))</f>
        <v>FCC</v>
      </c>
      <c r="C9" t="str">
        <f>VLOOKUP(A9,'ALL EVALS'!A:B,2,FALSE)</f>
        <v>Stephanie Lopez Pedrosa</v>
      </c>
      <c r="D9" t="str">
        <f>VLOOKUP(A9,'ALL EVALS'!A:D,4,FALSE)</f>
        <v>Office Assistant III</v>
      </c>
      <c r="E9" s="3" t="str">
        <f>VLOOKUP(A9,COLLEAGUE!A:E,5,FALSE)</f>
        <v>CLR</v>
      </c>
      <c r="F9" s="4">
        <f>VLOOKUP(A9,COLLEAGUE!A:M,13,FALSE)</f>
        <v>43146</v>
      </c>
      <c r="G9" s="5">
        <f>MIN(INDEX('ALL EVALS'!G:G,MATCH('Evaluation Data'!$A9,'ALL EVALS'!A:A,0)))</f>
        <v>43445</v>
      </c>
      <c r="H9" s="40" t="str">
        <f>VLOOKUP(A9,COLLEAGUE!A:Q,17,FALSE)</f>
        <v>Torres, Robin A</v>
      </c>
      <c r="I9" t="str">
        <f>VLOOKUP(A9,'ALL EVALS'!A:F,6,FALSE)</f>
        <v>Andres Hernandez</v>
      </c>
      <c r="J9" t="str">
        <f t="shared" ca="1" si="0"/>
        <v>Yes</v>
      </c>
    </row>
    <row r="10" spans="1:10" x14ac:dyDescent="0.25">
      <c r="A10" s="3">
        <v>145474</v>
      </c>
      <c r="B10" t="str">
        <f>IF(OR(LEFT(VLOOKUP($A10,'ALL EVALS'!$A:$C,3,FALSE),1)="M",LEFT(VLOOKUP($A10,'ALL EVALS'!$A:$C,3,FALSE),1)="O"),LEFT(VLOOKUP($A10,'ALL EVALS'!$A:$C,3,FALSE),4),LEFT(VLOOKUP($A10,'ALL EVALS'!$A:$C,3,FALSE),3))</f>
        <v>FCC</v>
      </c>
      <c r="C10" t="str">
        <f>VLOOKUP(A10,'ALL EVALS'!A:B,2,FALSE)</f>
        <v>Eleni March</v>
      </c>
      <c r="D10" t="str">
        <f>VLOOKUP(A10,'ALL EVALS'!A:D,4,FALSE)</f>
        <v>Student Services Specialist</v>
      </c>
      <c r="E10" s="3" t="str">
        <f>VLOOKUP(A10,COLLEAGUE!A:E,5,FALSE)</f>
        <v>CLR</v>
      </c>
      <c r="F10" s="4">
        <f>VLOOKUP(A10,COLLEAGUE!A:M,13,FALSE)</f>
        <v>43090</v>
      </c>
      <c r="G10" s="5">
        <f>MIN(INDEX('ALL EVALS'!G:G,MATCH('Evaluation Data'!$A10,'ALL EVALS'!A:A,0)))</f>
        <v>43456</v>
      </c>
      <c r="H10" s="40" t="str">
        <f>VLOOKUP(A10,COLLEAGUE!A:Q,17,FALSE)</f>
        <v>Torres, Robin A</v>
      </c>
      <c r="I10" t="str">
        <f>VLOOKUP(A10,'ALL EVALS'!A:F,6,FALSE)</f>
        <v>Andres Hernandez</v>
      </c>
      <c r="J10" t="str">
        <f t="shared" ca="1" si="0"/>
        <v>Yes</v>
      </c>
    </row>
    <row r="11" spans="1:10" x14ac:dyDescent="0.25">
      <c r="A11" s="3">
        <v>155412</v>
      </c>
      <c r="B11" t="str">
        <f>IF(OR(LEFT(VLOOKUP($A11,'ALL EVALS'!$A:$C,3,FALSE),1)="M",LEFT(VLOOKUP($A11,'ALL EVALS'!$A:$C,3,FALSE),1)="O"),LEFT(VLOOKUP($A11,'ALL EVALS'!$A:$C,3,FALSE),4),LEFT(VLOOKUP($A11,'ALL EVALS'!$A:$C,3,FALSE),3))</f>
        <v>FCC</v>
      </c>
      <c r="C11" t="str">
        <f>VLOOKUP(A11,'ALL EVALS'!A:B,2,FALSE)</f>
        <v>Priscilla Lockhart</v>
      </c>
      <c r="D11" t="str">
        <f>VLOOKUP(A11,'ALL EVALS'!A:D,4,FALSE)</f>
        <v>Registration Assistant Seasonal</v>
      </c>
      <c r="E11" s="3" t="str">
        <f>VLOOKUP(A11,COLLEAGUE!A:E,5,FALSE)</f>
        <v>CLS</v>
      </c>
      <c r="F11" s="4">
        <f>VLOOKUP(A11,COLLEAGUE!A:M,13,FALSE)</f>
        <v>43327</v>
      </c>
      <c r="G11" s="5">
        <f>MIN(INDEX('ALL EVALS'!G:G,MATCH('Evaluation Data'!$A11,'ALL EVALS'!A:A,0)))</f>
        <v>43612</v>
      </c>
      <c r="H11" s="40" t="str">
        <f>VLOOKUP(A11,COLLEAGUE!A:Q,17,FALSE)</f>
        <v>Torres, Robin A</v>
      </c>
      <c r="I11" t="str">
        <f>VLOOKUP(A11,'ALL EVALS'!A:F,6,FALSE)</f>
        <v>Andres Hernandez</v>
      </c>
      <c r="J11" t="str">
        <f t="shared" ca="1" si="0"/>
        <v>No</v>
      </c>
    </row>
    <row r="12" spans="1:10" x14ac:dyDescent="0.25">
      <c r="A12" s="3">
        <v>339171</v>
      </c>
      <c r="B12" t="str">
        <f>IF(OR(LEFT(VLOOKUP($A12,'ALL EVALS'!$A:$C,3,FALSE),1)="M",LEFT(VLOOKUP($A12,'ALL EVALS'!$A:$C,3,FALSE),1)="O"),LEFT(VLOOKUP($A12,'ALL EVALS'!$A:$C,3,FALSE),4),LEFT(VLOOKUP($A12,'ALL EVALS'!$A:$C,3,FALSE),3))</f>
        <v>FCC</v>
      </c>
      <c r="C12" t="str">
        <f>VLOOKUP(A12,'ALL EVALS'!A:B,2,FALSE)</f>
        <v>Steven Estes</v>
      </c>
      <c r="D12" t="str">
        <f>VLOOKUP(A12,'ALL EVALS'!A:D,4,FALSE)</f>
        <v>Evaluator</v>
      </c>
      <c r="E12" s="3" t="str">
        <f>VLOOKUP(A12,COLLEAGUE!A:E,5,FALSE)</f>
        <v>CLR</v>
      </c>
      <c r="F12" s="4">
        <f>VLOOKUP(A12,COLLEAGUE!A:M,13,FALSE)</f>
        <v>43445</v>
      </c>
      <c r="G12" s="5">
        <f>MIN(INDEX('ALL EVALS'!G:G,MATCH('Evaluation Data'!$A12,'ALL EVALS'!A:A,0)))</f>
        <v>43749</v>
      </c>
      <c r="H12" s="40" t="str">
        <f>VLOOKUP(A12,COLLEAGUE!A:Q,17,FALSE)</f>
        <v>Hernandez, Andres R</v>
      </c>
      <c r="I12" t="str">
        <f>VLOOKUP(A12,'ALL EVALS'!A:F,6,FALSE)</f>
        <v>Andres Hernandez</v>
      </c>
      <c r="J12" t="str">
        <f t="shared" ca="1" si="0"/>
        <v>No</v>
      </c>
    </row>
    <row r="13" spans="1:10" x14ac:dyDescent="0.25">
      <c r="A13" s="3">
        <v>367479</v>
      </c>
      <c r="B13" t="str">
        <f>IF(OR(LEFT(VLOOKUP($A13,'ALL EVALS'!$A:$C,3,FALSE),1)="M",LEFT(VLOOKUP($A13,'ALL EVALS'!$A:$C,3,FALSE),1)="O"),LEFT(VLOOKUP($A13,'ALL EVALS'!$A:$C,3,FALSE),4),LEFT(VLOOKUP($A13,'ALL EVALS'!$A:$C,3,FALSE),3))</f>
        <v>FCC</v>
      </c>
      <c r="C13" t="str">
        <f>VLOOKUP(A13,'ALL EVALS'!A:B,2,FALSE)</f>
        <v>Nancy Withrow</v>
      </c>
      <c r="D13" t="str">
        <f>VLOOKUP(A13,'ALL EVALS'!A:D,4,FALSE)</f>
        <v>Office Assistant III</v>
      </c>
      <c r="E13" s="3" t="str">
        <f>VLOOKUP(A13,COLLEAGUE!A:E,5,FALSE)</f>
        <v>CLR</v>
      </c>
      <c r="F13" s="4">
        <f>VLOOKUP(A13,COLLEAGUE!A:M,13,FALSE)</f>
        <v>43140</v>
      </c>
      <c r="G13" s="5">
        <f>MIN(INDEX('ALL EVALS'!G:G,MATCH('Evaluation Data'!$A13,'ALL EVALS'!A:A,0)))</f>
        <v>43467</v>
      </c>
      <c r="H13" s="40" t="str">
        <f>VLOOKUP(A13,COLLEAGUE!A:Q,17,FALSE)</f>
        <v>Torres, Robin A</v>
      </c>
      <c r="I13" t="str">
        <f>VLOOKUP(A13,'ALL EVALS'!A:F,6,FALSE)</f>
        <v>Andres Hernandez</v>
      </c>
      <c r="J13" t="str">
        <f t="shared" ca="1" si="0"/>
        <v>Yes</v>
      </c>
    </row>
    <row r="14" spans="1:10" x14ac:dyDescent="0.25">
      <c r="A14" s="3">
        <v>447406</v>
      </c>
      <c r="B14" t="str">
        <f>IF(OR(LEFT(VLOOKUP($A14,'ALL EVALS'!$A:$C,3,FALSE),1)="M",LEFT(VLOOKUP($A14,'ALL EVALS'!$A:$C,3,FALSE),1)="O"),LEFT(VLOOKUP($A14,'ALL EVALS'!$A:$C,3,FALSE),4),LEFT(VLOOKUP($A14,'ALL EVALS'!$A:$C,3,FALSE),3))</f>
        <v>FCC</v>
      </c>
      <c r="C14" t="str">
        <f>VLOOKUP(A14,'ALL EVALS'!A:B,2,FALSE)</f>
        <v>Sarah Rodriguez</v>
      </c>
      <c r="D14" t="str">
        <f>VLOOKUP(A14,'ALL EVALS'!A:D,4,FALSE)</f>
        <v>Office Assistant II</v>
      </c>
      <c r="E14" s="3" t="str">
        <f>VLOOKUP(A14,COLLEAGUE!A:E,5,FALSE)</f>
        <v>CLR</v>
      </c>
      <c r="F14" s="4">
        <f>VLOOKUP(A14,COLLEAGUE!A:M,13,FALSE)</f>
        <v>43298</v>
      </c>
      <c r="G14" s="5">
        <f>MIN(INDEX('ALL EVALS'!G:G,MATCH('Evaluation Data'!$A14,'ALL EVALS'!A:A,0)))</f>
        <v>43586</v>
      </c>
      <c r="H14" s="40" t="str">
        <f>VLOOKUP(A14,COLLEAGUE!A:Q,17,FALSE)</f>
        <v>Hernandez, Andres R</v>
      </c>
      <c r="I14" t="str">
        <f>VLOOKUP(A14,'ALL EVALS'!A:F,6,FALSE)</f>
        <v>Andres Hernandez</v>
      </c>
      <c r="J14" t="str">
        <f t="shared" ca="1" si="0"/>
        <v>No</v>
      </c>
    </row>
    <row r="15" spans="1:10" x14ac:dyDescent="0.25">
      <c r="A15" s="3">
        <v>466994</v>
      </c>
      <c r="B15" t="str">
        <f>IF(OR(LEFT(VLOOKUP($A15,'ALL EVALS'!$A:$C,3,FALSE),1)="M",LEFT(VLOOKUP($A15,'ALL EVALS'!$A:$C,3,FALSE),1)="O"),LEFT(VLOOKUP($A15,'ALL EVALS'!$A:$C,3,FALSE),4),LEFT(VLOOKUP($A15,'ALL EVALS'!$A:$C,3,FALSE),3))</f>
        <v>FCC</v>
      </c>
      <c r="C15" t="str">
        <f>VLOOKUP(A15,'ALL EVALS'!A:B,2,FALSE)</f>
        <v>Naira Danielyan</v>
      </c>
      <c r="D15" t="str">
        <f>VLOOKUP(A15,'ALL EVALS'!A:D,4,FALSE)</f>
        <v>Evaluator</v>
      </c>
      <c r="E15" s="3" t="str">
        <f>VLOOKUP(A15,COLLEAGUE!A:E,5,FALSE)</f>
        <v>CLR</v>
      </c>
      <c r="F15" s="4">
        <f>VLOOKUP(A15,COLLEAGUE!A:M,13,FALSE)</f>
        <v>43160</v>
      </c>
      <c r="G15" s="5">
        <f>MIN(INDEX('ALL EVALS'!G:G,MATCH('Evaluation Data'!$A15,'ALL EVALS'!A:A,0)))</f>
        <v>43497</v>
      </c>
      <c r="H15" s="40" t="str">
        <f>VLOOKUP(A15,COLLEAGUE!A:Q,17,FALSE)</f>
        <v>Torres, Robin A</v>
      </c>
      <c r="I15" t="str">
        <f>VLOOKUP(A15,'ALL EVALS'!A:F,6,FALSE)</f>
        <v>Andres Hernandez</v>
      </c>
      <c r="J15" t="str">
        <f t="shared" ca="1" si="0"/>
        <v>Yes</v>
      </c>
    </row>
    <row r="16" spans="1:10" x14ac:dyDescent="0.25">
      <c r="A16" s="3">
        <v>472536</v>
      </c>
      <c r="B16" t="str">
        <f>IF(OR(LEFT(VLOOKUP($A16,'ALL EVALS'!$A:$C,3,FALSE),1)="M",LEFT(VLOOKUP($A16,'ALL EVALS'!$A:$C,3,FALSE),1)="O"),LEFT(VLOOKUP($A16,'ALL EVALS'!$A:$C,3,FALSE),4),LEFT(VLOOKUP($A16,'ALL EVALS'!$A:$C,3,FALSE),3))</f>
        <v>FCC</v>
      </c>
      <c r="C16" t="str">
        <f>VLOOKUP(A16,'ALL EVALS'!A:B,2,FALSE)</f>
        <v>Kimberley Fischer</v>
      </c>
      <c r="D16" t="str">
        <f>VLOOKUP(A16,'ALL EVALS'!A:D,4,FALSE)</f>
        <v>Office Assistant III</v>
      </c>
      <c r="E16" s="3" t="str">
        <f>VLOOKUP(A16,COLLEAGUE!A:E,5,FALSE)</f>
        <v>CLR</v>
      </c>
      <c r="F16" s="4">
        <f>VLOOKUP(A16,COLLEAGUE!A:M,13,FALSE)</f>
        <v>43441</v>
      </c>
      <c r="G16" s="5">
        <f>MIN(INDEX('ALL EVALS'!G:G,MATCH('Evaluation Data'!$A16,'ALL EVALS'!A:A,0)))</f>
        <v>43760</v>
      </c>
      <c r="H16" s="40" t="str">
        <f>VLOOKUP(A16,COLLEAGUE!A:Q,17,FALSE)</f>
        <v>Torres, Robin A</v>
      </c>
      <c r="I16" t="str">
        <f>VLOOKUP(A16,'ALL EVALS'!A:F,6,FALSE)</f>
        <v>Andres Hernandez</v>
      </c>
      <c r="J16" t="str">
        <f t="shared" ca="1" si="0"/>
        <v>No</v>
      </c>
    </row>
    <row r="17" spans="1:10" x14ac:dyDescent="0.25">
      <c r="A17" s="3">
        <v>499585</v>
      </c>
      <c r="B17" t="str">
        <f>IF(OR(LEFT(VLOOKUP($A17,'ALL EVALS'!$A:$C,3,FALSE),1)="M",LEFT(VLOOKUP($A17,'ALL EVALS'!$A:$C,3,FALSE),1)="O"),LEFT(VLOOKUP($A17,'ALL EVALS'!$A:$C,3,FALSE),4),LEFT(VLOOKUP($A17,'ALL EVALS'!$A:$C,3,FALSE),3))</f>
        <v>FCC</v>
      </c>
      <c r="C17" t="str">
        <f>VLOOKUP(A17,'ALL EVALS'!A:B,2,FALSE)</f>
        <v>Channie Phantharath</v>
      </c>
      <c r="D17" t="str">
        <f>VLOOKUP(A17,'ALL EVALS'!A:D,4,FALSE)</f>
        <v>Evaluator</v>
      </c>
      <c r="E17" s="3" t="str">
        <f>VLOOKUP(A17,COLLEAGUE!A:E,5,FALSE)</f>
        <v>CLR</v>
      </c>
      <c r="F17" s="4">
        <f>VLOOKUP(A17,COLLEAGUE!A:M,13,FALSE)</f>
        <v>43280</v>
      </c>
      <c r="G17" s="5">
        <f>MIN(INDEX('ALL EVALS'!G:G,MATCH('Evaluation Data'!$A17,'ALL EVALS'!A:A,0)))</f>
        <v>43617</v>
      </c>
      <c r="H17" s="40" t="str">
        <f>VLOOKUP(A17,COLLEAGUE!A:Q,17,FALSE)</f>
        <v>Torres, Robin A</v>
      </c>
      <c r="I17" t="str">
        <f>VLOOKUP(A17,'ALL EVALS'!A:F,6,FALSE)</f>
        <v>Andres Hernandez</v>
      </c>
      <c r="J17" t="str">
        <f t="shared" ca="1" si="0"/>
        <v>No</v>
      </c>
    </row>
    <row r="18" spans="1:10" x14ac:dyDescent="0.25">
      <c r="A18" s="3">
        <v>510025</v>
      </c>
      <c r="B18" t="str">
        <f>IF(OR(LEFT(VLOOKUP($A18,'ALL EVALS'!$A:$C,3,FALSE),1)="M",LEFT(VLOOKUP($A18,'ALL EVALS'!$A:$C,3,FALSE),1)="O"),LEFT(VLOOKUP($A18,'ALL EVALS'!$A:$C,3,FALSE),4),LEFT(VLOOKUP($A18,'ALL EVALS'!$A:$C,3,FALSE),3))</f>
        <v>FCC</v>
      </c>
      <c r="C18" t="str">
        <f>VLOOKUP(A18,'ALL EVALS'!A:B,2,FALSE)</f>
        <v>Samantha McGregor</v>
      </c>
      <c r="D18" t="str">
        <f>VLOOKUP(A18,'ALL EVALS'!A:D,4,FALSE)</f>
        <v>Office Assistant II (Alt)</v>
      </c>
      <c r="E18" s="3" t="str">
        <f>VLOOKUP(A18,COLLEAGUE!A:E,5,FALSE)</f>
        <v>CLR</v>
      </c>
      <c r="F18" s="4">
        <f>VLOOKUP(A18,COLLEAGUE!A:M,13,FALSE)</f>
        <v>43450</v>
      </c>
      <c r="G18" s="5">
        <f>MIN(INDEX('ALL EVALS'!G:G,MATCH('Evaluation Data'!$A18,'ALL EVALS'!A:A,0)))</f>
        <v>43647</v>
      </c>
      <c r="H18" s="40" t="str">
        <f>VLOOKUP(A18,COLLEAGUE!A:Q,17,FALSE)</f>
        <v>Hernandez, Andres R</v>
      </c>
      <c r="I18" t="str">
        <f>VLOOKUP(A18,'ALL EVALS'!A:F,6,FALSE)</f>
        <v>Andres Hernandez</v>
      </c>
      <c r="J18" t="str">
        <f t="shared" ca="1" si="0"/>
        <v>No</v>
      </c>
    </row>
    <row r="19" spans="1:10" x14ac:dyDescent="0.25">
      <c r="A19" s="3">
        <v>550656</v>
      </c>
      <c r="B19" t="str">
        <f>IF(OR(LEFT(VLOOKUP($A19,'ALL EVALS'!$A:$C,3,FALSE),1)="M",LEFT(VLOOKUP($A19,'ALL EVALS'!$A:$C,3,FALSE),1)="O"),LEFT(VLOOKUP($A19,'ALL EVALS'!$A:$C,3,FALSE),4),LEFT(VLOOKUP($A19,'ALL EVALS'!$A:$C,3,FALSE),3))</f>
        <v>FCC</v>
      </c>
      <c r="C19" t="str">
        <f>VLOOKUP(A19,'ALL EVALS'!A:B,2,FALSE)</f>
        <v>Justina Alvarado</v>
      </c>
      <c r="D19" t="str">
        <f>VLOOKUP(A19,'ALL EVALS'!A:D,4,FALSE)</f>
        <v>Office Assistant III</v>
      </c>
      <c r="E19" s="3" t="str">
        <f>VLOOKUP(A19,COLLEAGUE!A:E,5,FALSE)</f>
        <v>CLR</v>
      </c>
      <c r="F19" s="4">
        <f>VLOOKUP(A19,COLLEAGUE!A:M,13,FALSE)</f>
        <v>43160</v>
      </c>
      <c r="G19" s="5">
        <f>MIN(INDEX('ALL EVALS'!G:G,MATCH('Evaluation Data'!$A19,'ALL EVALS'!A:A,0)))</f>
        <v>43509</v>
      </c>
      <c r="H19" s="40" t="str">
        <f>VLOOKUP(A19,COLLEAGUE!A:Q,17,FALSE)</f>
        <v>Torres, Robin A</v>
      </c>
      <c r="I19" t="str">
        <f>VLOOKUP(A19,'ALL EVALS'!A:F,6,FALSE)</f>
        <v>Andres Hernandez</v>
      </c>
      <c r="J19" t="str">
        <f t="shared" ca="1" si="0"/>
        <v>No</v>
      </c>
    </row>
    <row r="20" spans="1:10" x14ac:dyDescent="0.25">
      <c r="A20">
        <v>577300</v>
      </c>
      <c r="B20" t="str">
        <f>IF(OR(LEFT(VLOOKUP($A20,'ALL EVALS'!$A:$C,3,FALSE),1)="M",LEFT(VLOOKUP($A20,'ALL EVALS'!$A:$C,3,FALSE),1)="O"),LEFT(VLOOKUP($A20,'ALL EVALS'!$A:$C,3,FALSE),4),LEFT(VLOOKUP($A20,'ALL EVALS'!$A:$C,3,FALSE),3))</f>
        <v>FCC</v>
      </c>
      <c r="C20" t="str">
        <f>VLOOKUP(A20,'ALL EVALS'!A:B,2,FALSE)</f>
        <v>Fennyann Chan</v>
      </c>
      <c r="D20" t="str">
        <f>VLOOKUP(A20,'ALL EVALS'!A:D,4,FALSE)</f>
        <v>Student Services Specialist</v>
      </c>
      <c r="E20" s="1" t="s">
        <v>1711</v>
      </c>
      <c r="F20" s="4">
        <f>VLOOKUP(A20,COLLEAGUE!A:M,13,FALSE)</f>
        <v>43447</v>
      </c>
      <c r="G20" s="5">
        <f>MIN(INDEX('ALL EVALS'!G:G,MATCH('Evaluation Data'!$A20,'ALL EVALS'!A:A,0)))</f>
        <v>43668</v>
      </c>
      <c r="H20" s="40" t="str">
        <f>VLOOKUP(A20,COLLEAGUE!A:Q,17,FALSE)</f>
        <v>Hernandez, Andres R</v>
      </c>
      <c r="I20" t="str">
        <f>VLOOKUP(A20,'ALL EVALS'!A:F,6,FALSE)</f>
        <v>Andres Hernandez</v>
      </c>
      <c r="J20" t="str">
        <f t="shared" ca="1" si="0"/>
        <v>No</v>
      </c>
    </row>
    <row r="21" spans="1:10" x14ac:dyDescent="0.25">
      <c r="A21" s="3">
        <v>623241</v>
      </c>
      <c r="B21" t="str">
        <f>IF(OR(LEFT(VLOOKUP($A21,'ALL EVALS'!$A:$C,3,FALSE),1)="M",LEFT(VLOOKUP($A21,'ALL EVALS'!$A:$C,3,FALSE),1)="O"),LEFT(VLOOKUP($A21,'ALL EVALS'!$A:$C,3,FALSE),4),LEFT(VLOOKUP($A21,'ALL EVALS'!$A:$C,3,FALSE),3))</f>
        <v>FCC</v>
      </c>
      <c r="C21" t="str">
        <f>VLOOKUP(A21,'ALL EVALS'!A:B,2,FALSE)</f>
        <v>Amanda Phillips</v>
      </c>
      <c r="D21" t="str">
        <f>VLOOKUP(A21,'ALL EVALS'!A:D,4,FALSE)</f>
        <v>Evaluator</v>
      </c>
      <c r="E21" s="3" t="str">
        <f>VLOOKUP(A21,COLLEAGUE!A:E,5,FALSE)</f>
        <v>CLR</v>
      </c>
      <c r="F21" s="4">
        <f>VLOOKUP(A21,COLLEAGUE!A:M,13,FALSE)</f>
        <v>43250</v>
      </c>
      <c r="G21" s="5">
        <f>MIN(INDEX('ALL EVALS'!G:G,MATCH('Evaluation Data'!$A21,'ALL EVALS'!A:A,0)))</f>
        <v>43487</v>
      </c>
      <c r="H21" s="40" t="str">
        <f>VLOOKUP(A21,COLLEAGUE!A:Q,17,FALSE)</f>
        <v>Torres, Robin A</v>
      </c>
      <c r="I21" t="str">
        <f>VLOOKUP(A21,'ALL EVALS'!A:F,6,FALSE)</f>
        <v>Andres Hernandez</v>
      </c>
      <c r="J21" t="str">
        <f t="shared" ca="1" si="0"/>
        <v>Yes</v>
      </c>
    </row>
    <row r="22" spans="1:10" x14ac:dyDescent="0.25">
      <c r="A22" s="3">
        <v>675328</v>
      </c>
      <c r="B22" t="str">
        <f>IF(OR(LEFT(VLOOKUP($A22,'ALL EVALS'!$A:$C,3,FALSE),1)="M",LEFT(VLOOKUP($A22,'ALL EVALS'!$A:$C,3,FALSE),1)="O"),LEFT(VLOOKUP($A22,'ALL EVALS'!$A:$C,3,FALSE),4),LEFT(VLOOKUP($A22,'ALL EVALS'!$A:$C,3,FALSE),3))</f>
        <v>FCC</v>
      </c>
      <c r="C22" t="str">
        <f>VLOOKUP(A22,'ALL EVALS'!A:B,2,FALSE)</f>
        <v>Tony Yang</v>
      </c>
      <c r="D22" t="str">
        <f>VLOOKUP(A22,'ALL EVALS'!A:D,4,FALSE)</f>
        <v>Office Assistant I - PPT</v>
      </c>
      <c r="E22" s="3" t="s">
        <v>1711</v>
      </c>
      <c r="G22" s="5">
        <f>MIN(INDEX('ALL EVALS'!G:G,MATCH('Evaluation Data'!$A22,'ALL EVALS'!A:A,0)))</f>
        <v>43585</v>
      </c>
      <c r="I22" t="str">
        <f>VLOOKUP(A22,'ALL EVALS'!A:F,6,FALSE)</f>
        <v>Andres Hernandez</v>
      </c>
      <c r="J22" t="str">
        <f t="shared" ca="1" si="0"/>
        <v>No</v>
      </c>
    </row>
    <row r="23" spans="1:10" x14ac:dyDescent="0.25">
      <c r="A23">
        <v>825824</v>
      </c>
      <c r="B23" t="str">
        <f>IF(OR(LEFT(VLOOKUP($A23,'ALL EVALS'!$A:$C,3,FALSE),1)="M",LEFT(VLOOKUP($A23,'ALL EVALS'!$A:$C,3,FALSE),1)="O"),LEFT(VLOOKUP($A23,'ALL EVALS'!$A:$C,3,FALSE),4),LEFT(VLOOKUP($A23,'ALL EVALS'!$A:$C,3,FALSE),3))</f>
        <v>FCC</v>
      </c>
      <c r="C23" t="str">
        <f>VLOOKUP(A23,'ALL EVALS'!A:B,2,FALSE)</f>
        <v>Cindy Clark</v>
      </c>
      <c r="D23" t="str">
        <f>VLOOKUP(A23,'ALL EVALS'!A:D,4,FALSE)</f>
        <v>Department Secretary</v>
      </c>
      <c r="E23" s="1" t="s">
        <v>1711</v>
      </c>
      <c r="F23" s="4">
        <v>43090</v>
      </c>
      <c r="G23" s="5">
        <f>MIN(INDEX('ALL EVALS'!G:G,MATCH('Evaluation Data'!$A23,'ALL EVALS'!A:A,0)))</f>
        <v>43686</v>
      </c>
      <c r="H23" s="41" t="s">
        <v>2213</v>
      </c>
      <c r="I23" t="str">
        <f>VLOOKUP(A23,'ALL EVALS'!A:F,6,FALSE)</f>
        <v>Andres Hernandez</v>
      </c>
      <c r="J23" t="str">
        <f t="shared" ca="1" si="0"/>
        <v>No</v>
      </c>
    </row>
    <row r="24" spans="1:10" x14ac:dyDescent="0.25">
      <c r="A24" s="3">
        <v>504118</v>
      </c>
      <c r="B24" t="str">
        <f>IF(OR(LEFT(VLOOKUP($A24,'ALL EVALS'!$A:$C,3,FALSE),1)="M",LEFT(VLOOKUP($A24,'ALL EVALS'!$A:$C,3,FALSE),1)="O"),LEFT(VLOOKUP($A24,'ALL EVALS'!$A:$C,3,FALSE),4),LEFT(VLOOKUP($A24,'ALL EVALS'!$A:$C,3,FALSE),3))</f>
        <v>FCC</v>
      </c>
      <c r="C24" t="str">
        <f>VLOOKUP(A24,'ALL EVALS'!A:B,2,FALSE)</f>
        <v>Barbara Hinkle</v>
      </c>
      <c r="D24" t="str">
        <f>VLOOKUP(A24,'ALL EVALS'!A:D,4,FALSE)</f>
        <v>Department Secretary</v>
      </c>
      <c r="E24" s="3" t="str">
        <f>VLOOKUP(A24,COLLEAGUE!A:E,5,FALSE)</f>
        <v>CLR</v>
      </c>
      <c r="F24" s="4">
        <f>VLOOKUP(A24,COLLEAGUE!A:M,13,FALSE)</f>
        <v>43441</v>
      </c>
      <c r="G24" s="5">
        <f>MIN(INDEX('ALL EVALS'!G:G,MATCH('Evaluation Data'!$A24,'ALL EVALS'!A:A,0)))</f>
        <v>43049</v>
      </c>
      <c r="H24" s="40" t="str">
        <f>VLOOKUP(A24,COLLEAGUE!A:Q,17,FALSE)</f>
        <v>Hall, Lataria H</v>
      </c>
      <c r="I24" t="str">
        <f>VLOOKUP(A24,'ALL EVALS'!A:F,6,FALSE)</f>
        <v>Lataria Hall</v>
      </c>
      <c r="J24" t="str">
        <f t="shared" ca="1" si="0"/>
        <v>Yes</v>
      </c>
    </row>
    <row r="25" spans="1:10" x14ac:dyDescent="0.25">
      <c r="A25" s="3">
        <v>17611</v>
      </c>
      <c r="B25" t="str">
        <f>IF(OR(LEFT(VLOOKUP($A25,'ALL EVALS'!$A:$C,3,FALSE),1)="M",LEFT(VLOOKUP($A25,'ALL EVALS'!$A:$C,3,FALSE),1)="O"),LEFT(VLOOKUP($A25,'ALL EVALS'!$A:$C,3,FALSE),4),LEFT(VLOOKUP($A25,'ALL EVALS'!$A:$C,3,FALSE),3))</f>
        <v>FCC</v>
      </c>
      <c r="C25" t="str">
        <f>VLOOKUP(A25,'ALL EVALS'!A:B,2,FALSE)</f>
        <v>Alicia Cowan</v>
      </c>
      <c r="D25" t="str">
        <f>VLOOKUP(A25,'ALL EVALS'!A:D,4,FALSE)</f>
        <v>Office Assistant III</v>
      </c>
      <c r="E25" s="3" t="str">
        <f>VLOOKUP(A25,COLLEAGUE!A:E,5,FALSE)</f>
        <v>CLR</v>
      </c>
      <c r="F25" s="4">
        <f>VLOOKUP(A25,COLLEAGUE!A:M,13,FALSE)</f>
        <v>43395</v>
      </c>
      <c r="G25" s="5">
        <f>MIN(INDEX('ALL EVALS'!G:G,MATCH('Evaluation Data'!$A25,'ALL EVALS'!A:A,0)))</f>
        <v>43553</v>
      </c>
      <c r="H25" s="40" t="str">
        <f>VLOOKUP(A25,COLLEAGUE!A:Q,17,FALSE)</f>
        <v>Barabe, Becky E</v>
      </c>
      <c r="I25" t="str">
        <f>VLOOKUP(A25,'ALL EVALS'!A:F,6,FALSE)</f>
        <v>Becky Barabe</v>
      </c>
      <c r="J25" t="str">
        <f t="shared" ca="1" si="0"/>
        <v>No</v>
      </c>
    </row>
    <row r="26" spans="1:10" x14ac:dyDescent="0.25">
      <c r="A26" s="3">
        <v>45434</v>
      </c>
      <c r="B26" t="str">
        <f>IF(OR(LEFT(VLOOKUP($A26,'ALL EVALS'!$A:$C,3,FALSE),1)="M",LEFT(VLOOKUP($A26,'ALL EVALS'!$A:$C,3,FALSE),1)="O"),LEFT(VLOOKUP($A26,'ALL EVALS'!$A:$C,3,FALSE),4),LEFT(VLOOKUP($A26,'ALL EVALS'!$A:$C,3,FALSE),3))</f>
        <v>FCC</v>
      </c>
      <c r="C26" t="str">
        <f>VLOOKUP(A26,'ALL EVALS'!A:B,2,FALSE)</f>
        <v>Daniel Wong</v>
      </c>
      <c r="D26" t="str">
        <f>VLOOKUP(A26,'ALL EVALS'!A:D,4,FALSE)</f>
        <v>Instructional Technician - Reprographics</v>
      </c>
      <c r="E26" s="3" t="str">
        <f>VLOOKUP(A26,COLLEAGUE!A:E,5,FALSE)</f>
        <v>CLR</v>
      </c>
      <c r="F26" s="4">
        <f>VLOOKUP(A26,COLLEAGUE!A:M,13,FALSE)</f>
        <v>43444</v>
      </c>
      <c r="G26" s="5">
        <f>MIN(INDEX('ALL EVALS'!G:G,MATCH('Evaluation Data'!$A26,'ALL EVALS'!A:A,0)))</f>
        <v>43804</v>
      </c>
      <c r="H26" s="40" t="str">
        <f>VLOOKUP(A26,COLLEAGUE!A:Q,17,FALSE)</f>
        <v>Barabe, Becky E</v>
      </c>
      <c r="I26" t="str">
        <f>VLOOKUP(A26,'ALL EVALS'!A:F,6,FALSE)</f>
        <v>Becky Barabe</v>
      </c>
      <c r="J26" t="str">
        <f t="shared" ca="1" si="0"/>
        <v>No</v>
      </c>
    </row>
    <row r="27" spans="1:10" x14ac:dyDescent="0.25">
      <c r="A27" s="3">
        <v>85717</v>
      </c>
      <c r="B27" t="str">
        <f>IF(OR(LEFT(VLOOKUP($A27,'ALL EVALS'!$A:$C,3,FALSE),1)="M",LEFT(VLOOKUP($A27,'ALL EVALS'!$A:$C,3,FALSE),1)="O"),LEFT(VLOOKUP($A27,'ALL EVALS'!$A:$C,3,FALSE),4),LEFT(VLOOKUP($A27,'ALL EVALS'!$A:$C,3,FALSE),3))</f>
        <v>FCC</v>
      </c>
      <c r="C27" t="str">
        <f>VLOOKUP(A27,'ALL EVALS'!A:B,2,FALSE)</f>
        <v>Daniel Foglio</v>
      </c>
      <c r="D27" t="str">
        <f>VLOOKUP(A27,'ALL EVALS'!A:D,4,FALSE)</f>
        <v>Instructional Technician - Manufacturing</v>
      </c>
      <c r="E27" s="3" t="str">
        <f>VLOOKUP(A27,COLLEAGUE!A:E,5,FALSE)</f>
        <v>CLR</v>
      </c>
      <c r="F27" s="4">
        <f>VLOOKUP(A27,COLLEAGUE!A:M,13,FALSE)</f>
        <v>43363</v>
      </c>
      <c r="G27" s="5">
        <f>MIN(INDEX('ALL EVALS'!G:G,MATCH('Evaluation Data'!$A27,'ALL EVALS'!A:A,0)))</f>
        <v>43714</v>
      </c>
      <c r="H27" s="40" t="str">
        <f>VLOOKUP(A27,COLLEAGUE!A:Q,17,FALSE)</f>
        <v>Barabe, Becky E</v>
      </c>
      <c r="I27" t="str">
        <f>VLOOKUP(A27,'ALL EVALS'!A:F,6,FALSE)</f>
        <v>Becky Barabe</v>
      </c>
      <c r="J27" t="str">
        <f t="shared" ca="1" si="0"/>
        <v>No</v>
      </c>
    </row>
    <row r="28" spans="1:10" x14ac:dyDescent="0.25">
      <c r="A28" s="3">
        <v>132350</v>
      </c>
      <c r="B28" t="str">
        <f>IF(OR(LEFT(VLOOKUP($A28,'ALL EVALS'!$A:$C,3,FALSE),1)="M",LEFT(VLOOKUP($A28,'ALL EVALS'!$A:$C,3,FALSE),1)="O"),LEFT(VLOOKUP($A28,'ALL EVALS'!$A:$C,3,FALSE),4),LEFT(VLOOKUP($A28,'ALL EVALS'!$A:$C,3,FALSE),3))</f>
        <v>FCC</v>
      </c>
      <c r="C28" t="str">
        <f>VLOOKUP(A28,'ALL EVALS'!A:B,2,FALSE)</f>
        <v>Joel Villar</v>
      </c>
      <c r="D28" t="str">
        <f>VLOOKUP(A28,'ALL EVALS'!A:D,4,FALSE)</f>
        <v>Instructional Technician - Automotive</v>
      </c>
      <c r="E28" s="3" t="str">
        <f>VLOOKUP(A28,COLLEAGUE!A:E,5,FALSE)</f>
        <v>CLR</v>
      </c>
      <c r="F28" s="4">
        <f>VLOOKUP(A28,COLLEAGUE!A:M,13,FALSE)</f>
        <v>43332</v>
      </c>
      <c r="G28" s="5">
        <f>MIN(INDEX('ALL EVALS'!G:G,MATCH('Evaluation Data'!$A28,'ALL EVALS'!A:A,0)))</f>
        <v>43585</v>
      </c>
      <c r="H28" s="40" t="str">
        <f>VLOOKUP(A28,COLLEAGUE!A:Q,17,FALSE)</f>
        <v>Barabe, Becky E</v>
      </c>
      <c r="I28" t="str">
        <f>VLOOKUP(A28,'ALL EVALS'!A:F,6,FALSE)</f>
        <v>Becky Barabe</v>
      </c>
      <c r="J28" t="str">
        <f t="shared" ca="1" si="0"/>
        <v>No</v>
      </c>
    </row>
    <row r="29" spans="1:10" x14ac:dyDescent="0.25">
      <c r="A29" s="3">
        <v>276867</v>
      </c>
      <c r="B29" t="str">
        <f>IF(OR(LEFT(VLOOKUP($A29,'ALL EVALS'!$A:$C,3,FALSE),1)="M",LEFT(VLOOKUP($A29,'ALL EVALS'!$A:$C,3,FALSE),1)="O"),LEFT(VLOOKUP($A29,'ALL EVALS'!$A:$C,3,FALSE),4),LEFT(VLOOKUP($A29,'ALL EVALS'!$A:$C,3,FALSE),3))</f>
        <v>FCC</v>
      </c>
      <c r="C29" t="str">
        <f>VLOOKUP(A29,'ALL EVALS'!A:B,2,FALSE)</f>
        <v>Ramon Zapata</v>
      </c>
      <c r="D29" t="str">
        <f>VLOOKUP(A29,'ALL EVALS'!A:D,4,FALSE)</f>
        <v>Instructional Technician - Auto Body &amp; Fender</v>
      </c>
      <c r="E29" s="3" t="str">
        <f>VLOOKUP(A29,COLLEAGUE!A:E,5,FALSE)</f>
        <v>CLR</v>
      </c>
      <c r="F29" s="4">
        <f>VLOOKUP(A29,COLLEAGUE!A:M,13,FALSE)</f>
        <v>43298</v>
      </c>
      <c r="G29" s="5">
        <f>MIN(INDEX('ALL EVALS'!G:G,MATCH('Evaluation Data'!$A29,'ALL EVALS'!A:A,0)))</f>
        <v>43470</v>
      </c>
      <c r="H29" s="40" t="str">
        <f>VLOOKUP(A29,COLLEAGUE!A:Q,17,FALSE)</f>
        <v>Barabe, Becky E</v>
      </c>
      <c r="I29" t="str">
        <f>VLOOKUP(A29,'ALL EVALS'!A:F,6,FALSE)</f>
        <v>Becky Barabe</v>
      </c>
      <c r="J29" t="str">
        <f t="shared" ca="1" si="0"/>
        <v>Yes</v>
      </c>
    </row>
    <row r="30" spans="1:10" x14ac:dyDescent="0.25">
      <c r="A30" s="3">
        <v>280900</v>
      </c>
      <c r="B30" t="str">
        <f>IF(OR(LEFT(VLOOKUP($A30,'ALL EVALS'!$A:$C,3,FALSE),1)="M",LEFT(VLOOKUP($A30,'ALL EVALS'!$A:$C,3,FALSE),1)="O"),LEFT(VLOOKUP($A30,'ALL EVALS'!$A:$C,3,FALSE),4),LEFT(VLOOKUP($A30,'ALL EVALS'!$A:$C,3,FALSE),3))</f>
        <v>FCC</v>
      </c>
      <c r="C30" t="str">
        <f>VLOOKUP(A30,'ALL EVALS'!A:B,2,FALSE)</f>
        <v>Larry Neulinger</v>
      </c>
      <c r="D30" t="str">
        <f>VLOOKUP(A30,'ALL EVALS'!A:D,4,FALSE)</f>
        <v>Instructional Technician - Automotive</v>
      </c>
      <c r="E30" s="3" t="str">
        <f>VLOOKUP(A30,COLLEAGUE!A:E,5,FALSE)</f>
        <v>CLR</v>
      </c>
      <c r="F30" s="4">
        <f>VLOOKUP(A30,COLLEAGUE!A:M,13,FALSE)</f>
        <v>43350</v>
      </c>
      <c r="G30" s="5">
        <f>MIN(INDEX('ALL EVALS'!G:G,MATCH('Evaluation Data'!$A30,'ALL EVALS'!A:A,0)))</f>
        <v>43698</v>
      </c>
      <c r="H30" s="40" t="str">
        <f>VLOOKUP(A30,COLLEAGUE!A:Q,17,FALSE)</f>
        <v>Barabe, Becky E</v>
      </c>
      <c r="I30" t="str">
        <f>VLOOKUP(A30,'ALL EVALS'!A:F,6,FALSE)</f>
        <v>Becky Barabe</v>
      </c>
      <c r="J30" t="str">
        <f t="shared" ca="1" si="0"/>
        <v>No</v>
      </c>
    </row>
    <row r="31" spans="1:10" x14ac:dyDescent="0.25">
      <c r="A31" s="3">
        <v>281027</v>
      </c>
      <c r="B31" t="str">
        <f>IF(OR(LEFT(VLOOKUP($A31,'ALL EVALS'!$A:$C,3,FALSE),1)="M",LEFT(VLOOKUP($A31,'ALL EVALS'!$A:$C,3,FALSE),1)="O"),LEFT(VLOOKUP($A31,'ALL EVALS'!$A:$C,3,FALSE),4),LEFT(VLOOKUP($A31,'ALL EVALS'!$A:$C,3,FALSE),3))</f>
        <v>FCC</v>
      </c>
      <c r="C31" t="str">
        <f>VLOOKUP(A31,'ALL EVALS'!A:B,2,FALSE)</f>
        <v>Suzanne Sankey</v>
      </c>
      <c r="D31" t="str">
        <f>VLOOKUP(A31,'ALL EVALS'!A:D,4,FALSE)</f>
        <v>Automotive Parts Technician</v>
      </c>
      <c r="E31" s="3" t="str">
        <f>VLOOKUP(A31,COLLEAGUE!A:E,5,FALSE)</f>
        <v>CLR</v>
      </c>
      <c r="F31" s="4">
        <f>VLOOKUP(A31,COLLEAGUE!A:M,13,FALSE)</f>
        <v>43298</v>
      </c>
      <c r="G31" s="5">
        <f>MIN(INDEX('ALL EVALS'!G:G,MATCH('Evaluation Data'!$A31,'ALL EVALS'!A:A,0)))</f>
        <v>43546</v>
      </c>
      <c r="H31" s="40" t="str">
        <f>VLOOKUP(A31,COLLEAGUE!A:Q,17,FALSE)</f>
        <v>Barabe, Becky E</v>
      </c>
      <c r="I31" t="str">
        <f>VLOOKUP(A31,'ALL EVALS'!A:F,6,FALSE)</f>
        <v>Becky Barabe</v>
      </c>
      <c r="J31" t="str">
        <f t="shared" ca="1" si="0"/>
        <v>No</v>
      </c>
    </row>
    <row r="32" spans="1:10" x14ac:dyDescent="0.25">
      <c r="A32" s="3">
        <v>373869</v>
      </c>
      <c r="B32" t="str">
        <f>IF(OR(LEFT(VLOOKUP($A32,'ALL EVALS'!$A:$C,3,FALSE),1)="M",LEFT(VLOOKUP($A32,'ALL EVALS'!$A:$C,3,FALSE),1)="O"),LEFT(VLOOKUP($A32,'ALL EVALS'!$A:$C,3,FALSE),4),LEFT(VLOOKUP($A32,'ALL EVALS'!$A:$C,3,FALSE),3))</f>
        <v>FCC</v>
      </c>
      <c r="C32" t="str">
        <f>VLOOKUP(A32,'ALL EVALS'!A:B,2,FALSE)</f>
        <v>Frank Anaya</v>
      </c>
      <c r="D32" t="str">
        <f>VLOOKUP(A32,'ALL EVALS'!A:D,4,FALSE)</f>
        <v>Instructional Technician Auto Body &amp; Fender</v>
      </c>
      <c r="E32" s="3" t="str">
        <f>VLOOKUP(A32,COLLEAGUE!A:E,5,FALSE)</f>
        <v>CLR</v>
      </c>
      <c r="F32" s="4">
        <f>VLOOKUP(A32,COLLEAGUE!A:M,13,FALSE)</f>
        <v>43437</v>
      </c>
      <c r="G32" s="5">
        <f>MIN(INDEX('ALL EVALS'!G:G,MATCH('Evaluation Data'!$A32,'ALL EVALS'!A:A,0)))</f>
        <v>43776</v>
      </c>
      <c r="H32" s="40" t="str">
        <f>VLOOKUP(A32,COLLEAGUE!A:Q,17,FALSE)</f>
        <v>Barabe, Becky E</v>
      </c>
      <c r="I32" t="str">
        <f>VLOOKUP(A32,'ALL EVALS'!A:F,6,FALSE)</f>
        <v>Becky Barabe</v>
      </c>
      <c r="J32" t="str">
        <f t="shared" ca="1" si="0"/>
        <v>No</v>
      </c>
    </row>
    <row r="33" spans="1:10" x14ac:dyDescent="0.25">
      <c r="A33" s="3">
        <v>444411</v>
      </c>
      <c r="B33" t="str">
        <f>IF(OR(LEFT(VLOOKUP($A33,'ALL EVALS'!$A:$C,3,FALSE),1)="M",LEFT(VLOOKUP($A33,'ALL EVALS'!$A:$C,3,FALSE),1)="O"),LEFT(VLOOKUP($A33,'ALL EVALS'!$A:$C,3,FALSE),4),LEFT(VLOOKUP($A33,'ALL EVALS'!$A:$C,3,FALSE),3))</f>
        <v>FCC</v>
      </c>
      <c r="C33" t="str">
        <f>VLOOKUP(A33,'ALL EVALS'!A:B,2,FALSE)</f>
        <v>Ricco Guajardo</v>
      </c>
      <c r="D33" t="str">
        <f>VLOOKUP(A33,'ALL EVALS'!A:D,4,FALSE)</f>
        <v>Electronics/Microcomputer Technician</v>
      </c>
      <c r="E33" s="3" t="str">
        <f>VLOOKUP(A33,COLLEAGUE!A:E,5,FALSE)</f>
        <v>CLR</v>
      </c>
      <c r="F33" s="4">
        <f>VLOOKUP(A33,COLLEAGUE!A:M,13,FALSE)</f>
        <v>43347</v>
      </c>
      <c r="G33" s="5">
        <f>MIN(INDEX('ALL EVALS'!G:G,MATCH('Evaluation Data'!$A33,'ALL EVALS'!A:A,0)))</f>
        <v>43694</v>
      </c>
      <c r="H33" s="40" t="str">
        <f>VLOOKUP(A33,COLLEAGUE!A:Q,17,FALSE)</f>
        <v>Barabe, Becky E</v>
      </c>
      <c r="I33" t="str">
        <f>VLOOKUP(A33,'ALL EVALS'!A:F,6,FALSE)</f>
        <v>Becky Barabe</v>
      </c>
      <c r="J33" t="str">
        <f t="shared" ca="1" si="0"/>
        <v>No</v>
      </c>
    </row>
    <row r="34" spans="1:10" x14ac:dyDescent="0.25">
      <c r="A34" s="3">
        <v>586120</v>
      </c>
      <c r="B34" t="str">
        <f>IF(OR(LEFT(VLOOKUP($A34,'ALL EVALS'!$A:$C,3,FALSE),1)="M",LEFT(VLOOKUP($A34,'ALL EVALS'!$A:$C,3,FALSE),1)="O"),LEFT(VLOOKUP($A34,'ALL EVALS'!$A:$C,3,FALSE),4),LEFT(VLOOKUP($A34,'ALL EVALS'!$A:$C,3,FALSE),3))</f>
        <v>FCC</v>
      </c>
      <c r="C34" t="str">
        <f>VLOOKUP(A34,'ALL EVALS'!A:B,2,FALSE)</f>
        <v>Joshua Beaulieu</v>
      </c>
      <c r="D34" t="str">
        <f>VLOOKUP(A34,'ALL EVALS'!A:D,4,FALSE)</f>
        <v>Instructional Technician - Welding</v>
      </c>
      <c r="E34" s="3" t="str">
        <f>VLOOKUP(A34,COLLEAGUE!A:E,5,FALSE)</f>
        <v>CLR</v>
      </c>
      <c r="F34" s="4">
        <f>VLOOKUP(A34,COLLEAGUE!A:M,13,FALSE)</f>
        <v>43298</v>
      </c>
      <c r="G34" s="5">
        <f>MIN(INDEX('ALL EVALS'!G:G,MATCH('Evaluation Data'!$A34,'ALL EVALS'!A:A,0)))</f>
        <v>43706</v>
      </c>
      <c r="H34" s="40" t="str">
        <f>VLOOKUP(A34,COLLEAGUE!A:Q,17,FALSE)</f>
        <v>Barabe, Becky E</v>
      </c>
      <c r="I34" t="str">
        <f>VLOOKUP(A34,'ALL EVALS'!A:F,6,FALSE)</f>
        <v>Becky Barabe</v>
      </c>
      <c r="J34" t="str">
        <f t="shared" ca="1" si="0"/>
        <v>No</v>
      </c>
    </row>
    <row r="35" spans="1:10" x14ac:dyDescent="0.25">
      <c r="A35" s="3">
        <v>192176</v>
      </c>
      <c r="B35" t="str">
        <f>IF(OR(LEFT(VLOOKUP($A35,'ALL EVALS'!$A:$C,3,FALSE),1)="M",LEFT(VLOOKUP($A35,'ALL EVALS'!$A:$C,3,FALSE),1)="O"),LEFT(VLOOKUP($A35,'ALL EVALS'!$A:$C,3,FALSE),4),LEFT(VLOOKUP($A35,'ALL EVALS'!$A:$C,3,FALSE),3))</f>
        <v>FCC</v>
      </c>
      <c r="C35" t="str">
        <f>VLOOKUP(A35,'ALL EVALS'!A:B,2,FALSE)</f>
        <v>Mayra Machain</v>
      </c>
      <c r="D35" t="str">
        <f>VLOOKUP(A35,'ALL EVALS'!A:D,4,FALSE)</f>
        <v>Accounting Technician I</v>
      </c>
      <c r="E35" s="3" t="str">
        <f>VLOOKUP(A35,COLLEAGUE!A:E,5,FALSE)</f>
        <v>CLR</v>
      </c>
      <c r="F35" s="4">
        <f>VLOOKUP(A35,COLLEAGUE!A:M,13,FALSE)</f>
        <v>42769</v>
      </c>
      <c r="G35" s="5">
        <f>MIN(INDEX('ALL EVALS'!G:G,MATCH('Evaluation Data'!$A35,'ALL EVALS'!A:A,0)))</f>
        <v>43232</v>
      </c>
      <c r="H35" s="40" t="str">
        <f>VLOOKUP(A35,COLLEAGUE!A:Q,17,FALSE)</f>
        <v>Angle, Perry B</v>
      </c>
      <c r="I35" t="str">
        <f>VLOOKUP(A35,'ALL EVALS'!A:F,6,FALSE)</f>
        <v>Bernardo Reynoso</v>
      </c>
      <c r="J35" t="str">
        <f t="shared" ca="1" si="0"/>
        <v>Yes</v>
      </c>
    </row>
    <row r="36" spans="1:10" x14ac:dyDescent="0.25">
      <c r="A36" s="3">
        <v>513828</v>
      </c>
      <c r="B36" t="str">
        <f>IF(OR(LEFT(VLOOKUP($A36,'ALL EVALS'!$A:$C,3,FALSE),1)="M",LEFT(VLOOKUP($A36,'ALL EVALS'!$A:$C,3,FALSE),1)="O"),LEFT(VLOOKUP($A36,'ALL EVALS'!$A:$C,3,FALSE),4),LEFT(VLOOKUP($A36,'ALL EVALS'!$A:$C,3,FALSE),3))</f>
        <v>FCC</v>
      </c>
      <c r="C36" t="str">
        <f>VLOOKUP(A36,'ALL EVALS'!A:B,2,FALSE)</f>
        <v>John Yang</v>
      </c>
      <c r="D36" t="str">
        <f>VLOOKUP(A36,'ALL EVALS'!A:D,4,FALSE)</f>
        <v>Upward Bound Assistant</v>
      </c>
      <c r="E36" s="3" t="str">
        <f>VLOOKUP(A36,COLLEAGUE!A:E,5,FALSE)</f>
        <v>CLR</v>
      </c>
      <c r="F36" s="4">
        <f>VLOOKUP(A36,COLLEAGUE!A:M,13,FALSE)</f>
        <v>42768</v>
      </c>
      <c r="G36" s="5">
        <f>MIN(INDEX('ALL EVALS'!G:G,MATCH('Evaluation Data'!$A36,'ALL EVALS'!A:A,0)))</f>
        <v>43256</v>
      </c>
      <c r="H36" s="40" t="str">
        <f>VLOOKUP(A36,COLLEAGUE!A:Q,17,FALSE)</f>
        <v>Angle, Perry B</v>
      </c>
      <c r="I36" t="str">
        <f>VLOOKUP(A36,'ALL EVALS'!A:F,6,FALSE)</f>
        <v>Bernardo Reynoso</v>
      </c>
      <c r="J36" t="str">
        <f t="shared" ca="1" si="0"/>
        <v>Yes</v>
      </c>
    </row>
    <row r="37" spans="1:10" x14ac:dyDescent="0.25">
      <c r="A37" s="3">
        <v>39316</v>
      </c>
      <c r="B37" t="str">
        <f>IF(OR(LEFT(VLOOKUP($A37,'ALL EVALS'!$A:$C,3,FALSE),1)="M",LEFT(VLOOKUP($A37,'ALL EVALS'!$A:$C,3,FALSE),1)="O"),LEFT(VLOOKUP($A37,'ALL EVALS'!$A:$C,3,FALSE),4),LEFT(VLOOKUP($A37,'ALL EVALS'!$A:$C,3,FALSE),3))</f>
        <v>FCC</v>
      </c>
      <c r="C37" t="str">
        <f>VLOOKUP(A37,'ALL EVALS'!A:B,2,FALSE)</f>
        <v>Mary Doyle</v>
      </c>
      <c r="D37" t="str">
        <f>VLOOKUP(A37,'ALL EVALS'!A:D,4,FALSE)</f>
        <v>Print, Media &amp; Communications Manager</v>
      </c>
      <c r="E37" s="3" t="str">
        <f>VLOOKUP(A37,COLLEAGUE!A:E,5,FALSE)</f>
        <v>CLM</v>
      </c>
      <c r="F37" s="4">
        <f>VLOOKUP(A37,COLLEAGUE!A:M,13,FALSE)</f>
        <v>43143</v>
      </c>
      <c r="G37" s="5">
        <f>MIN(INDEX('ALL EVALS'!G:G,MATCH('Evaluation Data'!$A37,'ALL EVALS'!A:A,0)))</f>
        <v>43691</v>
      </c>
      <c r="H37" s="40" t="str">
        <f>VLOOKUP(A37,COLLEAGUE!A:Q,17,FALSE)</f>
        <v>Sullivan, Cheryl J</v>
      </c>
      <c r="I37" t="str">
        <f>VLOOKUP(A37,'ALL EVALS'!A:F,6,FALSE)</f>
        <v>Carla Walter</v>
      </c>
      <c r="J37" t="str">
        <f t="shared" ca="1" si="0"/>
        <v>No</v>
      </c>
    </row>
    <row r="38" spans="1:10" x14ac:dyDescent="0.25">
      <c r="A38" s="3">
        <v>118720</v>
      </c>
      <c r="B38" t="str">
        <f>IF(OR(LEFT(VLOOKUP($A38,'ALL EVALS'!$A:$C,3,FALSE),1)="M",LEFT(VLOOKUP($A38,'ALL EVALS'!$A:$C,3,FALSE),1)="O"),LEFT(VLOOKUP($A38,'ALL EVALS'!$A:$C,3,FALSE),4),LEFT(VLOOKUP($A38,'ALL EVALS'!$A:$C,3,FALSE),3))</f>
        <v>FCC</v>
      </c>
      <c r="C38" t="str">
        <f>VLOOKUP(A38,'ALL EVALS'!A:B,2,FALSE)</f>
        <v>Melissa Llanes</v>
      </c>
      <c r="D38" t="str">
        <f>VLOOKUP(A38,'ALL EVALS'!A:D,4,FALSE)</f>
        <v>Administrative Assistant</v>
      </c>
      <c r="E38" s="3" t="str">
        <f>VLOOKUP(A38,COLLEAGUE!A:E,5,FALSE)</f>
        <v>CLR</v>
      </c>
      <c r="F38" s="4">
        <f>VLOOKUP(A38,COLLEAGUE!A:M,13,FALSE)</f>
        <v>43354</v>
      </c>
      <c r="G38" s="5">
        <f>MIN(INDEX('ALL EVALS'!G:G,MATCH('Evaluation Data'!$A38,'ALL EVALS'!A:A,0)))</f>
        <v>43509</v>
      </c>
      <c r="H38" s="40" t="str">
        <f>VLOOKUP(A38,COLLEAGUE!A:Q,17,FALSE)</f>
        <v>Sullivan, Cheryl J</v>
      </c>
      <c r="I38" t="str">
        <f>VLOOKUP(A38,'ALL EVALS'!A:F,6,FALSE)</f>
        <v>Carla Walter</v>
      </c>
      <c r="J38" t="str">
        <f t="shared" ca="1" si="0"/>
        <v>No</v>
      </c>
    </row>
    <row r="39" spans="1:10" x14ac:dyDescent="0.25">
      <c r="A39" s="3">
        <v>165357</v>
      </c>
      <c r="B39" t="str">
        <f>IF(OR(LEFT(VLOOKUP($A39,'ALL EVALS'!$A:$C,3,FALSE),1)="M",LEFT(VLOOKUP($A39,'ALL EVALS'!$A:$C,3,FALSE),1)="O"),LEFT(VLOOKUP($A39,'ALL EVALS'!$A:$C,3,FALSE),4),LEFT(VLOOKUP($A39,'ALL EVALS'!$A:$C,3,FALSE),3))</f>
        <v>FCC</v>
      </c>
      <c r="C39" t="str">
        <f>VLOOKUP(A39,'ALL EVALS'!A:B,2,FALSE)</f>
        <v>Christopher Orr</v>
      </c>
      <c r="D39" t="str">
        <f>VLOOKUP(A39,'ALL EVALS'!A:D,4,FALSE)</f>
        <v>Custodial Manager</v>
      </c>
      <c r="E39" s="3" t="str">
        <f>VLOOKUP(A39,COLLEAGUE!A:E,5,FALSE)</f>
        <v>CLM</v>
      </c>
      <c r="F39" s="4">
        <f>VLOOKUP(A39,COLLEAGUE!A:M,13,FALSE)</f>
        <v>43354</v>
      </c>
      <c r="G39" s="5">
        <f>MIN(INDEX('ALL EVALS'!G:G,MATCH('Evaluation Data'!$A39,'ALL EVALS'!A:A,0)))</f>
        <v>43408</v>
      </c>
      <c r="H39" s="40" t="str">
        <f>VLOOKUP(A39,COLLEAGUE!A:Q,17,FALSE)</f>
        <v>Sullivan, Cheryl J</v>
      </c>
      <c r="I39" t="str">
        <f>VLOOKUP(A39,'ALL EVALS'!A:F,6,FALSE)</f>
        <v>Carla Walter</v>
      </c>
      <c r="J39" t="str">
        <f t="shared" ca="1" si="0"/>
        <v>Yes</v>
      </c>
    </row>
    <row r="40" spans="1:10" x14ac:dyDescent="0.25">
      <c r="A40" s="3">
        <v>308110</v>
      </c>
      <c r="B40" t="str">
        <f>IF(OR(LEFT(VLOOKUP($A40,'ALL EVALS'!$A:$C,3,FALSE),1)="M",LEFT(VLOOKUP($A40,'ALL EVALS'!$A:$C,3,FALSE),1)="O"),LEFT(VLOOKUP($A40,'ALL EVALS'!$A:$C,3,FALSE),4),LEFT(VLOOKUP($A40,'ALL EVALS'!$A:$C,3,FALSE),3))</f>
        <v>FCC</v>
      </c>
      <c r="C40" t="str">
        <f>VLOOKUP(A40,'ALL EVALS'!A:B,2,FALSE)</f>
        <v>Amy Yocupicio</v>
      </c>
      <c r="D40" t="str">
        <f>VLOOKUP(A40,'ALL EVALS'!A:D,4,FALSE)</f>
        <v>Human Resources Technician</v>
      </c>
      <c r="E40" s="3" t="str">
        <f>VLOOKUP(A40,COLLEAGUE!A:E,5,FALSE)</f>
        <v>CLR</v>
      </c>
      <c r="F40" s="4">
        <v>42949</v>
      </c>
      <c r="G40" s="5">
        <f>MIN(INDEX('ALL EVALS'!G:G,MATCH('Evaluation Data'!$A40,'ALL EVALS'!A:A,0)))</f>
        <v>43455</v>
      </c>
      <c r="H40" s="41" t="s">
        <v>2219</v>
      </c>
      <c r="I40" t="str">
        <f>VLOOKUP(A40,'ALL EVALS'!A:F,6,FALSE)</f>
        <v>Carla Walter</v>
      </c>
      <c r="J40" t="str">
        <f t="shared" ca="1" si="0"/>
        <v>Yes</v>
      </c>
    </row>
    <row r="41" spans="1:10" x14ac:dyDescent="0.25">
      <c r="A41" s="3">
        <v>321065</v>
      </c>
      <c r="B41" t="str">
        <f>IF(OR(LEFT(VLOOKUP($A41,'ALL EVALS'!$A:$C,3,FALSE),1)="M",LEFT(VLOOKUP($A41,'ALL EVALS'!$A:$C,3,FALSE),1)="O"),LEFT(VLOOKUP($A41,'ALL EVALS'!$A:$C,3,FALSE),4),LEFT(VLOOKUP($A41,'ALL EVALS'!$A:$C,3,FALSE),3))</f>
        <v>FCC</v>
      </c>
      <c r="C41" t="str">
        <f>VLOOKUP(A41,'ALL EVALS'!A:B,2,FALSE)</f>
        <v>Tamara Maddox</v>
      </c>
      <c r="D41" t="str">
        <f>VLOOKUP(A41,'ALL EVALS'!A:D,4,FALSE)</f>
        <v>Accounting Supervisor</v>
      </c>
      <c r="E41" s="3" t="str">
        <f>VLOOKUP(A41,COLLEAGUE!A:E,5,FALSE)</f>
        <v>CLM</v>
      </c>
      <c r="F41" s="4">
        <f>VLOOKUP(A41,COLLEAGUE!A:M,13,FALSE)</f>
        <v>43354</v>
      </c>
      <c r="G41" s="5">
        <f>MIN(INDEX('ALL EVALS'!G:G,MATCH('Evaluation Data'!$A41,'ALL EVALS'!A:A,0)))</f>
        <v>43631</v>
      </c>
      <c r="H41" s="40" t="str">
        <f>VLOOKUP(A41,COLLEAGUE!A:Q,17,FALSE)</f>
        <v>Sullivan, Cheryl J</v>
      </c>
      <c r="I41" t="str">
        <f>VLOOKUP(A41,'ALL EVALS'!A:F,6,FALSE)</f>
        <v>Carla Walter</v>
      </c>
      <c r="J41" t="str">
        <f t="shared" ca="1" si="0"/>
        <v>No</v>
      </c>
    </row>
    <row r="42" spans="1:10" x14ac:dyDescent="0.25">
      <c r="A42" s="3">
        <v>386010</v>
      </c>
      <c r="B42" t="str">
        <f>IF(OR(LEFT(VLOOKUP($A42,'ALL EVALS'!$A:$C,3,FALSE),1)="M",LEFT(VLOOKUP($A42,'ALL EVALS'!$A:$C,3,FALSE),1)="O"),LEFT(VLOOKUP($A42,'ALL EVALS'!$A:$C,3,FALSE),4),LEFT(VLOOKUP($A42,'ALL EVALS'!$A:$C,3,FALSE),3))</f>
        <v>FCC</v>
      </c>
      <c r="C42" t="str">
        <f>VLOOKUP(A42,'ALL EVALS'!A:B,2,FALSE)</f>
        <v>Cathleen Kozielski</v>
      </c>
      <c r="D42" t="str">
        <f>VLOOKUP(A42,'ALL EVALS'!A:D,4,FALSE)</f>
        <v>Accounting Technician II</v>
      </c>
      <c r="E42" s="3" t="str">
        <f>VLOOKUP(A42,COLLEAGUE!A:E,5,FALSE)</f>
        <v>CLR</v>
      </c>
      <c r="F42" s="4">
        <f>VLOOKUP(A42,COLLEAGUE!A:M,13,FALSE)</f>
        <v>43368</v>
      </c>
      <c r="G42" s="5">
        <f>MIN(INDEX('ALL EVALS'!G:G,MATCH('Evaluation Data'!$A42,'ALL EVALS'!A:A,0)))</f>
        <v>43705</v>
      </c>
      <c r="H42" s="40" t="str">
        <f>VLOOKUP(A42,COLLEAGUE!A:Q,17,FALSE)</f>
        <v>Sullivan, Cheryl J</v>
      </c>
      <c r="I42" t="str">
        <f>VLOOKUP(A42,'ALL EVALS'!A:F,6,FALSE)</f>
        <v>Carla Walter</v>
      </c>
      <c r="J42" t="str">
        <f t="shared" ca="1" si="0"/>
        <v>No</v>
      </c>
    </row>
    <row r="43" spans="1:10" x14ac:dyDescent="0.25">
      <c r="A43" s="3">
        <v>413196</v>
      </c>
      <c r="B43" t="str">
        <f>IF(OR(LEFT(VLOOKUP($A43,'ALL EVALS'!$A:$C,3,FALSE),1)="M",LEFT(VLOOKUP($A43,'ALL EVALS'!$A:$C,3,FALSE),1)="O"),LEFT(VLOOKUP($A43,'ALL EVALS'!$A:$C,3,FALSE),4),LEFT(VLOOKUP($A43,'ALL EVALS'!$A:$C,3,FALSE),3))</f>
        <v>FCC</v>
      </c>
      <c r="C43" t="str">
        <f>VLOOKUP(A43,'ALL EVALS'!A:B,2,FALSE)</f>
        <v>Melody Riversmith</v>
      </c>
      <c r="D43" t="str">
        <f>VLOOKUP(A43,'ALL EVALS'!A:D,4,FALSE)</f>
        <v>Business Facilities Assistant</v>
      </c>
      <c r="E43" s="3" t="str">
        <f>VLOOKUP(A43,COLLEAGUE!A:E,5,FALSE)</f>
        <v>CLR</v>
      </c>
      <c r="F43" s="4">
        <f>VLOOKUP(A43,COLLEAGUE!A:M,13,FALSE)</f>
        <v>43361</v>
      </c>
      <c r="G43" s="5">
        <f>MIN(INDEX('ALL EVALS'!G:G,MATCH('Evaluation Data'!$A43,'ALL EVALS'!A:A,0)))</f>
        <v>43652</v>
      </c>
      <c r="H43" s="40" t="str">
        <f>VLOOKUP(A43,COLLEAGUE!A:Q,17,FALSE)</f>
        <v>Sullivan, Cheryl J</v>
      </c>
      <c r="I43" t="str">
        <f>VLOOKUP(A43,'ALL EVALS'!A:F,6,FALSE)</f>
        <v>Carla Walter</v>
      </c>
      <c r="J43" t="str">
        <f t="shared" ca="1" si="0"/>
        <v>No</v>
      </c>
    </row>
    <row r="44" spans="1:10" x14ac:dyDescent="0.25">
      <c r="A44" s="3">
        <v>426078</v>
      </c>
      <c r="B44" t="str">
        <f>IF(OR(LEFT(VLOOKUP($A44,'ALL EVALS'!$A:$C,3,FALSE),1)="M",LEFT(VLOOKUP($A44,'ALL EVALS'!$A:$C,3,FALSE),1)="O"),LEFT(VLOOKUP($A44,'ALL EVALS'!$A:$C,3,FALSE),4),LEFT(VLOOKUP($A44,'ALL EVALS'!$A:$C,3,FALSE),3))</f>
        <v>FCC</v>
      </c>
      <c r="C44" t="str">
        <f>VLOOKUP(A44,'ALL EVALS'!A:B,2,FALSE)</f>
        <v>Teng Vang</v>
      </c>
      <c r="D44" t="str">
        <f>VLOOKUP(A44,'ALL EVALS'!A:D,4,FALSE)</f>
        <v>Accountant/Auditor</v>
      </c>
      <c r="E44" s="3" t="str">
        <f>VLOOKUP(A44,COLLEAGUE!A:E,5,FALSE)</f>
        <v>CLR</v>
      </c>
      <c r="F44" s="4">
        <f>VLOOKUP(A44,COLLEAGUE!A:M,13,FALSE)</f>
        <v>43355</v>
      </c>
      <c r="G44" s="5">
        <f>MIN(INDEX('ALL EVALS'!G:G,MATCH('Evaluation Data'!$A44,'ALL EVALS'!A:A,0)))</f>
        <v>43659</v>
      </c>
      <c r="H44" s="40" t="str">
        <f>VLOOKUP(A44,COLLEAGUE!A:Q,17,FALSE)</f>
        <v>Sullivan, Cheryl J</v>
      </c>
      <c r="I44" t="str">
        <f>VLOOKUP(A44,'ALL EVALS'!A:F,6,FALSE)</f>
        <v>Carla Walter</v>
      </c>
      <c r="J44" t="str">
        <f t="shared" ca="1" si="0"/>
        <v>No</v>
      </c>
    </row>
    <row r="45" spans="1:10" x14ac:dyDescent="0.25">
      <c r="A45" s="3">
        <v>611168</v>
      </c>
      <c r="B45" t="str">
        <f>IF(OR(LEFT(VLOOKUP($A45,'ALL EVALS'!$A:$C,3,FALSE),1)="M",LEFT(VLOOKUP($A45,'ALL EVALS'!$A:$C,3,FALSE),1)="O"),LEFT(VLOOKUP($A45,'ALL EVALS'!$A:$C,3,FALSE),4),LEFT(VLOOKUP($A45,'ALL EVALS'!$A:$C,3,FALSE),3))</f>
        <v>FCC</v>
      </c>
      <c r="C45" t="str">
        <f>VLOOKUP(A45,'ALL EVALS'!A:B,2,FALSE)</f>
        <v>Kristie Andersen</v>
      </c>
      <c r="D45" t="str">
        <f>VLOOKUP(A45,'ALL EVALS'!A:D,4,FALSE)</f>
        <v>Campus Business Assistant</v>
      </c>
      <c r="E45" s="3" t="str">
        <f>VLOOKUP(A45,COLLEAGUE!A:E,5,FALSE)</f>
        <v>CLR</v>
      </c>
      <c r="F45" s="4">
        <v>43371</v>
      </c>
      <c r="G45" s="5">
        <f>MIN(INDEX('ALL EVALS'!G:G,MATCH('Evaluation Data'!$A45,'ALL EVALS'!A:A,0)))</f>
        <v>43550</v>
      </c>
      <c r="H45" s="41" t="s">
        <v>2858</v>
      </c>
      <c r="I45" t="str">
        <f>VLOOKUP(A45,'ALL EVALS'!A:F,6,FALSE)</f>
        <v>Carla Walter</v>
      </c>
      <c r="J45" t="str">
        <f t="shared" ca="1" si="0"/>
        <v>No</v>
      </c>
    </row>
    <row r="46" spans="1:10" x14ac:dyDescent="0.25">
      <c r="A46" s="3">
        <v>4116</v>
      </c>
      <c r="B46" t="str">
        <f>IF(OR(LEFT(VLOOKUP($A46,'ALL EVALS'!$A:$C,3,FALSE),1)="M",LEFT(VLOOKUP($A46,'ALL EVALS'!$A:$C,3,FALSE),1)="O"),LEFT(VLOOKUP($A46,'ALL EVALS'!$A:$C,3,FALSE),4),LEFT(VLOOKUP($A46,'ALL EVALS'!$A:$C,3,FALSE),3))</f>
        <v>FCC</v>
      </c>
      <c r="C46" t="str">
        <f>VLOOKUP(A46,'ALL EVALS'!A:B,2,FALSE)</f>
        <v>Scot Unruh</v>
      </c>
      <c r="D46" t="str">
        <f>VLOOKUP(A46,'ALL EVALS'!A:D,4,FALSE)</f>
        <v>General Utility Worker</v>
      </c>
      <c r="E46" s="3" t="str">
        <f>VLOOKUP(A46,COLLEAGUE!A:E,5,FALSE)</f>
        <v>CLR</v>
      </c>
      <c r="F46" s="4">
        <v>42205</v>
      </c>
      <c r="G46" s="5">
        <f>MIN(INDEX('ALL EVALS'!G:G,MATCH('Evaluation Data'!$A46,'ALL EVALS'!A:A,0)))</f>
        <v>43713</v>
      </c>
      <c r="H46" s="40">
        <f>VLOOKUP(A46,COLLEAGUE!A:Q,17,FALSE)</f>
        <v>0</v>
      </c>
      <c r="I46" t="str">
        <f>VLOOKUP(A46,'ALL EVALS'!A:F,6,FALSE)</f>
        <v>Carlos Puente Jr</v>
      </c>
      <c r="J46" t="str">
        <f t="shared" ca="1" si="0"/>
        <v>No</v>
      </c>
    </row>
    <row r="47" spans="1:10" x14ac:dyDescent="0.25">
      <c r="A47" s="3">
        <v>23923</v>
      </c>
      <c r="B47" t="str">
        <f>IF(OR(LEFT(VLOOKUP($A47,'ALL EVALS'!$A:$C,3,FALSE),1)="M",LEFT(VLOOKUP($A47,'ALL EVALS'!$A:$C,3,FALSE),1)="O"),LEFT(VLOOKUP($A47,'ALL EVALS'!$A:$C,3,FALSE),4),LEFT(VLOOKUP($A47,'ALL EVALS'!$A:$C,3,FALSE),3))</f>
        <v>FCC</v>
      </c>
      <c r="C47" t="str">
        <f>VLOOKUP(A47,'ALL EVALS'!A:B,2,FALSE)</f>
        <v>Neng Yang</v>
      </c>
      <c r="D47" t="str">
        <f>VLOOKUP(A47,'ALL EVALS'!A:D,4,FALSE)</f>
        <v>Custodian</v>
      </c>
      <c r="E47" s="3" t="str">
        <f>VLOOKUP(A47,COLLEAGUE!A:E,5,FALSE)</f>
        <v>CLR</v>
      </c>
      <c r="F47" s="4">
        <f>VLOOKUP(A47,COLLEAGUE!A:M,13,FALSE)</f>
        <v>43152</v>
      </c>
      <c r="G47" s="5">
        <f>MIN(INDEX('ALL EVALS'!G:G,MATCH('Evaluation Data'!$A47,'ALL EVALS'!A:A,0)))</f>
        <v>43418</v>
      </c>
      <c r="H47" s="40" t="str">
        <f>VLOOKUP(A47,COLLEAGUE!A:Q,17,FALSE)</f>
        <v>Puente Jr, Carlos R</v>
      </c>
      <c r="I47" t="str">
        <f>VLOOKUP(A47,'ALL EVALS'!A:F,6,FALSE)</f>
        <v>Carlos Puente Jr</v>
      </c>
      <c r="J47" t="str">
        <f t="shared" ca="1" si="0"/>
        <v>Yes</v>
      </c>
    </row>
    <row r="48" spans="1:10" x14ac:dyDescent="0.25">
      <c r="A48" s="3">
        <v>35316</v>
      </c>
      <c r="B48" t="str">
        <f>IF(OR(LEFT(VLOOKUP($A48,'ALL EVALS'!$A:$C,3,FALSE),1)="M",LEFT(VLOOKUP($A48,'ALL EVALS'!$A:$C,3,FALSE),1)="O"),LEFT(VLOOKUP($A48,'ALL EVALS'!$A:$C,3,FALSE),4),LEFT(VLOOKUP($A48,'ALL EVALS'!$A:$C,3,FALSE),3))</f>
        <v>FCC</v>
      </c>
      <c r="C48" t="str">
        <f>VLOOKUP(A48,'ALL EVALS'!A:B,2,FALSE)</f>
        <v>Richard Briones</v>
      </c>
      <c r="D48" t="str">
        <f>VLOOKUP(A48,'ALL EVALS'!A:D,4,FALSE)</f>
        <v>Custodian</v>
      </c>
      <c r="E48" s="3" t="str">
        <f>VLOOKUP(A48,COLLEAGUE!A:E,5,FALSE)</f>
        <v>CLR</v>
      </c>
      <c r="F48" s="4">
        <f>VLOOKUP(A48,COLLEAGUE!A:M,13,FALSE)</f>
        <v>43236</v>
      </c>
      <c r="G48" s="5">
        <f>MIN(INDEX('ALL EVALS'!G:G,MATCH('Evaluation Data'!$A48,'ALL EVALS'!A:A,0)))</f>
        <v>43420</v>
      </c>
      <c r="H48" s="40" t="str">
        <f>VLOOKUP(A48,COLLEAGUE!A:Q,17,FALSE)</f>
        <v>Puente Jr, Carlos R</v>
      </c>
      <c r="I48" t="str">
        <f>VLOOKUP(A48,'ALL EVALS'!A:F,6,FALSE)</f>
        <v>Carlos Puente Jr</v>
      </c>
      <c r="J48" t="str">
        <f t="shared" ca="1" si="0"/>
        <v>Yes</v>
      </c>
    </row>
    <row r="49" spans="1:10" x14ac:dyDescent="0.25">
      <c r="A49" s="3">
        <v>132395</v>
      </c>
      <c r="B49" t="str">
        <f>IF(OR(LEFT(VLOOKUP($A49,'ALL EVALS'!$A:$C,3,FALSE),1)="M",LEFT(VLOOKUP($A49,'ALL EVALS'!$A:$C,3,FALSE),1)="O"),LEFT(VLOOKUP($A49,'ALL EVALS'!$A:$C,3,FALSE),4),LEFT(VLOOKUP($A49,'ALL EVALS'!$A:$C,3,FALSE),3))</f>
        <v>FCC</v>
      </c>
      <c r="C49" t="str">
        <f>VLOOKUP(A49,'ALL EVALS'!A:B,2,FALSE)</f>
        <v>Randy Anaya</v>
      </c>
      <c r="D49" t="str">
        <f>VLOOKUP(A49,'ALL EVALS'!A:D,4,FALSE)</f>
        <v>Custodian</v>
      </c>
      <c r="E49" s="3" t="str">
        <f>VLOOKUP(A49,COLLEAGUE!A:E,5,FALSE)</f>
        <v>CLR</v>
      </c>
      <c r="F49" s="4">
        <v>43175</v>
      </c>
      <c r="G49" s="5">
        <f>MIN(INDEX('ALL EVALS'!G:G,MATCH('Evaluation Data'!$A49,'ALL EVALS'!A:A,0)))</f>
        <v>43435</v>
      </c>
      <c r="H49" s="41" t="s">
        <v>2227</v>
      </c>
      <c r="I49" t="str">
        <f>VLOOKUP(A49,'ALL EVALS'!A:F,6,FALSE)</f>
        <v>Carlos Puente Jr</v>
      </c>
      <c r="J49" t="str">
        <f t="shared" ca="1" si="0"/>
        <v>Yes</v>
      </c>
    </row>
    <row r="50" spans="1:10" x14ac:dyDescent="0.25">
      <c r="A50" s="3">
        <v>137256</v>
      </c>
      <c r="B50" t="str">
        <f>IF(OR(LEFT(VLOOKUP($A50,'ALL EVALS'!$A:$C,3,FALSE),1)="M",LEFT(VLOOKUP($A50,'ALL EVALS'!$A:$C,3,FALSE),1)="O"),LEFT(VLOOKUP($A50,'ALL EVALS'!$A:$C,3,FALSE),4),LEFT(VLOOKUP($A50,'ALL EVALS'!$A:$C,3,FALSE),3))</f>
        <v>FCC</v>
      </c>
      <c r="C50" t="str">
        <f>VLOOKUP(A50,'ALL EVALS'!A:B,2,FALSE)</f>
        <v>Jered Crump</v>
      </c>
      <c r="D50" t="str">
        <f>VLOOKUP(A50,'ALL EVALS'!A:D,4,FALSE)</f>
        <v>Custodian</v>
      </c>
      <c r="E50" s="3" t="str">
        <f>VLOOKUP(A50,COLLEAGUE!A:E,5,FALSE)</f>
        <v>CLR</v>
      </c>
      <c r="F50" s="4">
        <f>VLOOKUP(A50,COLLEAGUE!A:M,13,FALSE)</f>
        <v>43158</v>
      </c>
      <c r="G50" s="5">
        <f>MIN(INDEX('ALL EVALS'!G:G,MATCH('Evaluation Data'!$A50,'ALL EVALS'!A:A,0)))</f>
        <v>43504</v>
      </c>
      <c r="H50" s="40" t="str">
        <f>VLOOKUP(A50,COLLEAGUE!A:Q,17,FALSE)</f>
        <v>Puente Jr, Carlos R</v>
      </c>
      <c r="I50" t="str">
        <f>VLOOKUP(A50,'ALL EVALS'!A:F,6,FALSE)</f>
        <v>Carlos Puente Jr</v>
      </c>
      <c r="J50" t="str">
        <f t="shared" ca="1" si="0"/>
        <v>Yes</v>
      </c>
    </row>
    <row r="51" spans="1:10" x14ac:dyDescent="0.25">
      <c r="A51" s="3">
        <v>194415</v>
      </c>
      <c r="B51" t="str">
        <f>IF(OR(LEFT(VLOOKUP($A51,'ALL EVALS'!$A:$C,3,FALSE),1)="M",LEFT(VLOOKUP($A51,'ALL EVALS'!$A:$C,3,FALSE),1)="O"),LEFT(VLOOKUP($A51,'ALL EVALS'!$A:$C,3,FALSE),4),LEFT(VLOOKUP($A51,'ALL EVALS'!$A:$C,3,FALSE),3))</f>
        <v>FCC</v>
      </c>
      <c r="C51" t="str">
        <f>VLOOKUP(A51,'ALL EVALS'!A:B,2,FALSE)</f>
        <v>Charles Record</v>
      </c>
      <c r="D51" t="str">
        <f>VLOOKUP(A51,'ALL EVALS'!A:D,4,FALSE)</f>
        <v>Custodian</v>
      </c>
      <c r="E51" s="3" t="str">
        <f>VLOOKUP(A51,COLLEAGUE!A:E,5,FALSE)</f>
        <v>CLR</v>
      </c>
      <c r="F51" s="4">
        <f>VLOOKUP(A51,COLLEAGUE!A:M,13,FALSE)</f>
        <v>43054</v>
      </c>
      <c r="G51" s="5">
        <f>MIN(INDEX('ALL EVALS'!G:G,MATCH('Evaluation Data'!$A51,'ALL EVALS'!A:A,0)))</f>
        <v>43329</v>
      </c>
      <c r="H51" s="40" t="str">
        <f>VLOOKUP(A51,COLLEAGUE!A:Q,17,FALSE)</f>
        <v>Puente Jr, Carlos R</v>
      </c>
      <c r="I51" t="str">
        <f>VLOOKUP(A51,'ALL EVALS'!A:F,6,FALSE)</f>
        <v>Carlos Puente Jr</v>
      </c>
      <c r="J51" t="str">
        <f t="shared" ca="1" si="0"/>
        <v>Yes</v>
      </c>
    </row>
    <row r="52" spans="1:10" x14ac:dyDescent="0.25">
      <c r="A52" s="3">
        <v>199448</v>
      </c>
      <c r="B52" t="str">
        <f>IF(OR(LEFT(VLOOKUP($A52,'ALL EVALS'!$A:$C,3,FALSE),1)="M",LEFT(VLOOKUP($A52,'ALL EVALS'!$A:$C,3,FALSE),1)="O"),LEFT(VLOOKUP($A52,'ALL EVALS'!$A:$C,3,FALSE),4),LEFT(VLOOKUP($A52,'ALL EVALS'!$A:$C,3,FALSE),3))</f>
        <v>FCC</v>
      </c>
      <c r="C52" t="str">
        <f>VLOOKUP(A52,'ALL EVALS'!A:B,2,FALSE)</f>
        <v>George Falcon</v>
      </c>
      <c r="D52" t="str">
        <f>VLOOKUP(A52,'ALL EVALS'!A:D,4,FALSE)</f>
        <v>Custodian</v>
      </c>
      <c r="E52" s="3" t="str">
        <f>VLOOKUP(A52,COLLEAGUE!A:E,5,FALSE)</f>
        <v>CLR</v>
      </c>
      <c r="F52" s="4">
        <f>VLOOKUP(A52,COLLEAGUE!A:M,13,FALSE)</f>
        <v>43371</v>
      </c>
      <c r="G52" s="5">
        <f>MIN(INDEX('ALL EVALS'!G:G,MATCH('Evaluation Data'!$A52,'ALL EVALS'!A:A,0)))</f>
        <v>43668</v>
      </c>
      <c r="H52" s="40" t="str">
        <f>VLOOKUP(A52,COLLEAGUE!A:Q,17,FALSE)</f>
        <v>Puente Jr, Carlos R</v>
      </c>
      <c r="I52" t="str">
        <f>VLOOKUP(A52,'ALL EVALS'!A:F,6,FALSE)</f>
        <v>Carlos Puente Jr</v>
      </c>
      <c r="J52" t="str">
        <f t="shared" ca="1" si="0"/>
        <v>No</v>
      </c>
    </row>
    <row r="53" spans="1:10" x14ac:dyDescent="0.25">
      <c r="A53" s="3">
        <v>215552</v>
      </c>
      <c r="B53" t="str">
        <f>IF(OR(LEFT(VLOOKUP($A53,'ALL EVALS'!$A:$C,3,FALSE),1)="M",LEFT(VLOOKUP($A53,'ALL EVALS'!$A:$C,3,FALSE),1)="O"),LEFT(VLOOKUP($A53,'ALL EVALS'!$A:$C,3,FALSE),4),LEFT(VLOOKUP($A53,'ALL EVALS'!$A:$C,3,FALSE),3))</f>
        <v>FCC</v>
      </c>
      <c r="C53" t="str">
        <f>VLOOKUP(A53,'ALL EVALS'!A:B,2,FALSE)</f>
        <v>Horacio Alaniz</v>
      </c>
      <c r="D53" t="str">
        <f>VLOOKUP(A53,'ALL EVALS'!A:D,4,FALSE)</f>
        <v>Custodian</v>
      </c>
      <c r="E53" s="3" t="str">
        <f>VLOOKUP(A53,COLLEAGUE!A:E,5,FALSE)</f>
        <v>CLR</v>
      </c>
      <c r="F53" s="4">
        <f>VLOOKUP(A53,COLLEAGUE!A:M,13,FALSE)</f>
        <v>42716</v>
      </c>
      <c r="G53" s="5">
        <f>MIN(INDEX('ALL EVALS'!G:G,MATCH('Evaluation Data'!$A53,'ALL EVALS'!A:A,0)))</f>
        <v>43427</v>
      </c>
      <c r="H53" s="40" t="str">
        <f>VLOOKUP(A53,COLLEAGUE!A:Q,17,FALSE)</f>
        <v>Puente Jr, Carlos R</v>
      </c>
      <c r="I53" t="str">
        <f>VLOOKUP(A53,'ALL EVALS'!A:F,6,FALSE)</f>
        <v>Carlos Puente Jr</v>
      </c>
      <c r="J53" t="str">
        <f t="shared" ca="1" si="0"/>
        <v>Yes</v>
      </c>
    </row>
    <row r="54" spans="1:10" x14ac:dyDescent="0.25">
      <c r="A54" s="3">
        <v>273420</v>
      </c>
      <c r="B54" t="str">
        <f>IF(OR(LEFT(VLOOKUP($A54,'ALL EVALS'!$A:$C,3,FALSE),1)="M",LEFT(VLOOKUP($A54,'ALL EVALS'!$A:$C,3,FALSE),1)="O"),LEFT(VLOOKUP($A54,'ALL EVALS'!$A:$C,3,FALSE),4),LEFT(VLOOKUP($A54,'ALL EVALS'!$A:$C,3,FALSE),3))</f>
        <v>FCC</v>
      </c>
      <c r="C54" t="str">
        <f>VLOOKUP(A54,'ALL EVALS'!A:B,2,FALSE)</f>
        <v>Artie Williams</v>
      </c>
      <c r="D54" t="str">
        <f>VLOOKUP(A54,'ALL EVALS'!A:D,4,FALSE)</f>
        <v>Lead Custodian</v>
      </c>
      <c r="E54" s="3" t="str">
        <f>VLOOKUP(A54,COLLEAGUE!A:E,5,FALSE)</f>
        <v>CLR</v>
      </c>
      <c r="F54" s="4">
        <f>VLOOKUP(A54,COLLEAGUE!A:M,13,FALSE)</f>
        <v>43198</v>
      </c>
      <c r="G54" s="5">
        <f>MIN(INDEX('ALL EVALS'!G:G,MATCH('Evaluation Data'!$A54,'ALL EVALS'!A:A,0)))</f>
        <v>43318</v>
      </c>
      <c r="H54" s="40" t="str">
        <f>VLOOKUP(A54,COLLEAGUE!A:Q,17,FALSE)</f>
        <v>Puente Jr, Carlos R</v>
      </c>
      <c r="I54" t="str">
        <f>VLOOKUP(A54,'ALL EVALS'!A:F,6,FALSE)</f>
        <v>Carlos Puente Jr</v>
      </c>
      <c r="J54" t="str">
        <f t="shared" ca="1" si="0"/>
        <v>Yes</v>
      </c>
    </row>
    <row r="55" spans="1:10" x14ac:dyDescent="0.25">
      <c r="A55" s="3">
        <v>281391</v>
      </c>
      <c r="B55" t="str">
        <f>IF(OR(LEFT(VLOOKUP($A55,'ALL EVALS'!$A:$C,3,FALSE),1)="M",LEFT(VLOOKUP($A55,'ALL EVALS'!$A:$C,3,FALSE),1)="O"),LEFT(VLOOKUP($A55,'ALL EVALS'!$A:$C,3,FALSE),4),LEFT(VLOOKUP($A55,'ALL EVALS'!$A:$C,3,FALSE),3))</f>
        <v>FCC</v>
      </c>
      <c r="C55" t="str">
        <f>VLOOKUP(A55,'ALL EVALS'!A:B,2,FALSE)</f>
        <v>Edwin Reed</v>
      </c>
      <c r="D55" t="str">
        <f>VLOOKUP(A55,'ALL EVALS'!A:D,4,FALSE)</f>
        <v>Custodian</v>
      </c>
      <c r="E55" s="3" t="str">
        <f>VLOOKUP(A55,COLLEAGUE!A:E,5,FALSE)</f>
        <v>CLR</v>
      </c>
      <c r="F55" s="4">
        <f>VLOOKUP(A55,COLLEAGUE!A:M,13,FALSE)</f>
        <v>43216</v>
      </c>
      <c r="G55" s="5">
        <f>MIN(INDEX('ALL EVALS'!G:G,MATCH('Evaluation Data'!$A55,'ALL EVALS'!A:A,0)))</f>
        <v>43413</v>
      </c>
      <c r="H55" s="40" t="str">
        <f>VLOOKUP(A55,COLLEAGUE!A:Q,17,FALSE)</f>
        <v>Puente Jr, Carlos R</v>
      </c>
      <c r="I55" t="str">
        <f>VLOOKUP(A55,'ALL EVALS'!A:F,6,FALSE)</f>
        <v>Carlos Puente Jr</v>
      </c>
      <c r="J55" t="str">
        <f t="shared" ca="1" si="0"/>
        <v>Yes</v>
      </c>
    </row>
    <row r="56" spans="1:10" x14ac:dyDescent="0.25">
      <c r="A56" s="3">
        <v>281417</v>
      </c>
      <c r="B56" t="str">
        <f>IF(OR(LEFT(VLOOKUP($A56,'ALL EVALS'!$A:$C,3,FALSE),1)="M",LEFT(VLOOKUP($A56,'ALL EVALS'!$A:$C,3,FALSE),1)="O"),LEFT(VLOOKUP($A56,'ALL EVALS'!$A:$C,3,FALSE),4),LEFT(VLOOKUP($A56,'ALL EVALS'!$A:$C,3,FALSE),3))</f>
        <v>FCC</v>
      </c>
      <c r="C56" t="str">
        <f>VLOOKUP(A56,'ALL EVALS'!A:B,2,FALSE)</f>
        <v>Michael Richards</v>
      </c>
      <c r="D56" t="str">
        <f>VLOOKUP(A56,'ALL EVALS'!A:D,4,FALSE)</f>
        <v>Lead Custodian</v>
      </c>
      <c r="E56" s="3" t="str">
        <f>VLOOKUP(A56,COLLEAGUE!A:E,5,FALSE)</f>
        <v>CLR</v>
      </c>
      <c r="F56" s="4">
        <f>VLOOKUP(A56,COLLEAGUE!A:M,13,FALSE)</f>
        <v>43144</v>
      </c>
      <c r="G56" s="5">
        <f>MIN(INDEX('ALL EVALS'!G:G,MATCH('Evaluation Data'!$A56,'ALL EVALS'!A:A,0)))</f>
        <v>43325</v>
      </c>
      <c r="H56" s="40" t="str">
        <f>VLOOKUP(A56,COLLEAGUE!A:Q,17,FALSE)</f>
        <v>Puente Jr, Carlos R</v>
      </c>
      <c r="I56" t="str">
        <f>VLOOKUP(A56,'ALL EVALS'!A:F,6,FALSE)</f>
        <v>Carlos Puente Jr</v>
      </c>
      <c r="J56" t="str">
        <f t="shared" ca="1" si="0"/>
        <v>Yes</v>
      </c>
    </row>
    <row r="57" spans="1:10" x14ac:dyDescent="0.25">
      <c r="A57" s="3">
        <v>281641</v>
      </c>
      <c r="B57" t="str">
        <f>IF(OR(LEFT(VLOOKUP($A57,'ALL EVALS'!$A:$C,3,FALSE),1)="M",LEFT(VLOOKUP($A57,'ALL EVALS'!$A:$C,3,FALSE),1)="O"),LEFT(VLOOKUP($A57,'ALL EVALS'!$A:$C,3,FALSE),4),LEFT(VLOOKUP($A57,'ALL EVALS'!$A:$C,3,FALSE),3))</f>
        <v>FCC</v>
      </c>
      <c r="C57" t="str">
        <f>VLOOKUP(A57,'ALL EVALS'!A:B,2,FALSE)</f>
        <v>Jose Munoz</v>
      </c>
      <c r="D57" t="str">
        <f>VLOOKUP(A57,'ALL EVALS'!A:D,4,FALSE)</f>
        <v>Custodian</v>
      </c>
      <c r="E57" s="3" t="str">
        <f>VLOOKUP(A57,COLLEAGUE!A:E,5,FALSE)</f>
        <v>CLR</v>
      </c>
      <c r="F57" s="4">
        <f>VLOOKUP(A57,COLLEAGUE!A:M,13,FALSE)</f>
        <v>43003</v>
      </c>
      <c r="G57" s="5">
        <f>MIN(INDEX('ALL EVALS'!G:G,MATCH('Evaluation Data'!$A57,'ALL EVALS'!A:A,0)))</f>
        <v>43184</v>
      </c>
      <c r="H57" s="40" t="str">
        <f>VLOOKUP(A57,COLLEAGUE!A:Q,17,FALSE)</f>
        <v>Puente Jr, Carlos R</v>
      </c>
      <c r="I57" t="str">
        <f>VLOOKUP(A57,'ALL EVALS'!A:F,6,FALSE)</f>
        <v>Carlos Puente Jr</v>
      </c>
      <c r="J57" t="str">
        <f t="shared" ca="1" si="0"/>
        <v>Yes</v>
      </c>
    </row>
    <row r="58" spans="1:10" x14ac:dyDescent="0.25">
      <c r="A58" s="3">
        <v>282848</v>
      </c>
      <c r="B58" t="str">
        <f>IF(OR(LEFT(VLOOKUP($A58,'ALL EVALS'!$A:$C,3,FALSE),1)="M",LEFT(VLOOKUP($A58,'ALL EVALS'!$A:$C,3,FALSE),1)="O"),LEFT(VLOOKUP($A58,'ALL EVALS'!$A:$C,3,FALSE),4),LEFT(VLOOKUP($A58,'ALL EVALS'!$A:$C,3,FALSE),3))</f>
        <v>FCC</v>
      </c>
      <c r="C58" t="str">
        <f>VLOOKUP(A58,'ALL EVALS'!A:B,2,FALSE)</f>
        <v>Eddie Standifer II</v>
      </c>
      <c r="D58" t="str">
        <f>VLOOKUP(A58,'ALL EVALS'!A:D,4,FALSE)</f>
        <v>Custodian</v>
      </c>
      <c r="E58" s="3" t="str">
        <f>VLOOKUP(A58,COLLEAGUE!A:E,5,FALSE)</f>
        <v>CLR</v>
      </c>
      <c r="F58" s="4">
        <f>VLOOKUP(A58,COLLEAGUE!A:M,13,FALSE)</f>
        <v>43048</v>
      </c>
      <c r="G58" s="5">
        <f>MIN(INDEX('ALL EVALS'!G:G,MATCH('Evaluation Data'!$A58,'ALL EVALS'!A:A,0)))</f>
        <v>43335</v>
      </c>
      <c r="H58" s="40" t="str">
        <f>VLOOKUP(A58,COLLEAGUE!A:Q,17,FALSE)</f>
        <v>Puente Jr, Carlos R</v>
      </c>
      <c r="I58" t="str">
        <f>VLOOKUP(A58,'ALL EVALS'!A:F,6,FALSE)</f>
        <v>Carlos Puente Jr</v>
      </c>
      <c r="J58" t="str">
        <f t="shared" ca="1" si="0"/>
        <v>Yes</v>
      </c>
    </row>
    <row r="59" spans="1:10" x14ac:dyDescent="0.25">
      <c r="A59" s="3">
        <v>332212</v>
      </c>
      <c r="B59" t="str">
        <f>IF(OR(LEFT(VLOOKUP($A59,'ALL EVALS'!$A:$C,3,FALSE),1)="M",LEFT(VLOOKUP($A59,'ALL EVALS'!$A:$C,3,FALSE),1)="O"),LEFT(VLOOKUP($A59,'ALL EVALS'!$A:$C,3,FALSE),4),LEFT(VLOOKUP($A59,'ALL EVALS'!$A:$C,3,FALSE),3))</f>
        <v>FCC</v>
      </c>
      <c r="C59" t="str">
        <f>VLOOKUP(A59,'ALL EVALS'!A:B,2,FALSE)</f>
        <v>Anthony Slade</v>
      </c>
      <c r="D59" t="str">
        <f>VLOOKUP(A59,'ALL EVALS'!A:D,4,FALSE)</f>
        <v>Custodian</v>
      </c>
      <c r="E59" s="3" t="str">
        <f>VLOOKUP(A59,COLLEAGUE!A:E,5,FALSE)</f>
        <v>CLR</v>
      </c>
      <c r="F59" s="4">
        <f>VLOOKUP(A59,COLLEAGUE!A:M,13,FALSE)</f>
        <v>43053</v>
      </c>
      <c r="G59" s="5">
        <f>MIN(INDEX('ALL EVALS'!G:G,MATCH('Evaluation Data'!$A59,'ALL EVALS'!A:A,0)))</f>
        <v>43354</v>
      </c>
      <c r="H59" s="40" t="str">
        <f>VLOOKUP(A59,COLLEAGUE!A:Q,17,FALSE)</f>
        <v>Puente Jr, Carlos R</v>
      </c>
      <c r="I59" t="str">
        <f>VLOOKUP(A59,'ALL EVALS'!A:F,6,FALSE)</f>
        <v>Carlos Puente Jr</v>
      </c>
      <c r="J59" t="str">
        <f t="shared" ca="1" si="0"/>
        <v>Yes</v>
      </c>
    </row>
    <row r="60" spans="1:10" x14ac:dyDescent="0.25">
      <c r="A60" s="3">
        <v>339949</v>
      </c>
      <c r="B60" t="str">
        <f>IF(OR(LEFT(VLOOKUP($A60,'ALL EVALS'!$A:$C,3,FALSE),1)="M",LEFT(VLOOKUP($A60,'ALL EVALS'!$A:$C,3,FALSE),1)="O"),LEFT(VLOOKUP($A60,'ALL EVALS'!$A:$C,3,FALSE),4),LEFT(VLOOKUP($A60,'ALL EVALS'!$A:$C,3,FALSE),3))</f>
        <v>FCC</v>
      </c>
      <c r="C60" t="str">
        <f>VLOOKUP(A60,'ALL EVALS'!A:B,2,FALSE)</f>
        <v>Alvin Greathouse</v>
      </c>
      <c r="D60" t="str">
        <f>VLOOKUP(A60,'ALL EVALS'!A:D,4,FALSE)</f>
        <v>Custodian</v>
      </c>
      <c r="E60" s="3" t="str">
        <f>VLOOKUP(A60,COLLEAGUE!A:E,5,FALSE)</f>
        <v>CLR</v>
      </c>
      <c r="F60" s="4">
        <f>VLOOKUP(A60,COLLEAGUE!A:M,13,FALSE)</f>
        <v>43047</v>
      </c>
      <c r="G60" s="5">
        <f>MIN(INDEX('ALL EVALS'!G:G,MATCH('Evaluation Data'!$A60,'ALL EVALS'!A:A,0)))</f>
        <v>43328</v>
      </c>
      <c r="H60" s="40" t="str">
        <f>VLOOKUP(A60,COLLEAGUE!A:Q,17,FALSE)</f>
        <v>Puente Jr, Carlos R</v>
      </c>
      <c r="I60" t="str">
        <f>VLOOKUP(A60,'ALL EVALS'!A:F,6,FALSE)</f>
        <v>Carlos Puente Jr</v>
      </c>
      <c r="J60" t="str">
        <f t="shared" ca="1" si="0"/>
        <v>Yes</v>
      </c>
    </row>
    <row r="61" spans="1:10" x14ac:dyDescent="0.25">
      <c r="A61" s="3">
        <v>353861</v>
      </c>
      <c r="B61" t="str">
        <f>IF(OR(LEFT(VLOOKUP($A61,'ALL EVALS'!$A:$C,3,FALSE),1)="M",LEFT(VLOOKUP($A61,'ALL EVALS'!$A:$C,3,FALSE),1)="O"),LEFT(VLOOKUP($A61,'ALL EVALS'!$A:$C,3,FALSE),4),LEFT(VLOOKUP($A61,'ALL EVALS'!$A:$C,3,FALSE),3))</f>
        <v>FCC</v>
      </c>
      <c r="C61" t="str">
        <f>VLOOKUP(A61,'ALL EVALS'!A:B,2,FALSE)</f>
        <v>Daniel Fierro</v>
      </c>
      <c r="D61" t="str">
        <f>VLOOKUP(A61,'ALL EVALS'!A:D,4,FALSE)</f>
        <v>Custodian</v>
      </c>
      <c r="E61" s="3" t="str">
        <f>VLOOKUP(A61,COLLEAGUE!A:E,5,FALSE)</f>
        <v>CLR</v>
      </c>
      <c r="F61" s="4">
        <f>VLOOKUP(A61,COLLEAGUE!A:M,13,FALSE)</f>
        <v>43418</v>
      </c>
      <c r="G61" s="5">
        <f>MIN(INDEX('ALL EVALS'!G:G,MATCH('Evaluation Data'!$A61,'ALL EVALS'!A:A,0)))</f>
        <v>43692</v>
      </c>
      <c r="H61" s="40" t="str">
        <f>VLOOKUP(A61,COLLEAGUE!A:Q,17,FALSE)</f>
        <v>Puente Jr, Carlos R</v>
      </c>
      <c r="I61" t="str">
        <f>VLOOKUP(A61,'ALL EVALS'!A:F,6,FALSE)</f>
        <v>Carlos Puente Jr</v>
      </c>
      <c r="J61" t="str">
        <f t="shared" ca="1" si="0"/>
        <v>No</v>
      </c>
    </row>
    <row r="62" spans="1:10" x14ac:dyDescent="0.25">
      <c r="A62" s="3">
        <v>357756</v>
      </c>
      <c r="B62" t="str">
        <f>IF(OR(LEFT(VLOOKUP($A62,'ALL EVALS'!$A:$C,3,FALSE),1)="M",LEFT(VLOOKUP($A62,'ALL EVALS'!$A:$C,3,FALSE),1)="O"),LEFT(VLOOKUP($A62,'ALL EVALS'!$A:$C,3,FALSE),4),LEFT(VLOOKUP($A62,'ALL EVALS'!$A:$C,3,FALSE),3))</f>
        <v>FCC</v>
      </c>
      <c r="C62" t="str">
        <f>VLOOKUP(A62,'ALL EVALS'!A:B,2,FALSE)</f>
        <v>Francisco Olvera</v>
      </c>
      <c r="D62" t="str">
        <f>VLOOKUP(A62,'ALL EVALS'!A:D,4,FALSE)</f>
        <v>Custodian</v>
      </c>
      <c r="E62" s="3" t="str">
        <f>VLOOKUP(A62,COLLEAGUE!A:E,5,FALSE)</f>
        <v>CLR</v>
      </c>
      <c r="F62" s="4">
        <f>VLOOKUP(A62,COLLEAGUE!A:M,13,FALSE)</f>
        <v>43046</v>
      </c>
      <c r="G62" s="5">
        <f>MIN(INDEX('ALL EVALS'!G:G,MATCH('Evaluation Data'!$A62,'ALL EVALS'!A:A,0)))</f>
        <v>43336</v>
      </c>
      <c r="H62" s="40" t="str">
        <f>VLOOKUP(A62,COLLEAGUE!A:Q,17,FALSE)</f>
        <v>Puente Jr, Carlos R</v>
      </c>
      <c r="I62" t="str">
        <f>VLOOKUP(A62,'ALL EVALS'!A:F,6,FALSE)</f>
        <v>Carlos Puente Jr</v>
      </c>
      <c r="J62" t="str">
        <f t="shared" ca="1" si="0"/>
        <v>Yes</v>
      </c>
    </row>
    <row r="63" spans="1:10" x14ac:dyDescent="0.25">
      <c r="A63" s="3">
        <v>376712</v>
      </c>
      <c r="B63" t="str">
        <f>IF(OR(LEFT(VLOOKUP($A63,'ALL EVALS'!$A:$C,3,FALSE),1)="M",LEFT(VLOOKUP($A63,'ALL EVALS'!$A:$C,3,FALSE),1)="O"),LEFT(VLOOKUP($A63,'ALL EVALS'!$A:$C,3,FALSE),4),LEFT(VLOOKUP($A63,'ALL EVALS'!$A:$C,3,FALSE),3))</f>
        <v>FCC</v>
      </c>
      <c r="C63" t="str">
        <f>VLOOKUP(A63,'ALL EVALS'!A:B,2,FALSE)</f>
        <v>Fidel Jauregui</v>
      </c>
      <c r="D63" t="str">
        <f>VLOOKUP(A63,'ALL EVALS'!A:D,4,FALSE)</f>
        <v>Custodian</v>
      </c>
      <c r="E63" s="3" t="str">
        <f>VLOOKUP(A63,COLLEAGUE!A:E,5,FALSE)</f>
        <v>CLR</v>
      </c>
      <c r="F63" s="4">
        <f>VLOOKUP(A63,COLLEAGUE!A:M,13,FALSE)</f>
        <v>43166</v>
      </c>
      <c r="G63" s="5">
        <f>MIN(INDEX('ALL EVALS'!G:G,MATCH('Evaluation Data'!$A63,'ALL EVALS'!A:A,0)))</f>
        <v>43472</v>
      </c>
      <c r="H63" s="40" t="str">
        <f>VLOOKUP(A63,COLLEAGUE!A:Q,17,FALSE)</f>
        <v>Puente Jr, Carlos R</v>
      </c>
      <c r="I63" t="str">
        <f>VLOOKUP(A63,'ALL EVALS'!A:F,6,FALSE)</f>
        <v>Carlos Puente Jr</v>
      </c>
      <c r="J63" t="str">
        <f t="shared" ca="1" si="0"/>
        <v>Yes</v>
      </c>
    </row>
    <row r="64" spans="1:10" x14ac:dyDescent="0.25">
      <c r="A64" s="3">
        <v>417864</v>
      </c>
      <c r="B64" t="str">
        <f>IF(OR(LEFT(VLOOKUP($A64,'ALL EVALS'!$A:$C,3,FALSE),1)="M",LEFT(VLOOKUP($A64,'ALL EVALS'!$A:$C,3,FALSE),1)="O"),LEFT(VLOOKUP($A64,'ALL EVALS'!$A:$C,3,FALSE),4),LEFT(VLOOKUP($A64,'ALL EVALS'!$A:$C,3,FALSE),3))</f>
        <v>FCC</v>
      </c>
      <c r="C64" t="str">
        <f>VLOOKUP(A64,'ALL EVALS'!A:B,2,FALSE)</f>
        <v>Luis Villanueva</v>
      </c>
      <c r="D64" t="str">
        <f>VLOOKUP(A64,'ALL EVALS'!A:D,4,FALSE)</f>
        <v>Custodian</v>
      </c>
      <c r="E64" s="3" t="str">
        <f>VLOOKUP(A64,COLLEAGUE!A:E,5,FALSE)</f>
        <v>CLR</v>
      </c>
      <c r="F64" s="4">
        <f>VLOOKUP(A64,COLLEAGUE!A:M,13,FALSE)</f>
        <v>43360</v>
      </c>
      <c r="G64" s="5">
        <f>MIN(INDEX('ALL EVALS'!G:G,MATCH('Evaluation Data'!$A64,'ALL EVALS'!A:A,0)))</f>
        <v>43480</v>
      </c>
      <c r="H64" s="40" t="str">
        <f>VLOOKUP(A64,COLLEAGUE!A:Q,17,FALSE)</f>
        <v>Puente Jr, Carlos R</v>
      </c>
      <c r="I64" t="str">
        <f>VLOOKUP(A64,'ALL EVALS'!A:F,6,FALSE)</f>
        <v>Carlos Puente Jr</v>
      </c>
      <c r="J64" t="str">
        <f t="shared" ca="1" si="0"/>
        <v>Yes</v>
      </c>
    </row>
    <row r="65" spans="1:10" x14ac:dyDescent="0.25">
      <c r="A65" s="3">
        <v>446688</v>
      </c>
      <c r="B65" t="str">
        <f>IF(OR(LEFT(VLOOKUP($A65,'ALL EVALS'!$A:$C,3,FALSE),1)="M",LEFT(VLOOKUP($A65,'ALL EVALS'!$A:$C,3,FALSE),1)="O"),LEFT(VLOOKUP($A65,'ALL EVALS'!$A:$C,3,FALSE),4),LEFT(VLOOKUP($A65,'ALL EVALS'!$A:$C,3,FALSE),3))</f>
        <v>FCC</v>
      </c>
      <c r="C65" t="str">
        <f>VLOOKUP(A65,'ALL EVALS'!A:B,2,FALSE)</f>
        <v>David Chacon</v>
      </c>
      <c r="D65" t="str">
        <f>VLOOKUP(A65,'ALL EVALS'!A:D,4,FALSE)</f>
        <v>Custodian</v>
      </c>
      <c r="E65" s="3" t="str">
        <f>VLOOKUP(A65,COLLEAGUE!A:E,5,FALSE)</f>
        <v>CLR</v>
      </c>
      <c r="F65" s="4">
        <f>VLOOKUP(A65,COLLEAGUE!A:M,13,FALSE)</f>
        <v>42870</v>
      </c>
      <c r="G65" s="5">
        <f>MIN(INDEX('ALL EVALS'!G:G,MATCH('Evaluation Data'!$A65,'ALL EVALS'!A:A,0)))</f>
        <v>43419</v>
      </c>
      <c r="H65" s="40" t="str">
        <f>VLOOKUP(A65,COLLEAGUE!A:Q,17,FALSE)</f>
        <v>Puente Jr, Carlos R</v>
      </c>
      <c r="I65" t="str">
        <f>VLOOKUP(A65,'ALL EVALS'!A:F,6,FALSE)</f>
        <v>Carlos Puente Jr</v>
      </c>
      <c r="J65" t="str">
        <f t="shared" ca="1" si="0"/>
        <v>Yes</v>
      </c>
    </row>
    <row r="66" spans="1:10" x14ac:dyDescent="0.25">
      <c r="A66" s="3">
        <v>598657</v>
      </c>
      <c r="B66" t="str">
        <f>IF(OR(LEFT(VLOOKUP($A66,'ALL EVALS'!$A:$C,3,FALSE),1)="M",LEFT(VLOOKUP($A66,'ALL EVALS'!$A:$C,3,FALSE),1)="O"),LEFT(VLOOKUP($A66,'ALL EVALS'!$A:$C,3,FALSE),4),LEFT(VLOOKUP($A66,'ALL EVALS'!$A:$C,3,FALSE),3))</f>
        <v>FCC</v>
      </c>
      <c r="C66" t="str">
        <f>VLOOKUP(A66,'ALL EVALS'!A:B,2,FALSE)</f>
        <v>Ronald Potter Jr</v>
      </c>
      <c r="D66" t="str">
        <f>VLOOKUP(A66,'ALL EVALS'!A:D,4,FALSE)</f>
        <v>General Utility Worker</v>
      </c>
      <c r="E66" s="3" t="str">
        <f>VLOOKUP(A66,COLLEAGUE!A:E,5,FALSE)</f>
        <v>CLR</v>
      </c>
      <c r="F66" s="4">
        <v>42942</v>
      </c>
      <c r="G66" s="5">
        <f>MIN(INDEX('ALL EVALS'!G:G,MATCH('Evaluation Data'!$A66,'ALL EVALS'!A:A,0)))</f>
        <v>43265</v>
      </c>
      <c r="H66" s="41" t="s">
        <v>2227</v>
      </c>
      <c r="I66" t="str">
        <f>VLOOKUP(A66,'ALL EVALS'!A:F,6,FALSE)</f>
        <v>Carlos Puente Jr</v>
      </c>
      <c r="J66" t="str">
        <f t="shared" ref="J66:J129" ca="1" si="1">IF(G66&lt;TODAY(),"Yes","No")</f>
        <v>Yes</v>
      </c>
    </row>
    <row r="67" spans="1:10" x14ac:dyDescent="0.25">
      <c r="A67" s="3">
        <v>739192</v>
      </c>
      <c r="B67" t="str">
        <f>IF(OR(LEFT(VLOOKUP($A67,'ALL EVALS'!$A:$C,3,FALSE),1)="M",LEFT(VLOOKUP($A67,'ALL EVALS'!$A:$C,3,FALSE),1)="O"),LEFT(VLOOKUP($A67,'ALL EVALS'!$A:$C,3,FALSE),4),LEFT(VLOOKUP($A67,'ALL EVALS'!$A:$C,3,FALSE),3))</f>
        <v>FCC</v>
      </c>
      <c r="C67" t="str">
        <f>VLOOKUP(A67,'ALL EVALS'!A:B,2,FALSE)</f>
        <v>Arthur Baylon</v>
      </c>
      <c r="D67" t="str">
        <f>VLOOKUP(A67,'ALL EVALS'!A:D,4,FALSE)</f>
        <v>Custodian</v>
      </c>
      <c r="E67" s="3" t="str">
        <f>VLOOKUP(A67,COLLEAGUE!A:E,5,FALSE)</f>
        <v>CLR</v>
      </c>
      <c r="F67" s="4">
        <f>VLOOKUP(A67,COLLEAGUE!A:M,13,FALSE)</f>
        <v>42716</v>
      </c>
      <c r="G67" s="5">
        <f>MIN(INDEX('ALL EVALS'!G:G,MATCH('Evaluation Data'!$A67,'ALL EVALS'!A:A,0)))</f>
        <v>43426</v>
      </c>
      <c r="H67" s="40" t="str">
        <f>VLOOKUP(A67,COLLEAGUE!A:Q,17,FALSE)</f>
        <v>Puente Jr, Carlos R</v>
      </c>
      <c r="I67" t="str">
        <f>VLOOKUP(A67,'ALL EVALS'!A:F,6,FALSE)</f>
        <v>Carlos Puente Jr</v>
      </c>
      <c r="J67" t="str">
        <f t="shared" ca="1" si="1"/>
        <v>Yes</v>
      </c>
    </row>
    <row r="68" spans="1:10" x14ac:dyDescent="0.25">
      <c r="A68" s="3">
        <v>767091</v>
      </c>
      <c r="B68" t="str">
        <f>IF(OR(LEFT(VLOOKUP($A68,'ALL EVALS'!$A:$C,3,FALSE),1)="M",LEFT(VLOOKUP($A68,'ALL EVALS'!$A:$C,3,FALSE),1)="O"),LEFT(VLOOKUP($A68,'ALL EVALS'!$A:$C,3,FALSE),4),LEFT(VLOOKUP($A68,'ALL EVALS'!$A:$C,3,FALSE),3))</f>
        <v>FCC</v>
      </c>
      <c r="C68" t="str">
        <f>VLOOKUP(A68,'ALL EVALS'!A:B,2,FALSE)</f>
        <v>Lavell Hopkins</v>
      </c>
      <c r="D68" t="str">
        <f>VLOOKUP(A68,'ALL EVALS'!A:D,4,FALSE)</f>
        <v>Custodian</v>
      </c>
      <c r="E68" s="3" t="str">
        <f>VLOOKUP(A68,COLLEAGUE!A:E,5,FALSE)</f>
        <v>CLR</v>
      </c>
      <c r="F68" s="4">
        <f>VLOOKUP(A68,COLLEAGUE!A:M,13,FALSE)</f>
        <v>43154</v>
      </c>
      <c r="G68" s="5">
        <f>MIN(INDEX('ALL EVALS'!G:G,MATCH('Evaluation Data'!$A68,'ALL EVALS'!A:A,0)))</f>
        <v>43420</v>
      </c>
      <c r="H68" s="40" t="str">
        <f>VLOOKUP(A68,COLLEAGUE!A:Q,17,FALSE)</f>
        <v>Puente Jr, Carlos R</v>
      </c>
      <c r="I68" t="str">
        <f>VLOOKUP(A68,'ALL EVALS'!A:F,6,FALSE)</f>
        <v>Carlos Puente Jr</v>
      </c>
      <c r="J68" t="str">
        <f t="shared" ca="1" si="1"/>
        <v>Yes</v>
      </c>
    </row>
    <row r="69" spans="1:10" x14ac:dyDescent="0.25">
      <c r="A69" s="3">
        <v>192892</v>
      </c>
      <c r="B69" t="str">
        <f>IF(OR(LEFT(VLOOKUP($A69,'ALL EVALS'!$A:$C,3,FALSE),1)="M",LEFT(VLOOKUP($A69,'ALL EVALS'!$A:$C,3,FALSE),1)="O"),LEFT(VLOOKUP($A69,'ALL EVALS'!$A:$C,3,FALSE),4),LEFT(VLOOKUP($A69,'ALL EVALS'!$A:$C,3,FALSE),3))</f>
        <v>FCC</v>
      </c>
      <c r="C69" t="str">
        <f>VLOOKUP(A69,'ALL EVALS'!A:B,2,FALSE)</f>
        <v>Kim Quesada</v>
      </c>
      <c r="D69" t="str">
        <f>VLOOKUP(A69,'ALL EVALS'!A:D,4,FALSE)</f>
        <v>Assistant to the President</v>
      </c>
      <c r="E69" s="3" t="str">
        <f>VLOOKUP(A69,COLLEAGUE!A:E,5,FALSE)</f>
        <v>CNF</v>
      </c>
      <c r="F69" s="4">
        <f>VLOOKUP(A69,COLLEAGUE!A:M,13,FALSE)</f>
        <v>42235</v>
      </c>
      <c r="G69" s="5">
        <f>MIN(INDEX('ALL EVALS'!G:G,MATCH('Evaluation Data'!$A69,'ALL EVALS'!A:A,0)))</f>
        <v>43315</v>
      </c>
      <c r="H69" s="40" t="str">
        <f>VLOOKUP(A69,COLLEAGUE!A:Q,17,FALSE)</f>
        <v>Goldsmith, Carole S</v>
      </c>
      <c r="I69" t="str">
        <f>VLOOKUP(A69,'ALL EVALS'!A:F,6,FALSE)</f>
        <v>Carole Goldsmith</v>
      </c>
      <c r="J69" t="str">
        <f t="shared" ca="1" si="1"/>
        <v>Yes</v>
      </c>
    </row>
    <row r="70" spans="1:10" x14ac:dyDescent="0.25">
      <c r="A70" s="3">
        <v>343232</v>
      </c>
      <c r="B70" t="str">
        <f>IF(OR(LEFT(VLOOKUP($A70,'ALL EVALS'!$A:$C,3,FALSE),1)="M",LEFT(VLOOKUP($A70,'ALL EVALS'!$A:$C,3,FALSE),1)="O"),LEFT(VLOOKUP($A70,'ALL EVALS'!$A:$C,3,FALSE),4),LEFT(VLOOKUP($A70,'ALL EVALS'!$A:$C,3,FALSE),3))</f>
        <v>FCC</v>
      </c>
      <c r="C70" t="str">
        <f>VLOOKUP(A70,'ALL EVALS'!A:B,2,FALSE)</f>
        <v>Cris Bremer</v>
      </c>
      <c r="D70" t="str">
        <f>VLOOKUP(A70,'ALL EVALS'!A:D,4,FALSE)</f>
        <v>College Director of Marketing &amp; Communications</v>
      </c>
      <c r="E70" s="3" t="str">
        <f>VLOOKUP(A70,COLLEAGUE!A:E,5,FALSE)</f>
        <v>CLM</v>
      </c>
      <c r="F70" s="4">
        <f>VLOOKUP(A70,COLLEAGUE!A:M,13,FALSE)</f>
        <v>42509</v>
      </c>
      <c r="G70" s="5">
        <f>MIN(INDEX('ALL EVALS'!G:G,MATCH('Evaluation Data'!$A70,'ALL EVALS'!A:A,0)))</f>
        <v>43212</v>
      </c>
      <c r="H70" s="40" t="str">
        <f>VLOOKUP(A70,COLLEAGUE!A:Q,17,FALSE)</f>
        <v>Goldsmith, Carole S</v>
      </c>
      <c r="I70" t="str">
        <f>VLOOKUP(A70,'ALL EVALS'!A:F,6,FALSE)</f>
        <v>Carole Goldsmith</v>
      </c>
      <c r="J70" t="str">
        <f t="shared" ca="1" si="1"/>
        <v>Yes</v>
      </c>
    </row>
    <row r="71" spans="1:10" x14ac:dyDescent="0.25">
      <c r="A71" s="3">
        <v>499164</v>
      </c>
      <c r="B71" t="str">
        <f>IF(OR(LEFT(VLOOKUP($A71,'ALL EVALS'!$A:$C,3,FALSE),1)="M",LEFT(VLOOKUP($A71,'ALL EVALS'!$A:$C,3,FALSE),1)="O"),LEFT(VLOOKUP($A71,'ALL EVALS'!$A:$C,3,FALSE),4),LEFT(VLOOKUP($A71,'ALL EVALS'!$A:$C,3,FALSE),3))</f>
        <v>FCC</v>
      </c>
      <c r="C71" t="str">
        <f>VLOOKUP(A71,'ALL EVALS'!A:B,2,FALSE)</f>
        <v>Denise Flores</v>
      </c>
      <c r="D71" t="str">
        <f>VLOOKUP(A71,'ALL EVALS'!A:D,4,FALSE)</f>
        <v>Administrative Secretary I - PPT</v>
      </c>
      <c r="E71" s="3" t="str">
        <f>VLOOKUP(A71,COLLEAGUE!A:E,5,FALSE)</f>
        <v>CPP</v>
      </c>
      <c r="F71" s="4">
        <v>42307</v>
      </c>
      <c r="G71" s="5">
        <f>MIN(INDEX('ALL EVALS'!G:G,MATCH('Evaluation Data'!$A71,'ALL EVALS'!A:A,0)))</f>
        <v>43282</v>
      </c>
      <c r="H71" s="40">
        <f>VLOOKUP(A71,COLLEAGUE!A:Q,17,FALSE)</f>
        <v>0</v>
      </c>
      <c r="I71" t="str">
        <f>VLOOKUP(A71,'ALL EVALS'!A:F,6,FALSE)</f>
        <v>Carole Goldsmith</v>
      </c>
      <c r="J71" t="str">
        <f t="shared" ca="1" si="1"/>
        <v>Yes</v>
      </c>
    </row>
    <row r="72" spans="1:10" x14ac:dyDescent="0.25">
      <c r="A72">
        <v>82341</v>
      </c>
      <c r="B72" t="str">
        <f>IF(OR(LEFT(VLOOKUP($A72,'ALL EVALS'!$A:$C,3,FALSE),1)="M",LEFT(VLOOKUP($A72,'ALL EVALS'!$A:$C,3,FALSE),1)="O"),LEFT(VLOOKUP($A72,'ALL EVALS'!$A:$C,3,FALSE),4),LEFT(VLOOKUP($A72,'ALL EVALS'!$A:$C,3,FALSE),3))</f>
        <v xml:space="preserve">DO </v>
      </c>
      <c r="C72" t="str">
        <f>VLOOKUP(A72,'ALL EVALS'!A:B,2,FALSE)</f>
        <v>Randall Vogt</v>
      </c>
      <c r="D72" t="str">
        <f>VLOOKUP(A72,'ALL EVALS'!A:D,4,FALSE)</f>
        <v>Director of Purchasing</v>
      </c>
      <c r="E72" s="1" t="s">
        <v>1711</v>
      </c>
      <c r="F72" s="4">
        <f>VLOOKUP(A72,COLLEAGUE!A:M,13,FALSE)</f>
        <v>43417</v>
      </c>
      <c r="G72" s="5">
        <f>MIN(INDEX('ALL EVALS'!G:G,MATCH('Evaluation Data'!$A72,'ALL EVALS'!A:A,0)))</f>
        <v>43872</v>
      </c>
      <c r="H72" s="40" t="str">
        <f>VLOOKUP(A72,COLLEAGUE!A:Q,17,FALSE)</f>
        <v>Sullivan, Cheryl J</v>
      </c>
      <c r="I72" t="str">
        <f>VLOOKUP(A72,'ALL EVALS'!A:F,6,FALSE)</f>
        <v>Cheryl Sullivan</v>
      </c>
      <c r="J72" t="str">
        <f t="shared" ca="1" si="1"/>
        <v>No</v>
      </c>
    </row>
    <row r="73" spans="1:10" x14ac:dyDescent="0.25">
      <c r="A73" s="3">
        <v>118119</v>
      </c>
      <c r="B73" t="str">
        <f>IF(OR(LEFT(VLOOKUP($A73,'ALL EVALS'!$A:$C,3,FALSE),1)="M",LEFT(VLOOKUP($A73,'ALL EVALS'!$A:$C,3,FALSE),1)="O"),LEFT(VLOOKUP($A73,'ALL EVALS'!$A:$C,3,FALSE),4),LEFT(VLOOKUP($A73,'ALL EVALS'!$A:$C,3,FALSE),3))</f>
        <v>FCC</v>
      </c>
      <c r="C73" t="str">
        <f>VLOOKUP(A73,'ALL EVALS'!A:B,2,FALSE)</f>
        <v>Carlos Puente Jr</v>
      </c>
      <c r="D73" t="str">
        <f>VLOOKUP(A73,'ALL EVALS'!A:D,4,FALSE)</f>
        <v>Custodial Manager</v>
      </c>
      <c r="E73" s="3" t="str">
        <f>VLOOKUP(A73,COLLEAGUE!A:E,5,FALSE)</f>
        <v>CLM</v>
      </c>
      <c r="F73" s="4">
        <f>VLOOKUP(A73,COLLEAGUE!A:M,13,FALSE)</f>
        <v>43363</v>
      </c>
      <c r="G73" s="5">
        <f>MIN(INDEX('ALL EVALS'!G:G,MATCH('Evaluation Data'!$A73,'ALL EVALS'!A:A,0)))</f>
        <v>42979</v>
      </c>
      <c r="H73" s="40" t="str">
        <f>VLOOKUP(A73,COLLEAGUE!A:Q,17,FALSE)</f>
        <v>Sullivan, Cheryl J</v>
      </c>
      <c r="I73" s="1" t="s">
        <v>225</v>
      </c>
      <c r="J73" t="str">
        <f t="shared" ca="1" si="1"/>
        <v>Yes</v>
      </c>
    </row>
    <row r="74" spans="1:10" x14ac:dyDescent="0.25">
      <c r="A74" s="3">
        <v>185827</v>
      </c>
      <c r="B74" t="str">
        <f>IF(OR(LEFT(VLOOKUP($A74,'ALL EVALS'!$A:$C,3,FALSE),1)="M",LEFT(VLOOKUP($A74,'ALL EVALS'!$A:$C,3,FALSE),1)="O"),LEFT(VLOOKUP($A74,'ALL EVALS'!$A:$C,3,FALSE),4),LEFT(VLOOKUP($A74,'ALL EVALS'!$A:$C,3,FALSE),3))</f>
        <v xml:space="preserve">DO </v>
      </c>
      <c r="C74" t="str">
        <f>VLOOKUP(A74,'ALL EVALS'!A:B,2,FALSE)</f>
        <v>Wil Schofield</v>
      </c>
      <c r="D74" t="str">
        <f>VLOOKUP(A74,'ALL EVALS'!A:D,4,FALSE)</f>
        <v>Director of Finance</v>
      </c>
      <c r="E74" s="3" t="str">
        <f>VLOOKUP(A74,COLLEAGUE!A:E,5,FALSE)</f>
        <v>CLM</v>
      </c>
      <c r="F74" s="4">
        <f>VLOOKUP(A74,COLLEAGUE!A:M,13,FALSE)</f>
        <v>43412</v>
      </c>
      <c r="G74" s="5">
        <f>MIN(INDEX('ALL EVALS'!G:G,MATCH('Evaluation Data'!$A74,'ALL EVALS'!A:A,0)))</f>
        <v>43632</v>
      </c>
      <c r="H74" s="40" t="str">
        <f>VLOOKUP(A74,COLLEAGUE!A:Q,17,FALSE)</f>
        <v>Sullivan, Cheryl J</v>
      </c>
      <c r="I74" t="str">
        <f>VLOOKUP(A74,'ALL EVALS'!A:F,6,FALSE)</f>
        <v>Cheryl Sullivan</v>
      </c>
      <c r="J74" t="str">
        <f t="shared" ca="1" si="1"/>
        <v>No</v>
      </c>
    </row>
    <row r="75" spans="1:10" x14ac:dyDescent="0.25">
      <c r="A75" s="3">
        <v>281327</v>
      </c>
      <c r="B75" t="str">
        <f>IF(OR(LEFT(VLOOKUP($A75,'ALL EVALS'!$A:$C,3,FALSE),1)="M",LEFT(VLOOKUP($A75,'ALL EVALS'!$A:$C,3,FALSE),1)="O"),LEFT(VLOOKUP($A75,'ALL EVALS'!$A:$C,3,FALSE),4),LEFT(VLOOKUP($A75,'ALL EVALS'!$A:$C,3,FALSE),3))</f>
        <v>FCC</v>
      </c>
      <c r="C75" t="str">
        <f>VLOOKUP(A75,'ALL EVALS'!A:B,2,FALSE)</f>
        <v>Alemario Padua</v>
      </c>
      <c r="D75" t="str">
        <f>VLOOKUP(A75,'ALL EVALS'!A:D,4,FALSE)</f>
        <v>Accounting Technician II</v>
      </c>
      <c r="E75" s="3" t="str">
        <f>VLOOKUP(A75,COLLEAGUE!A:E,5,FALSE)</f>
        <v>CLR</v>
      </c>
      <c r="F75" s="4">
        <f>VLOOKUP(A75,COLLEAGUE!A:M,13,FALSE)</f>
        <v>43454</v>
      </c>
      <c r="G75" s="5">
        <f>MIN(INDEX('ALL EVALS'!G:G,MATCH('Evaluation Data'!$A75,'ALL EVALS'!A:A,0)))</f>
        <v>43728</v>
      </c>
      <c r="H75" s="40" t="str">
        <f>VLOOKUP(A75,COLLEAGUE!A:Q,17,FALSE)</f>
        <v>Sullivan, Cheryl J</v>
      </c>
      <c r="I75" s="1" t="s">
        <v>225</v>
      </c>
      <c r="J75" t="str">
        <f t="shared" ca="1" si="1"/>
        <v>No</v>
      </c>
    </row>
    <row r="76" spans="1:10" x14ac:dyDescent="0.25">
      <c r="A76" s="3">
        <v>562019</v>
      </c>
      <c r="B76" t="str">
        <f>IF(OR(LEFT(VLOOKUP($A76,'ALL EVALS'!$A:$C,3,FALSE),1)="M",LEFT(VLOOKUP($A76,'ALL EVALS'!$A:$C,3,FALSE),1)="O"),LEFT(VLOOKUP($A76,'ALL EVALS'!$A:$C,3,FALSE),4),LEFT(VLOOKUP($A76,'ALL EVALS'!$A:$C,3,FALSE),3))</f>
        <v xml:space="preserve">DO </v>
      </c>
      <c r="C76" t="str">
        <f>VLOOKUP(A76,'ALL EVALS'!A:B,2,FALSE)</f>
        <v>Brina Harwood</v>
      </c>
      <c r="D76" t="str">
        <f>VLOOKUP(A76,'ALL EVALS'!A:D,4,FALSE)</f>
        <v>Secretary to the Vice Chancellor</v>
      </c>
      <c r="E76" s="3" t="str">
        <f>VLOOKUP(A76,COLLEAGUE!A:E,5,FALSE)</f>
        <v>CNF</v>
      </c>
      <c r="F76" s="4">
        <f>VLOOKUP(A76,COLLEAGUE!A:M,13,FALSE)</f>
        <v>43388</v>
      </c>
      <c r="G76" s="5">
        <f>MIN(INDEX('ALL EVALS'!G:G,MATCH('Evaluation Data'!$A76,'ALL EVALS'!A:A,0)))</f>
        <v>43739</v>
      </c>
      <c r="H76" s="40" t="str">
        <f>VLOOKUP(A76,COLLEAGUE!A:Q,17,FALSE)</f>
        <v>Sullivan, Cheryl J</v>
      </c>
      <c r="I76" t="str">
        <f>VLOOKUP(A76,'ALL EVALS'!A:F,6,FALSE)</f>
        <v>Cheryl Sullivan</v>
      </c>
      <c r="J76" t="str">
        <f t="shared" ca="1" si="1"/>
        <v>No</v>
      </c>
    </row>
    <row r="77" spans="1:10" x14ac:dyDescent="0.25">
      <c r="A77" s="3">
        <v>16394</v>
      </c>
      <c r="B77" t="str">
        <f>IF(OR(LEFT(VLOOKUP($A77,'ALL EVALS'!$A:$C,3,FALSE),1)="M",LEFT(VLOOKUP($A77,'ALL EVALS'!$A:$C,3,FALSE),1)="O"),LEFT(VLOOKUP($A77,'ALL EVALS'!$A:$C,3,FALSE),4),LEFT(VLOOKUP($A77,'ALL EVALS'!$A:$C,3,FALSE),3))</f>
        <v xml:space="preserve">DO </v>
      </c>
      <c r="C77" t="str">
        <f>VLOOKUP(A77,'ALL EVALS'!A:B,2,FALSE)</f>
        <v>Scott Trippel</v>
      </c>
      <c r="D77" t="str">
        <f>VLOOKUP(A77,'ALL EVALS'!A:D,4,FALSE)</f>
        <v>Research Assistant</v>
      </c>
      <c r="E77" s="3" t="str">
        <f>VLOOKUP(A77,COLLEAGUE!A:E,5,FALSE)</f>
        <v>CLR</v>
      </c>
      <c r="F77" s="4">
        <f>VLOOKUP(A77,COLLEAGUE!A:M,13,FALSE)</f>
        <v>43293</v>
      </c>
      <c r="G77" s="5">
        <f>MIN(INDEX('ALL EVALS'!G:G,MATCH('Evaluation Data'!$A77,'ALL EVALS'!A:A,0)))</f>
        <v>43543</v>
      </c>
      <c r="H77" s="40" t="str">
        <f>VLOOKUP(A77,COLLEAGUE!A:Q,17,FALSE)</f>
        <v>Crill-Hornsby, Cherylyn K</v>
      </c>
      <c r="I77" t="str">
        <f>VLOOKUP(A77,'ALL EVALS'!A:F,6,FALSE)</f>
        <v>Cherylyn Crill-Hornsby</v>
      </c>
      <c r="J77" t="str">
        <f t="shared" ca="1" si="1"/>
        <v>No</v>
      </c>
    </row>
    <row r="78" spans="1:10" x14ac:dyDescent="0.25">
      <c r="A78" s="3">
        <v>269606</v>
      </c>
      <c r="B78" t="str">
        <f>IF(OR(LEFT(VLOOKUP($A78,'ALL EVALS'!$A:$C,3,FALSE),1)="M",LEFT(VLOOKUP($A78,'ALL EVALS'!$A:$C,3,FALSE),1)="O"),LEFT(VLOOKUP($A78,'ALL EVALS'!$A:$C,3,FALSE),4),LEFT(VLOOKUP($A78,'ALL EVALS'!$A:$C,3,FALSE),3))</f>
        <v xml:space="preserve">DO </v>
      </c>
      <c r="C78" t="str">
        <f>VLOOKUP(A78,'ALL EVALS'!A:B,2,FALSE)</f>
        <v>Sypher Lee</v>
      </c>
      <c r="D78" t="str">
        <f>VLOOKUP(A78,'ALL EVALS'!A:D,4,FALSE)</f>
        <v>Accounting Technician II</v>
      </c>
      <c r="E78" s="3" t="str">
        <f>VLOOKUP(A78,COLLEAGUE!A:E,5,FALSE)</f>
        <v>CLR</v>
      </c>
      <c r="F78" s="4">
        <f>VLOOKUP(A78,COLLEAGUE!A:M,13,FALSE)</f>
        <v>43217</v>
      </c>
      <c r="G78" s="5">
        <f>MIN(INDEX('ALL EVALS'!G:G,MATCH('Evaluation Data'!$A78,'ALL EVALS'!A:A,0)))</f>
        <v>43548</v>
      </c>
      <c r="H78" s="40" t="str">
        <f>VLOOKUP(A78,COLLEAGUE!A:Q,17,FALSE)</f>
        <v>Crill-Hornsby, Cherylyn K</v>
      </c>
      <c r="I78" t="str">
        <f>VLOOKUP(A78,'ALL EVALS'!A:F,6,FALSE)</f>
        <v>Cherylyn Crill-Hornsby</v>
      </c>
      <c r="J78" t="str">
        <f t="shared" ca="1" si="1"/>
        <v>No</v>
      </c>
    </row>
    <row r="79" spans="1:10" x14ac:dyDescent="0.25">
      <c r="A79">
        <v>707316</v>
      </c>
      <c r="B79" t="str">
        <f>IF(OR(LEFT(VLOOKUP($A79,'ALL EVALS'!$A:$C,3,FALSE),1)="M",LEFT(VLOOKUP($A79,'ALL EVALS'!$A:$C,3,FALSE),1)="O"),LEFT(VLOOKUP($A79,'ALL EVALS'!$A:$C,3,FALSE),4),LEFT(VLOOKUP($A79,'ALL EVALS'!$A:$C,3,FALSE),3))</f>
        <v xml:space="preserve">DO </v>
      </c>
      <c r="C79" t="str">
        <f>VLOOKUP(A79,'ALL EVALS'!A:B,2,FALSE)</f>
        <v>Gwun Lau</v>
      </c>
      <c r="D79" t="str">
        <f>VLOOKUP(A79,'ALL EVALS'!A:D,4,FALSE)</f>
        <v>Accounting Technician I</v>
      </c>
      <c r="E79" s="1" t="s">
        <v>1711</v>
      </c>
      <c r="F79" s="4">
        <f>VLOOKUP(A79,COLLEAGUE!A:M,13,FALSE)</f>
        <v>43284</v>
      </c>
      <c r="G79" s="5">
        <f>MIN(INDEX('ALL EVALS'!G:G,MATCH('Evaluation Data'!$A79,'ALL EVALS'!A:A,0)))</f>
        <v>43799</v>
      </c>
      <c r="H79" s="40" t="str">
        <f>VLOOKUP(A79,COLLEAGUE!A:Q,17,FALSE)</f>
        <v>Countee, Jerome T</v>
      </c>
      <c r="I79" t="str">
        <f>VLOOKUP(A79,'ALL EVALS'!A:F,6,FALSE)</f>
        <v>Cherylyn Crill-Hornsby</v>
      </c>
      <c r="J79" t="str">
        <f t="shared" ca="1" si="1"/>
        <v>No</v>
      </c>
    </row>
    <row r="80" spans="1:10" x14ac:dyDescent="0.25">
      <c r="A80" s="3">
        <v>1576</v>
      </c>
      <c r="B80" t="str">
        <f>IF(OR(LEFT(VLOOKUP($A80,'ALL EVALS'!$A:$C,3,FALSE),1)="M",LEFT(VLOOKUP($A80,'ALL EVALS'!$A:$C,3,FALSE),1)="O"),LEFT(VLOOKUP($A80,'ALL EVALS'!$A:$C,3,FALSE),4),LEFT(VLOOKUP($A80,'ALL EVALS'!$A:$C,3,FALSE),3))</f>
        <v xml:space="preserve">RC </v>
      </c>
      <c r="C80" t="str">
        <f>VLOOKUP(A80,'ALL EVALS'!A:B,2,FALSE)</f>
        <v>Jessica Silva</v>
      </c>
      <c r="D80" t="str">
        <f>VLOOKUP(A80,'ALL EVALS'!A:D,4,FALSE)</f>
        <v>Financial Aid Assistant I</v>
      </c>
      <c r="E80" s="3" t="str">
        <f>VLOOKUP(A80,COLLEAGUE!A:E,5,FALSE)</f>
        <v>CLR</v>
      </c>
      <c r="F80" s="4">
        <f>VLOOKUP(A80,COLLEAGUE!A:M,13,FALSE)</f>
        <v>42216</v>
      </c>
      <c r="G80" s="5">
        <f>MIN(INDEX('ALL EVALS'!G:G,MATCH('Evaluation Data'!$A80,'ALL EVALS'!A:A,0)))</f>
        <v>43305</v>
      </c>
      <c r="H80" s="40" t="str">
        <f>VLOOKUP(A80,COLLEAGUE!A:Q,17,FALSE)</f>
        <v>Cortes, Christina M</v>
      </c>
      <c r="I80" t="str">
        <f>VLOOKUP(A80,'ALL EVALS'!A:F,6,FALSE)</f>
        <v>Christina Cortes</v>
      </c>
      <c r="J80" t="str">
        <f t="shared" ca="1" si="1"/>
        <v>Yes</v>
      </c>
    </row>
    <row r="81" spans="1:10" x14ac:dyDescent="0.25">
      <c r="A81" s="3">
        <v>2581</v>
      </c>
      <c r="B81" t="str">
        <f>IF(OR(LEFT(VLOOKUP($A81,'ALL EVALS'!$A:$C,3,FALSE),1)="M",LEFT(VLOOKUP($A81,'ALL EVALS'!$A:$C,3,FALSE),1)="O"),LEFT(VLOOKUP($A81,'ALL EVALS'!$A:$C,3,FALSE),4),LEFT(VLOOKUP($A81,'ALL EVALS'!$A:$C,3,FALSE),3))</f>
        <v xml:space="preserve">RC </v>
      </c>
      <c r="C81" t="str">
        <f>VLOOKUP(A81,'ALL EVALS'!A:B,2,FALSE)</f>
        <v>Amber Fowler</v>
      </c>
      <c r="D81" t="str">
        <f>VLOOKUP(A81,'ALL EVALS'!A:D,4,FALSE)</f>
        <v>Financial Aid Assistant II</v>
      </c>
      <c r="E81" s="3" t="str">
        <f>VLOOKUP(A81,COLLEAGUE!A:E,5,FALSE)</f>
        <v>CLR</v>
      </c>
      <c r="F81" s="4">
        <f>VLOOKUP(A81,COLLEAGUE!A:M,13,FALSE)</f>
        <v>42863</v>
      </c>
      <c r="G81" s="5">
        <f>MIN(INDEX('ALL EVALS'!G:G,MATCH('Evaluation Data'!$A81,'ALL EVALS'!A:A,0)))</f>
        <v>43056</v>
      </c>
      <c r="H81" s="40" t="str">
        <f>VLOOKUP(A81,COLLEAGUE!A:Q,17,FALSE)</f>
        <v>Cortes, Christina M</v>
      </c>
      <c r="I81" t="str">
        <f>VLOOKUP(A81,'ALL EVALS'!A:F,6,FALSE)</f>
        <v>Christina Cortes</v>
      </c>
      <c r="J81" t="str">
        <f t="shared" ca="1" si="1"/>
        <v>Yes</v>
      </c>
    </row>
    <row r="82" spans="1:10" x14ac:dyDescent="0.25">
      <c r="A82" s="3">
        <v>4105</v>
      </c>
      <c r="B82" t="str">
        <f>IF(OR(LEFT(VLOOKUP($A82,'ALL EVALS'!$A:$C,3,FALSE),1)="M",LEFT(VLOOKUP($A82,'ALL EVALS'!$A:$C,3,FALSE),1)="O"),LEFT(VLOOKUP($A82,'ALL EVALS'!$A:$C,3,FALSE),4),LEFT(VLOOKUP($A82,'ALL EVALS'!$A:$C,3,FALSE),3))</f>
        <v xml:space="preserve">RC </v>
      </c>
      <c r="C82" t="str">
        <f>VLOOKUP(A82,'ALL EVALS'!A:B,2,FALSE)</f>
        <v>Yvette Martinez</v>
      </c>
      <c r="D82" t="str">
        <f>VLOOKUP(A82,'ALL EVALS'!A:D,4,FALSE)</f>
        <v>Financial Aid Assistant II</v>
      </c>
      <c r="E82" s="3" t="str">
        <f>VLOOKUP(A82,COLLEAGUE!A:E,5,FALSE)</f>
        <v>CLR</v>
      </c>
      <c r="F82" s="4">
        <f>VLOOKUP(A82,COLLEAGUE!A:M,13,FALSE)</f>
        <v>43024</v>
      </c>
      <c r="G82" s="5">
        <f>MIN(INDEX('ALL EVALS'!G:G,MATCH('Evaluation Data'!$A82,'ALL EVALS'!A:A,0)))</f>
        <v>43257</v>
      </c>
      <c r="H82" s="40" t="str">
        <f>VLOOKUP(A82,COLLEAGUE!A:Q,17,FALSE)</f>
        <v>Cortes, Christina M</v>
      </c>
      <c r="I82" t="str">
        <f>VLOOKUP(A82,'ALL EVALS'!A:F,6,FALSE)</f>
        <v>Christina Cortes</v>
      </c>
      <c r="J82" t="str">
        <f t="shared" ca="1" si="1"/>
        <v>Yes</v>
      </c>
    </row>
    <row r="83" spans="1:10" x14ac:dyDescent="0.25">
      <c r="A83" s="3">
        <v>15676</v>
      </c>
      <c r="B83" t="str">
        <f>IF(OR(LEFT(VLOOKUP($A83,'ALL EVALS'!$A:$C,3,FALSE),1)="M",LEFT(VLOOKUP($A83,'ALL EVALS'!$A:$C,3,FALSE),1)="O"),LEFT(VLOOKUP($A83,'ALL EVALS'!$A:$C,3,FALSE),4),LEFT(VLOOKUP($A83,'ALL EVALS'!$A:$C,3,FALSE),3))</f>
        <v xml:space="preserve">RC </v>
      </c>
      <c r="C83" t="str">
        <f>VLOOKUP(A83,'ALL EVALS'!A:B,2,FALSE)</f>
        <v>Cynthia Hernandez</v>
      </c>
      <c r="D83" t="str">
        <f>VLOOKUP(A83,'ALL EVALS'!A:D,4,FALSE)</f>
        <v>Financial Aid Assistant I</v>
      </c>
      <c r="E83" s="3" t="str">
        <f>VLOOKUP(A83,COLLEAGUE!A:E,5,FALSE)</f>
        <v>CLR</v>
      </c>
      <c r="F83" s="4">
        <f>VLOOKUP(A83,COLLEAGUE!A:M,13,FALSE)</f>
        <v>43423</v>
      </c>
      <c r="G83" s="5">
        <f>MIN(INDEX('ALL EVALS'!G:G,MATCH('Evaluation Data'!$A83,'ALL EVALS'!A:A,0)))</f>
        <v>43467</v>
      </c>
      <c r="H83" s="40" t="str">
        <f>VLOOKUP(A83,COLLEAGUE!A:Q,17,FALSE)</f>
        <v>Cortes, Christina M</v>
      </c>
      <c r="I83" t="str">
        <f>VLOOKUP(A83,'ALL EVALS'!A:F,6,FALSE)</f>
        <v>Christina Cortes</v>
      </c>
      <c r="J83" t="str">
        <f t="shared" ca="1" si="1"/>
        <v>Yes</v>
      </c>
    </row>
    <row r="84" spans="1:10" x14ac:dyDescent="0.25">
      <c r="A84" s="3">
        <v>47086</v>
      </c>
      <c r="B84" t="str">
        <f>IF(OR(LEFT(VLOOKUP($A84,'ALL EVALS'!$A:$C,3,FALSE),1)="M",LEFT(VLOOKUP($A84,'ALL EVALS'!$A:$C,3,FALSE),1)="O"),LEFT(VLOOKUP($A84,'ALL EVALS'!$A:$C,3,FALSE),4),LEFT(VLOOKUP($A84,'ALL EVALS'!$A:$C,3,FALSE),3))</f>
        <v xml:space="preserve">RC </v>
      </c>
      <c r="C84" t="str">
        <f>VLOOKUP(A84,'ALL EVALS'!A:B,2,FALSE)</f>
        <v>Michelle Garcia</v>
      </c>
      <c r="D84" t="str">
        <f>VLOOKUP(A84,'ALL EVALS'!A:D,4,FALSE)</f>
        <v>Office Assistant III</v>
      </c>
      <c r="E84" s="3" t="str">
        <f>VLOOKUP(A84,COLLEAGUE!A:E,5,FALSE)</f>
        <v>CLR</v>
      </c>
      <c r="F84" s="4">
        <f>VLOOKUP(A84,COLLEAGUE!A:M,13,FALSE)</f>
        <v>42832</v>
      </c>
      <c r="G84" s="5">
        <f>MIN(INDEX('ALL EVALS'!G:G,MATCH('Evaluation Data'!$A84,'ALL EVALS'!A:A,0)))</f>
        <v>43104</v>
      </c>
      <c r="H84" s="40" t="str">
        <f>VLOOKUP(A84,COLLEAGUE!A:Q,17,FALSE)</f>
        <v>Cortes, Christina M</v>
      </c>
      <c r="I84" t="str">
        <f>VLOOKUP(A84,'ALL EVALS'!A:F,6,FALSE)</f>
        <v>Christina Cortes</v>
      </c>
      <c r="J84" t="str">
        <f t="shared" ca="1" si="1"/>
        <v>Yes</v>
      </c>
    </row>
    <row r="85" spans="1:10" x14ac:dyDescent="0.25">
      <c r="A85" s="3">
        <v>368110</v>
      </c>
      <c r="B85" t="str">
        <f>IF(OR(LEFT(VLOOKUP($A85,'ALL EVALS'!$A:$C,3,FALSE),1)="M",LEFT(VLOOKUP($A85,'ALL EVALS'!$A:$C,3,FALSE),1)="O"),LEFT(VLOOKUP($A85,'ALL EVALS'!$A:$C,3,FALSE),4),LEFT(VLOOKUP($A85,'ALL EVALS'!$A:$C,3,FALSE),3))</f>
        <v>MCCC</v>
      </c>
      <c r="C85" t="str">
        <f>VLOOKUP(A85,'ALL EVALS'!A:B,2,FALSE)</f>
        <v>Jesse Naranjo</v>
      </c>
      <c r="D85" t="str">
        <f>VLOOKUP(A85,'ALL EVALS'!A:D,4,FALSE)</f>
        <v>Financial Aid Assistant II</v>
      </c>
      <c r="E85" s="3" t="str">
        <f>VLOOKUP(A85,COLLEAGUE!A:E,5,FALSE)</f>
        <v>CLR</v>
      </c>
      <c r="F85" s="4">
        <f>VLOOKUP(A85,COLLEAGUE!A:M,13,FALSE)</f>
        <v>42422</v>
      </c>
      <c r="G85" s="5">
        <f>MIN(INDEX('ALL EVALS'!G:G,MATCH('Evaluation Data'!$A85,'ALL EVALS'!A:A,0)))</f>
        <v>43252</v>
      </c>
      <c r="H85" s="40" t="str">
        <f>VLOOKUP(A85,COLLEAGUE!A:Q,17,FALSE)</f>
        <v>Cortes, Christina M</v>
      </c>
      <c r="I85" t="str">
        <f>VLOOKUP(A85,'ALL EVALS'!A:F,6,FALSE)</f>
        <v>Christina Cortes</v>
      </c>
      <c r="J85" t="str">
        <f t="shared" ca="1" si="1"/>
        <v>Yes</v>
      </c>
    </row>
    <row r="86" spans="1:10" x14ac:dyDescent="0.25">
      <c r="A86" s="3">
        <v>442890</v>
      </c>
      <c r="B86" t="str">
        <f>IF(OR(LEFT(VLOOKUP($A86,'ALL EVALS'!$A:$C,3,FALSE),1)="M",LEFT(VLOOKUP($A86,'ALL EVALS'!$A:$C,3,FALSE),1)="O"),LEFT(VLOOKUP($A86,'ALL EVALS'!$A:$C,3,FALSE),4),LEFT(VLOOKUP($A86,'ALL EVALS'!$A:$C,3,FALSE),3))</f>
        <v xml:space="preserve">RC </v>
      </c>
      <c r="C86" t="str">
        <f>VLOOKUP(A86,'ALL EVALS'!A:B,2,FALSE)</f>
        <v>Milagros Prado</v>
      </c>
      <c r="D86" t="str">
        <f>VLOOKUP(A86,'ALL EVALS'!A:D,4,FALSE)</f>
        <v>Financial Aid Assistant I</v>
      </c>
      <c r="E86" s="3" t="str">
        <f>VLOOKUP(A86,COLLEAGUE!A:E,5,FALSE)</f>
        <v>CLR</v>
      </c>
      <c r="F86" s="4">
        <f>VLOOKUP(A86,COLLEAGUE!A:M,13,FALSE)</f>
        <v>43042</v>
      </c>
      <c r="G86" s="5">
        <f>MIN(INDEX('ALL EVALS'!G:G,MATCH('Evaluation Data'!$A86,'ALL EVALS'!A:A,0)))</f>
        <v>43295</v>
      </c>
      <c r="H86" s="40" t="str">
        <f>VLOOKUP(A86,COLLEAGUE!A:Q,17,FALSE)</f>
        <v>Cortes, Christina M</v>
      </c>
      <c r="I86" t="str">
        <f>VLOOKUP(A86,'ALL EVALS'!A:F,6,FALSE)</f>
        <v>Christina Cortes</v>
      </c>
      <c r="J86" t="str">
        <f t="shared" ca="1" si="1"/>
        <v>Yes</v>
      </c>
    </row>
    <row r="87" spans="1:10" x14ac:dyDescent="0.25">
      <c r="A87" s="3">
        <v>543750</v>
      </c>
      <c r="B87" t="str">
        <f>IF(OR(LEFT(VLOOKUP($A87,'ALL EVALS'!$A:$C,3,FALSE),1)="M",LEFT(VLOOKUP($A87,'ALL EVALS'!$A:$C,3,FALSE),1)="O"),LEFT(VLOOKUP($A87,'ALL EVALS'!$A:$C,3,FALSE),4),LEFT(VLOOKUP($A87,'ALL EVALS'!$A:$C,3,FALSE),3))</f>
        <v xml:space="preserve">RC </v>
      </c>
      <c r="C87" t="str">
        <f>VLOOKUP(A87,'ALL EVALS'!A:B,2,FALSE)</f>
        <v>George Sanchez</v>
      </c>
      <c r="D87" t="str">
        <f>VLOOKUP(A87,'ALL EVALS'!A:D,4,FALSE)</f>
        <v>Financial Aid Assistant I</v>
      </c>
      <c r="E87" s="3" t="str">
        <f>VLOOKUP(A87,COLLEAGUE!A:E,5,FALSE)</f>
        <v>CLR</v>
      </c>
      <c r="F87" s="4">
        <f>VLOOKUP(A87,COLLEAGUE!A:M,13,FALSE)</f>
        <v>42233</v>
      </c>
      <c r="G87" s="5">
        <f>MIN(INDEX('ALL EVALS'!G:G,MATCH('Evaluation Data'!$A87,'ALL EVALS'!A:A,0)))</f>
        <v>43316</v>
      </c>
      <c r="H87" s="40" t="str">
        <f>VLOOKUP(A87,COLLEAGUE!A:Q,17,FALSE)</f>
        <v>Cortes, Christina M</v>
      </c>
      <c r="I87" t="str">
        <f>VLOOKUP(A87,'ALL EVALS'!A:F,6,FALSE)</f>
        <v>Christina Cortes</v>
      </c>
      <c r="J87" t="str">
        <f t="shared" ca="1" si="1"/>
        <v>Yes</v>
      </c>
    </row>
    <row r="88" spans="1:10" x14ac:dyDescent="0.25">
      <c r="A88" s="3">
        <v>11211</v>
      </c>
      <c r="B88" t="str">
        <f>IF(OR(LEFT(VLOOKUP($A88,'ALL EVALS'!$A:$C,3,FALSE),1)="M",LEFT(VLOOKUP($A88,'ALL EVALS'!$A:$C,3,FALSE),1)="O"),LEFT(VLOOKUP($A88,'ALL EVALS'!$A:$C,3,FALSE),4),LEFT(VLOOKUP($A88,'ALL EVALS'!$A:$C,3,FALSE),3))</f>
        <v xml:space="preserve">DO </v>
      </c>
      <c r="C88" t="str">
        <f>VLOOKUP(A88,'ALL EVALS'!A:B,2,FALSE)</f>
        <v>Jose Flores</v>
      </c>
      <c r="D88" t="str">
        <f>VLOOKUP(A88,'ALL EVALS'!A:D,4,FALSE)</f>
        <v>Chief of Police</v>
      </c>
      <c r="E88" s="3" t="str">
        <f>VLOOKUP(A88,COLLEAGUE!A:E,5,FALSE)</f>
        <v>CLM</v>
      </c>
      <c r="F88" s="4">
        <f>VLOOKUP(A88,COLLEAGUE!A:M,13,FALSE)</f>
        <v>42951</v>
      </c>
      <c r="G88" s="5">
        <f>MIN(INDEX('ALL EVALS'!G:G,MATCH('Evaluation Data'!$A88,'ALL EVALS'!A:A,0)))</f>
        <v>43053</v>
      </c>
      <c r="H88" s="40" t="str">
        <f>VLOOKUP(A88,COLLEAGUE!A:Q,17,FALSE)</f>
        <v>Miktarian, Christine D</v>
      </c>
      <c r="I88" t="str">
        <f>VLOOKUP(A88,'ALL EVALS'!A:F,6,FALSE)</f>
        <v>Christine Miktarian</v>
      </c>
      <c r="J88" t="str">
        <f t="shared" ca="1" si="1"/>
        <v>Yes</v>
      </c>
    </row>
    <row r="89" spans="1:10" x14ac:dyDescent="0.25">
      <c r="A89">
        <v>26814</v>
      </c>
      <c r="B89" t="str">
        <f>IF(OR(LEFT(VLOOKUP($A89,'ALL EVALS'!$A:$C,3,FALSE),1)="M",LEFT(VLOOKUP($A89,'ALL EVALS'!$A:$C,3,FALSE),1)="O"),LEFT(VLOOKUP($A89,'ALL EVALS'!$A:$C,3,FALSE),4),LEFT(VLOOKUP($A89,'ALL EVALS'!$A:$C,3,FALSE),3))</f>
        <v xml:space="preserve">DO </v>
      </c>
      <c r="C89" t="str">
        <f>VLOOKUP(A89,'ALL EVALS'!A:B,2,FALSE)</f>
        <v>Shannon Roberton</v>
      </c>
      <c r="D89" t="str">
        <f>VLOOKUP(A89,'ALL EVALS'!A:D,4,FALSE)</f>
        <v>Construction Services Manager</v>
      </c>
      <c r="E89" s="1" t="s">
        <v>1758</v>
      </c>
      <c r="F89" s="4">
        <f>VLOOKUP(A89,COLLEAGUE!A:M,13,FALSE)</f>
        <v>43445</v>
      </c>
      <c r="G89" s="5">
        <f>MIN(INDEX('ALL EVALS'!G:G,MATCH('Evaluation Data'!$A89,'ALL EVALS'!A:A,0)))</f>
        <v>43798</v>
      </c>
      <c r="H89" s="40" t="str">
        <f>VLOOKUP(A89,COLLEAGUE!A:Q,17,FALSE)</f>
        <v>Miktarian, Christine D</v>
      </c>
      <c r="I89" t="str">
        <f>VLOOKUP(A89,'ALL EVALS'!A:F,6,FALSE)</f>
        <v>Christine Miktarian</v>
      </c>
      <c r="J89" t="str">
        <f t="shared" ca="1" si="1"/>
        <v>No</v>
      </c>
    </row>
    <row r="90" spans="1:10" x14ac:dyDescent="0.25">
      <c r="A90" s="3">
        <v>141713</v>
      </c>
      <c r="B90" t="str">
        <f>IF(OR(LEFT(VLOOKUP($A90,'ALL EVALS'!$A:$C,3,FALSE),1)="M",LEFT(VLOOKUP($A90,'ALL EVALS'!$A:$C,3,FALSE),1)="O"),LEFT(VLOOKUP($A90,'ALL EVALS'!$A:$C,3,FALSE),4),LEFT(VLOOKUP($A90,'ALL EVALS'!$A:$C,3,FALSE),3))</f>
        <v xml:space="preserve">DO </v>
      </c>
      <c r="C90" t="str">
        <f>VLOOKUP(A90,'ALL EVALS'!A:B,2,FALSE)</f>
        <v>Anne Adams</v>
      </c>
      <c r="D90" t="str">
        <f>VLOOKUP(A90,'ALL EVALS'!A:D,4,FALSE)</f>
        <v>Assistant to the Associate Vice Chancellor</v>
      </c>
      <c r="E90" s="3" t="str">
        <f>VLOOKUP(A90,COLLEAGUE!A:E,5,FALSE)</f>
        <v>CLR</v>
      </c>
      <c r="F90" s="4">
        <f>VLOOKUP(A90,COLLEAGUE!A:M,13,FALSE)</f>
        <v>41491</v>
      </c>
      <c r="G90" s="5">
        <f>MIN(INDEX('ALL EVALS'!G:G,MATCH('Evaluation Data'!$A90,'ALL EVALS'!A:A,0)))</f>
        <v>43221</v>
      </c>
      <c r="H90" s="40" t="str">
        <f>VLOOKUP(A90,COLLEAGUE!A:Q,17,FALSE)</f>
        <v>Miktarian, Christine D</v>
      </c>
      <c r="I90" t="str">
        <f>VLOOKUP(A90,'ALL EVALS'!A:F,6,FALSE)</f>
        <v>Christine Miktarian</v>
      </c>
      <c r="J90" t="str">
        <f t="shared" ca="1" si="1"/>
        <v>Yes</v>
      </c>
    </row>
    <row r="91" spans="1:10" x14ac:dyDescent="0.25">
      <c r="A91" s="3">
        <v>472630</v>
      </c>
      <c r="B91" t="str">
        <f>IF(OR(LEFT(VLOOKUP($A91,'ALL EVALS'!$A:$C,3,FALSE),1)="M",LEFT(VLOOKUP($A91,'ALL EVALS'!$A:$C,3,FALSE),1)="O"),LEFT(VLOOKUP($A91,'ALL EVALS'!$A:$C,3,FALSE),4),LEFT(VLOOKUP($A91,'ALL EVALS'!$A:$C,3,FALSE),3))</f>
        <v xml:space="preserve">DO </v>
      </c>
      <c r="C91" t="str">
        <f>VLOOKUP(A91,'ALL EVALS'!A:B,2,FALSE)</f>
        <v>Darren Cousineau</v>
      </c>
      <c r="D91" t="str">
        <f>VLOOKUP(A91,'ALL EVALS'!A:D,4,FALSE)</f>
        <v>Director of Environmental Health &amp; Safety</v>
      </c>
      <c r="E91" s="3" t="str">
        <f>VLOOKUP(A91,COLLEAGUE!A:E,5,FALSE)</f>
        <v>CLM</v>
      </c>
      <c r="F91" s="4">
        <f>VLOOKUP(A91,COLLEAGUE!A:M,13,FALSE)</f>
        <v>42951</v>
      </c>
      <c r="G91" s="5">
        <f>MIN(INDEX('ALL EVALS'!G:G,MATCH('Evaluation Data'!$A91,'ALL EVALS'!A:A,0)))</f>
        <v>43656</v>
      </c>
      <c r="H91" s="40" t="str">
        <f>VLOOKUP(A91,COLLEAGUE!A:Q,17,FALSE)</f>
        <v>Miktarian, Christine D</v>
      </c>
      <c r="I91" t="str">
        <f>VLOOKUP(A91,'ALL EVALS'!A:F,6,FALSE)</f>
        <v>Christine Miktarian</v>
      </c>
      <c r="J91" t="str">
        <f t="shared" ca="1" si="1"/>
        <v>No</v>
      </c>
    </row>
    <row r="92" spans="1:10" x14ac:dyDescent="0.25">
      <c r="A92" s="3">
        <v>691132</v>
      </c>
      <c r="B92" t="str">
        <f>IF(OR(LEFT(VLOOKUP($A92,'ALL EVALS'!$A:$C,3,FALSE),1)="M",LEFT(VLOOKUP($A92,'ALL EVALS'!$A:$C,3,FALSE),1)="O"),LEFT(VLOOKUP($A92,'ALL EVALS'!$A:$C,3,FALSE),4),LEFT(VLOOKUP($A92,'ALL EVALS'!$A:$C,3,FALSE),3))</f>
        <v xml:space="preserve">DO </v>
      </c>
      <c r="C92" t="str">
        <f>VLOOKUP(A92,'ALL EVALS'!A:B,2,FALSE)</f>
        <v>James Rooney</v>
      </c>
      <c r="D92" t="str">
        <f>VLOOKUP(A92,'ALL EVALS'!A:D,4,FALSE)</f>
        <v>Director of Maintenance &amp; Operations</v>
      </c>
      <c r="E92" s="3" t="str">
        <f>VLOOKUP(A92,COLLEAGUE!A:E,5,FALSE)</f>
        <v>CLM</v>
      </c>
      <c r="F92" s="4">
        <v>43040</v>
      </c>
      <c r="G92" s="5">
        <f>MIN(INDEX('ALL EVALS'!G:G,MATCH('Evaluation Data'!$A92,'ALL EVALS'!A:A,0)))</f>
        <v>43509</v>
      </c>
      <c r="H92" s="40">
        <f>VLOOKUP(A92,COLLEAGUE!A:Q,17,FALSE)</f>
        <v>0</v>
      </c>
      <c r="I92" t="str">
        <f>VLOOKUP(A92,'ALL EVALS'!A:F,6,FALSE)</f>
        <v>Christine Miktarian</v>
      </c>
      <c r="J92" t="str">
        <f t="shared" ca="1" si="1"/>
        <v>No</v>
      </c>
    </row>
    <row r="93" spans="1:10" x14ac:dyDescent="0.25">
      <c r="A93" s="3">
        <v>746684</v>
      </c>
      <c r="B93" t="str">
        <f>IF(OR(LEFT(VLOOKUP($A93,'ALL EVALS'!$A:$C,3,FALSE),1)="M",LEFT(VLOOKUP($A93,'ALL EVALS'!$A:$C,3,FALSE),1)="O"),LEFT(VLOOKUP($A93,'ALL EVALS'!$A:$C,3,FALSE),4),LEFT(VLOOKUP($A93,'ALL EVALS'!$A:$C,3,FALSE),3))</f>
        <v xml:space="preserve">DO </v>
      </c>
      <c r="C93" t="str">
        <f>VLOOKUP(A93,'ALL EVALS'!A:B,2,FALSE)</f>
        <v>Scott Olds</v>
      </c>
      <c r="D93" t="str">
        <f>VLOOKUP(A93,'ALL EVALS'!A:D,4,FALSE)</f>
        <v>District Director of Information Systems</v>
      </c>
      <c r="E93" s="3" t="str">
        <f>VLOOKUP(A93,COLLEAGUE!A:E,5,FALSE)</f>
        <v>CLM</v>
      </c>
      <c r="F93" s="4">
        <f>VLOOKUP(A93,COLLEAGUE!A:M,13,FALSE)</f>
        <v>42936</v>
      </c>
      <c r="G93" s="5">
        <f>MIN(INDEX('ALL EVALS'!G:G,MATCH('Evaluation Data'!$A93,'ALL EVALS'!A:A,0)))</f>
        <v>43245</v>
      </c>
      <c r="H93" s="40" t="str">
        <f>VLOOKUP(A93,COLLEAGUE!A:Q,17,FALSE)</f>
        <v>Miktarian, Christine D</v>
      </c>
      <c r="I93" t="str">
        <f>VLOOKUP(A93,'ALL EVALS'!A:F,6,FALSE)</f>
        <v>Christine Miktarian</v>
      </c>
      <c r="J93" t="str">
        <f t="shared" ca="1" si="1"/>
        <v>Yes</v>
      </c>
    </row>
    <row r="94" spans="1:10" x14ac:dyDescent="0.25">
      <c r="A94" s="3">
        <v>831270</v>
      </c>
      <c r="B94" t="str">
        <f>IF(OR(LEFT(VLOOKUP($A94,'ALL EVALS'!$A:$C,3,FALSE),1)="M",LEFT(VLOOKUP($A94,'ALL EVALS'!$A:$C,3,FALSE),1)="O"),LEFT(VLOOKUP($A94,'ALL EVALS'!$A:$C,3,FALSE),4),LEFT(VLOOKUP($A94,'ALL EVALS'!$A:$C,3,FALSE),3))</f>
        <v xml:space="preserve">DO </v>
      </c>
      <c r="C94" t="str">
        <f>VLOOKUP(A94,'ALL EVALS'!A:B,2,FALSE)</f>
        <v>George Cummings</v>
      </c>
      <c r="D94" t="str">
        <f>VLOOKUP(A94,'ALL EVALS'!A:D,4,FALSE)</f>
        <v>Director of Facilities Planning and Construction</v>
      </c>
      <c r="E94" s="3" t="str">
        <f>VLOOKUP(A94,COLLEAGUE!A:E,5,FALSE)</f>
        <v>CLM</v>
      </c>
      <c r="F94" s="4">
        <f>VLOOKUP(A94,COLLEAGUE!A:M,13,FALSE)</f>
        <v>43446</v>
      </c>
      <c r="G94" s="5">
        <f>MIN(INDEX('ALL EVALS'!G:G,MATCH('Evaluation Data'!$A94,'ALL EVALS'!A:A,0)))</f>
        <v>43743</v>
      </c>
      <c r="H94" s="40" t="str">
        <f>VLOOKUP(A94,COLLEAGUE!A:Q,17,FALSE)</f>
        <v>Miktarian, Christine D</v>
      </c>
      <c r="I94" t="str">
        <f>VLOOKUP(A94,'ALL EVALS'!A:F,6,FALSE)</f>
        <v>Christine Miktarian</v>
      </c>
      <c r="J94" t="str">
        <f t="shared" ca="1" si="1"/>
        <v>No</v>
      </c>
    </row>
    <row r="95" spans="1:10" x14ac:dyDescent="0.25">
      <c r="A95" s="3">
        <v>22014</v>
      </c>
      <c r="B95" t="str">
        <f>IF(OR(LEFT(VLOOKUP($A95,'ALL EVALS'!$A:$C,3,FALSE),1)="M",LEFT(VLOOKUP($A95,'ALL EVALS'!$A:$C,3,FALSE),1)="O"),LEFT(VLOOKUP($A95,'ALL EVALS'!$A:$C,3,FALSE),4),LEFT(VLOOKUP($A95,'ALL EVALS'!$A:$C,3,FALSE),3))</f>
        <v>FCC</v>
      </c>
      <c r="C95" t="str">
        <f>VLOOKUP(A95,'ALL EVALS'!A:B,2,FALSE)</f>
        <v>Jose Alcorta</v>
      </c>
      <c r="D95" t="str">
        <f>VLOOKUP(A95,'ALL EVALS'!A:D,4,FALSE)</f>
        <v>Custodian</v>
      </c>
      <c r="E95" s="3" t="str">
        <f>VLOOKUP(A95,COLLEAGUE!A:E,5,FALSE)</f>
        <v>CLR</v>
      </c>
      <c r="F95" s="4">
        <f>VLOOKUP(A95,COLLEAGUE!A:M,13,FALSE)</f>
        <v>42898</v>
      </c>
      <c r="G95" s="5">
        <f>MIN(INDEX('ALL EVALS'!G:G,MATCH('Evaluation Data'!$A95,'ALL EVALS'!A:A,0)))</f>
        <v>43198</v>
      </c>
      <c r="H95" s="40" t="str">
        <f>VLOOKUP(A95,COLLEAGUE!A:Q,17,FALSE)</f>
        <v>Puente Jr, Carlos R</v>
      </c>
      <c r="I95" t="str">
        <f>VLOOKUP(A95,'ALL EVALS'!A:F,6,FALSE)</f>
        <v>Christopher Orr</v>
      </c>
      <c r="J95" t="str">
        <f t="shared" ca="1" si="1"/>
        <v>Yes</v>
      </c>
    </row>
    <row r="96" spans="1:10" x14ac:dyDescent="0.25">
      <c r="A96" s="3">
        <v>25987</v>
      </c>
      <c r="B96" t="str">
        <f>IF(OR(LEFT(VLOOKUP($A96,'ALL EVALS'!$A:$C,3,FALSE),1)="M",LEFT(VLOOKUP($A96,'ALL EVALS'!$A:$C,3,FALSE),1)="O"),LEFT(VLOOKUP($A96,'ALL EVALS'!$A:$C,3,FALSE),4),LEFT(VLOOKUP($A96,'ALL EVALS'!$A:$C,3,FALSE),3))</f>
        <v>FCC</v>
      </c>
      <c r="C96" t="str">
        <f>VLOOKUP(A96,'ALL EVALS'!A:B,2,FALSE)</f>
        <v>Larry Dickson</v>
      </c>
      <c r="D96" t="str">
        <f>VLOOKUP(A96,'ALL EVALS'!A:D,4,FALSE)</f>
        <v>General Utility Worker</v>
      </c>
      <c r="E96" s="3" t="str">
        <f>VLOOKUP(A96,COLLEAGUE!A:E,5,FALSE)</f>
        <v>CLR</v>
      </c>
      <c r="F96" s="4">
        <f>VLOOKUP(A96,COLLEAGUE!A:M,13,FALSE)</f>
        <v>42937</v>
      </c>
      <c r="G96" s="5">
        <f>MIN(INDEX('ALL EVALS'!G:G,MATCH('Evaluation Data'!$A96,'ALL EVALS'!A:A,0)))</f>
        <v>43161</v>
      </c>
      <c r="H96" s="40" t="str">
        <f>VLOOKUP(A96,COLLEAGUE!A:Q,17,FALSE)</f>
        <v>Puente Jr, Carlos R</v>
      </c>
      <c r="I96" t="str">
        <f>VLOOKUP(A96,'ALL EVALS'!A:F,6,FALSE)</f>
        <v>Christopher Orr</v>
      </c>
      <c r="J96" t="str">
        <f t="shared" ca="1" si="1"/>
        <v>Yes</v>
      </c>
    </row>
    <row r="97" spans="1:10" x14ac:dyDescent="0.25">
      <c r="A97" s="3">
        <v>31346</v>
      </c>
      <c r="B97" t="str">
        <f>IF(OR(LEFT(VLOOKUP($A97,'ALL EVALS'!$A:$C,3,FALSE),1)="M",LEFT(VLOOKUP($A97,'ALL EVALS'!$A:$C,3,FALSE),1)="O"),LEFT(VLOOKUP($A97,'ALL EVALS'!$A:$C,3,FALSE),4),LEFT(VLOOKUP($A97,'ALL EVALS'!$A:$C,3,FALSE),3))</f>
        <v>FCC</v>
      </c>
      <c r="C97" t="str">
        <f>VLOOKUP(A97,'ALL EVALS'!A:B,2,FALSE)</f>
        <v>Leah Whitaker</v>
      </c>
      <c r="D97" t="str">
        <f>VLOOKUP(A97,'ALL EVALS'!A:D,4,FALSE)</f>
        <v>Department Secretary</v>
      </c>
      <c r="E97" s="3" t="str">
        <f>VLOOKUP(A97,COLLEAGUE!A:E,5,FALSE)</f>
        <v>CLR</v>
      </c>
      <c r="F97" s="4">
        <f>VLOOKUP(A97,COLLEAGUE!A:M,13,FALSE)</f>
        <v>43144</v>
      </c>
      <c r="G97" s="5">
        <f>MIN(INDEX('ALL EVALS'!G:G,MATCH('Evaluation Data'!$A97,'ALL EVALS'!A:A,0)))</f>
        <v>43472</v>
      </c>
      <c r="H97" s="40" t="str">
        <f>VLOOKUP(A97,COLLEAGUE!A:Q,17,FALSE)</f>
        <v>Puente Jr, Carlos R</v>
      </c>
      <c r="I97" t="str">
        <f>VLOOKUP(A97,'ALL EVALS'!A:F,6,FALSE)</f>
        <v>Christopher Orr</v>
      </c>
      <c r="J97" t="str">
        <f t="shared" ca="1" si="1"/>
        <v>Yes</v>
      </c>
    </row>
    <row r="98" spans="1:10" x14ac:dyDescent="0.25">
      <c r="A98" s="3">
        <v>42789</v>
      </c>
      <c r="B98" t="str">
        <f>IF(OR(LEFT(VLOOKUP($A98,'ALL EVALS'!$A:$C,3,FALSE),1)="M",LEFT(VLOOKUP($A98,'ALL EVALS'!$A:$C,3,FALSE),1)="O"),LEFT(VLOOKUP($A98,'ALL EVALS'!$A:$C,3,FALSE),4),LEFT(VLOOKUP($A98,'ALL EVALS'!$A:$C,3,FALSE),3))</f>
        <v>FCC</v>
      </c>
      <c r="C98" t="str">
        <f>VLOOKUP(A98,'ALL EVALS'!A:B,2,FALSE)</f>
        <v>Frances Santillan</v>
      </c>
      <c r="D98" t="str">
        <f>VLOOKUP(A98,'ALL EVALS'!A:D,4,FALSE)</f>
        <v>Custodian</v>
      </c>
      <c r="E98" s="3" t="str">
        <f>VLOOKUP(A98,COLLEAGUE!A:E,5,FALSE)</f>
        <v>CLR</v>
      </c>
      <c r="F98" s="4">
        <f>VLOOKUP(A98,COLLEAGUE!A:M,13,FALSE)</f>
        <v>43048</v>
      </c>
      <c r="G98" s="5">
        <f>MIN(INDEX('ALL EVALS'!G:G,MATCH('Evaluation Data'!$A98,'ALL EVALS'!A:A,0)))</f>
        <v>43357</v>
      </c>
      <c r="H98" s="40" t="str">
        <f>VLOOKUP(A98,COLLEAGUE!A:Q,17,FALSE)</f>
        <v>Puente Jr, Carlos R</v>
      </c>
      <c r="I98" t="str">
        <f>VLOOKUP(A98,'ALL EVALS'!A:F,6,FALSE)</f>
        <v>Christopher Orr</v>
      </c>
      <c r="J98" t="str">
        <f t="shared" ca="1" si="1"/>
        <v>Yes</v>
      </c>
    </row>
    <row r="99" spans="1:10" x14ac:dyDescent="0.25">
      <c r="A99" s="3">
        <v>47632</v>
      </c>
      <c r="B99" t="str">
        <f>IF(OR(LEFT(VLOOKUP($A99,'ALL EVALS'!$A:$C,3,FALSE),1)="M",LEFT(VLOOKUP($A99,'ALL EVALS'!$A:$C,3,FALSE),1)="O"),LEFT(VLOOKUP($A99,'ALL EVALS'!$A:$C,3,FALSE),4),LEFT(VLOOKUP($A99,'ALL EVALS'!$A:$C,3,FALSE),3))</f>
        <v>FCC</v>
      </c>
      <c r="C99" t="str">
        <f>VLOOKUP(A99,'ALL EVALS'!A:B,2,FALSE)</f>
        <v>Abrian Florez</v>
      </c>
      <c r="D99" t="str">
        <f>VLOOKUP(A99,'ALL EVALS'!A:D,4,FALSE)</f>
        <v>Lead Custodian</v>
      </c>
      <c r="E99" s="3" t="str">
        <f>VLOOKUP(A99,COLLEAGUE!A:E,5,FALSE)</f>
        <v>CLR</v>
      </c>
      <c r="F99" s="4">
        <f>VLOOKUP(A99,COLLEAGUE!A:M,13,FALSE)</f>
        <v>42948</v>
      </c>
      <c r="G99" s="5">
        <f>MIN(INDEX('ALL EVALS'!G:G,MATCH('Evaluation Data'!$A99,'ALL EVALS'!A:A,0)))</f>
        <v>43426</v>
      </c>
      <c r="H99" s="40" t="str">
        <f>VLOOKUP(A99,COLLEAGUE!A:Q,17,FALSE)</f>
        <v>Puente Jr, Carlos R</v>
      </c>
      <c r="I99" t="str">
        <f>VLOOKUP(A99,'ALL EVALS'!A:F,6,FALSE)</f>
        <v>Christopher Orr</v>
      </c>
      <c r="J99" t="str">
        <f t="shared" ca="1" si="1"/>
        <v>Yes</v>
      </c>
    </row>
    <row r="100" spans="1:10" x14ac:dyDescent="0.25">
      <c r="A100" s="3">
        <v>120195</v>
      </c>
      <c r="B100" t="str">
        <f>IF(OR(LEFT(VLOOKUP($A100,'ALL EVALS'!$A:$C,3,FALSE),1)="M",LEFT(VLOOKUP($A100,'ALL EVALS'!$A:$C,3,FALSE),1)="O"),LEFT(VLOOKUP($A100,'ALL EVALS'!$A:$C,3,FALSE),4),LEFT(VLOOKUP($A100,'ALL EVALS'!$A:$C,3,FALSE),3))</f>
        <v>FCC</v>
      </c>
      <c r="C100" t="str">
        <f>VLOOKUP(A100,'ALL EVALS'!A:B,2,FALSE)</f>
        <v>Abel Hernandez</v>
      </c>
      <c r="D100" t="str">
        <f>VLOOKUP(A100,'ALL EVALS'!A:D,4,FALSE)</f>
        <v>Custodian</v>
      </c>
      <c r="E100" s="3" t="str">
        <f>VLOOKUP(A100,COLLEAGUE!A:E,5,FALSE)</f>
        <v>CLR</v>
      </c>
      <c r="F100" s="4">
        <f>VLOOKUP(A100,COLLEAGUE!A:M,13,FALSE)</f>
        <v>42941</v>
      </c>
      <c r="G100" s="5">
        <f>MIN(INDEX('ALL EVALS'!G:G,MATCH('Evaluation Data'!$A100,'ALL EVALS'!A:A,0)))</f>
        <v>43261</v>
      </c>
      <c r="H100" s="40" t="str">
        <f>VLOOKUP(A100,COLLEAGUE!A:Q,17,FALSE)</f>
        <v>Puente Jr, Carlos R</v>
      </c>
      <c r="I100" t="str">
        <f>VLOOKUP(A100,'ALL EVALS'!A:F,6,FALSE)</f>
        <v>Christopher Orr</v>
      </c>
      <c r="J100" t="str">
        <f t="shared" ca="1" si="1"/>
        <v>Yes</v>
      </c>
    </row>
    <row r="101" spans="1:10" x14ac:dyDescent="0.25">
      <c r="A101" s="3">
        <v>184065</v>
      </c>
      <c r="B101" t="str">
        <f>IF(OR(LEFT(VLOOKUP($A101,'ALL EVALS'!$A:$C,3,FALSE),1)="M",LEFT(VLOOKUP($A101,'ALL EVALS'!$A:$C,3,FALSE),1)="O"),LEFT(VLOOKUP($A101,'ALL EVALS'!$A:$C,3,FALSE),4),LEFT(VLOOKUP($A101,'ALL EVALS'!$A:$C,3,FALSE),3))</f>
        <v>FCC</v>
      </c>
      <c r="C101" t="str">
        <f>VLOOKUP(A101,'ALL EVALS'!A:B,2,FALSE)</f>
        <v>Dwight Samuel</v>
      </c>
      <c r="D101" t="str">
        <f>VLOOKUP(A101,'ALL EVALS'!A:D,4,FALSE)</f>
        <v>Custodian</v>
      </c>
      <c r="E101" s="3" t="str">
        <f>VLOOKUP(A101,COLLEAGUE!A:E,5,FALSE)</f>
        <v>CLR</v>
      </c>
      <c r="F101" s="4">
        <f>VLOOKUP(A101,COLLEAGUE!A:M,13,FALSE)</f>
        <v>43053</v>
      </c>
      <c r="G101" s="5">
        <f>MIN(INDEX('ALL EVALS'!G:G,MATCH('Evaluation Data'!$A101,'ALL EVALS'!A:A,0)))</f>
        <v>43337</v>
      </c>
      <c r="H101" s="40" t="str">
        <f>VLOOKUP(A101,COLLEAGUE!A:Q,17,FALSE)</f>
        <v>Puente Jr, Carlos R</v>
      </c>
      <c r="I101" t="str">
        <f>VLOOKUP(A101,'ALL EVALS'!A:F,6,FALSE)</f>
        <v>Christopher Orr</v>
      </c>
      <c r="J101" t="str">
        <f t="shared" ca="1" si="1"/>
        <v>Yes</v>
      </c>
    </row>
    <row r="102" spans="1:10" x14ac:dyDescent="0.25">
      <c r="A102" s="3">
        <v>268856</v>
      </c>
      <c r="B102" t="str">
        <f>IF(OR(LEFT(VLOOKUP($A102,'ALL EVALS'!$A:$C,3,FALSE),1)="M",LEFT(VLOOKUP($A102,'ALL EVALS'!$A:$C,3,FALSE),1)="O"),LEFT(VLOOKUP($A102,'ALL EVALS'!$A:$C,3,FALSE),4),LEFT(VLOOKUP($A102,'ALL EVALS'!$A:$C,3,FALSE),3))</f>
        <v>FCC</v>
      </c>
      <c r="C102" t="str">
        <f>VLOOKUP(A102,'ALL EVALS'!A:B,2,FALSE)</f>
        <v>Anthony Estrada</v>
      </c>
      <c r="D102" t="str">
        <f>VLOOKUP(A102,'ALL EVALS'!A:D,4,FALSE)</f>
        <v>Custodian</v>
      </c>
      <c r="E102" s="3" t="str">
        <f>VLOOKUP(A102,COLLEAGUE!A:E,5,FALSE)</f>
        <v>CLR</v>
      </c>
      <c r="F102" s="4">
        <f>VLOOKUP(A102,COLLEAGUE!A:M,13,FALSE)</f>
        <v>43249</v>
      </c>
      <c r="G102" s="5">
        <f>MIN(INDEX('ALL EVALS'!G:G,MATCH('Evaluation Data'!$A102,'ALL EVALS'!A:A,0)))</f>
        <v>43369</v>
      </c>
      <c r="H102" s="40" t="str">
        <f>VLOOKUP(A102,COLLEAGUE!A:Q,17,FALSE)</f>
        <v>Orr, Christopher D</v>
      </c>
      <c r="I102" t="str">
        <f>VLOOKUP(A102,'ALL EVALS'!A:F,6,FALSE)</f>
        <v>Christopher Orr</v>
      </c>
      <c r="J102" t="str">
        <f t="shared" ca="1" si="1"/>
        <v>Yes</v>
      </c>
    </row>
    <row r="103" spans="1:10" x14ac:dyDescent="0.25">
      <c r="A103" s="3">
        <v>274415</v>
      </c>
      <c r="B103" t="str">
        <f>IF(OR(LEFT(VLOOKUP($A103,'ALL EVALS'!$A:$C,3,FALSE),1)="M",LEFT(VLOOKUP($A103,'ALL EVALS'!$A:$C,3,FALSE),1)="O"),LEFT(VLOOKUP($A103,'ALL EVALS'!$A:$C,3,FALSE),4),LEFT(VLOOKUP($A103,'ALL EVALS'!$A:$C,3,FALSE),3))</f>
        <v>FCC</v>
      </c>
      <c r="C103" t="str">
        <f>VLOOKUP(A103,'ALL EVALS'!A:B,2,FALSE)</f>
        <v>Miguel Sanchez</v>
      </c>
      <c r="D103" t="str">
        <f>VLOOKUP(A103,'ALL EVALS'!A:D,4,FALSE)</f>
        <v>Custodian</v>
      </c>
      <c r="E103" s="3" t="str">
        <f>VLOOKUP(A103,COLLEAGUE!A:E,5,FALSE)</f>
        <v>CLR</v>
      </c>
      <c r="F103" s="4">
        <v>43011</v>
      </c>
      <c r="G103" s="5">
        <f>MIN(INDEX('ALL EVALS'!G:G,MATCH('Evaluation Data'!$A103,'ALL EVALS'!A:A,0)))</f>
        <v>43334</v>
      </c>
      <c r="H103" s="40">
        <f>VLOOKUP(A103,COLLEAGUE!A:Q,17,FALSE)</f>
        <v>0</v>
      </c>
      <c r="I103" t="str">
        <f>VLOOKUP(A103,'ALL EVALS'!A:F,6,FALSE)</f>
        <v>Christopher Orr</v>
      </c>
      <c r="J103" t="str">
        <f t="shared" ca="1" si="1"/>
        <v>Yes</v>
      </c>
    </row>
    <row r="104" spans="1:10" x14ac:dyDescent="0.25">
      <c r="A104" s="3">
        <v>281342</v>
      </c>
      <c r="B104" t="str">
        <f>IF(OR(LEFT(VLOOKUP($A104,'ALL EVALS'!$A:$C,3,FALSE),1)="M",LEFT(VLOOKUP($A104,'ALL EVALS'!$A:$C,3,FALSE),1)="O"),LEFT(VLOOKUP($A104,'ALL EVALS'!$A:$C,3,FALSE),4),LEFT(VLOOKUP($A104,'ALL EVALS'!$A:$C,3,FALSE),3))</f>
        <v>FCC</v>
      </c>
      <c r="C104" t="str">
        <f>VLOOKUP(A104,'ALL EVALS'!A:B,2,FALSE)</f>
        <v>Henry Polanco</v>
      </c>
      <c r="D104" t="str">
        <f>VLOOKUP(A104,'ALL EVALS'!A:D,4,FALSE)</f>
        <v>Custodian</v>
      </c>
      <c r="E104" s="3" t="str">
        <f>VLOOKUP(A104,COLLEAGUE!A:E,5,FALSE)</f>
        <v>CLR</v>
      </c>
      <c r="F104" s="4">
        <f>VLOOKUP(A104,COLLEAGUE!A:M,13,FALSE)</f>
        <v>42936</v>
      </c>
      <c r="G104" s="5">
        <f>MIN(INDEX('ALL EVALS'!G:G,MATCH('Evaluation Data'!$A104,'ALL EVALS'!A:A,0)))</f>
        <v>43289</v>
      </c>
      <c r="H104" s="40" t="str">
        <f>VLOOKUP(A104,COLLEAGUE!A:Q,17,FALSE)</f>
        <v>Puente Jr, Carlos R</v>
      </c>
      <c r="I104" t="str">
        <f>VLOOKUP(A104,'ALL EVALS'!A:F,6,FALSE)</f>
        <v>Christopher Orr</v>
      </c>
      <c r="J104" t="str">
        <f t="shared" ca="1" si="1"/>
        <v>Yes</v>
      </c>
    </row>
    <row r="105" spans="1:10" x14ac:dyDescent="0.25">
      <c r="A105" s="3">
        <v>425498</v>
      </c>
      <c r="B105" t="str">
        <f>IF(OR(LEFT(VLOOKUP($A105,'ALL EVALS'!$A:$C,3,FALSE),1)="M",LEFT(VLOOKUP($A105,'ALL EVALS'!$A:$C,3,FALSE),1)="O"),LEFT(VLOOKUP($A105,'ALL EVALS'!$A:$C,3,FALSE),4),LEFT(VLOOKUP($A105,'ALL EVALS'!$A:$C,3,FALSE),3))</f>
        <v>FCC</v>
      </c>
      <c r="C105" t="str">
        <f>VLOOKUP(A105,'ALL EVALS'!A:B,2,FALSE)</f>
        <v>John Luna</v>
      </c>
      <c r="D105" t="str">
        <f>VLOOKUP(A105,'ALL EVALS'!A:D,4,FALSE)</f>
        <v>Custodian</v>
      </c>
      <c r="E105" s="3" t="str">
        <f>VLOOKUP(A105,COLLEAGUE!A:E,5,FALSE)</f>
        <v>CLR</v>
      </c>
      <c r="F105" s="4">
        <f>VLOOKUP(A105,COLLEAGUE!A:M,13,FALSE)</f>
        <v>42865</v>
      </c>
      <c r="G105" s="5">
        <f>MIN(INDEX('ALL EVALS'!G:G,MATCH('Evaluation Data'!$A105,'ALL EVALS'!A:A,0)))</f>
        <v>43334</v>
      </c>
      <c r="H105" s="40" t="str">
        <f>VLOOKUP(A105,COLLEAGUE!A:Q,17,FALSE)</f>
        <v>Puente Jr, Carlos R</v>
      </c>
      <c r="I105" t="str">
        <f>VLOOKUP(A105,'ALL EVALS'!A:F,6,FALSE)</f>
        <v>Christopher Orr</v>
      </c>
      <c r="J105" t="str">
        <f t="shared" ca="1" si="1"/>
        <v>Yes</v>
      </c>
    </row>
    <row r="106" spans="1:10" x14ac:dyDescent="0.25">
      <c r="A106" s="3">
        <v>426570</v>
      </c>
      <c r="B106" t="str">
        <f>IF(OR(LEFT(VLOOKUP($A106,'ALL EVALS'!$A:$C,3,FALSE),1)="M",LEFT(VLOOKUP($A106,'ALL EVALS'!$A:$C,3,FALSE),1)="O"),LEFT(VLOOKUP($A106,'ALL EVALS'!$A:$C,3,FALSE),4),LEFT(VLOOKUP($A106,'ALL EVALS'!$A:$C,3,FALSE),3))</f>
        <v>FCC</v>
      </c>
      <c r="C106" t="str">
        <f>VLOOKUP(A106,'ALL EVALS'!A:B,2,FALSE)</f>
        <v>Nathan Newsom</v>
      </c>
      <c r="D106" t="str">
        <f>VLOOKUP(A106,'ALL EVALS'!A:D,4,FALSE)</f>
        <v>Custodian</v>
      </c>
      <c r="E106" s="3" t="str">
        <f>VLOOKUP(A106,COLLEAGUE!A:E,5,FALSE)</f>
        <v>CLR</v>
      </c>
      <c r="F106" s="4">
        <f>VLOOKUP(A106,COLLEAGUE!A:M,13,FALSE)</f>
        <v>43347</v>
      </c>
      <c r="G106" s="5">
        <f>MIN(INDEX('ALL EVALS'!G:G,MATCH('Evaluation Data'!$A106,'ALL EVALS'!A:A,0)))</f>
        <v>43359</v>
      </c>
      <c r="H106" s="40" t="str">
        <f>VLOOKUP(A106,COLLEAGUE!A:Q,17,FALSE)</f>
        <v>Orr, Christopher D</v>
      </c>
      <c r="I106" t="str">
        <f>VLOOKUP(A106,'ALL EVALS'!A:F,6,FALSE)</f>
        <v>Christopher Orr</v>
      </c>
      <c r="J106" t="str">
        <f t="shared" ca="1" si="1"/>
        <v>Yes</v>
      </c>
    </row>
    <row r="107" spans="1:10" x14ac:dyDescent="0.25">
      <c r="A107" s="3">
        <v>500533</v>
      </c>
      <c r="B107" t="str">
        <f>IF(OR(LEFT(VLOOKUP($A107,'ALL EVALS'!$A:$C,3,FALSE),1)="M",LEFT(VLOOKUP($A107,'ALL EVALS'!$A:$C,3,FALSE),1)="O"),LEFT(VLOOKUP($A107,'ALL EVALS'!$A:$C,3,FALSE),4),LEFT(VLOOKUP($A107,'ALL EVALS'!$A:$C,3,FALSE),3))</f>
        <v>FCC</v>
      </c>
      <c r="C107" t="str">
        <f>VLOOKUP(A107,'ALL EVALS'!A:B,2,FALSE)</f>
        <v>Marvin Jordan II</v>
      </c>
      <c r="D107" t="str">
        <f>VLOOKUP(A107,'ALL EVALS'!A:D,4,FALSE)</f>
        <v>Custodian</v>
      </c>
      <c r="E107" s="3" t="str">
        <f>VLOOKUP(A107,COLLEAGUE!A:E,5,FALSE)</f>
        <v>CLR</v>
      </c>
      <c r="F107" s="4">
        <v>43158</v>
      </c>
      <c r="G107" s="5">
        <f>MIN(INDEX('ALL EVALS'!G:G,MATCH('Evaluation Data'!$A107,'ALL EVALS'!A:A,0)))</f>
        <v>43472</v>
      </c>
      <c r="H107" s="41" t="s">
        <v>2227</v>
      </c>
      <c r="I107" t="str">
        <f>VLOOKUP(A107,'ALL EVALS'!A:F,6,FALSE)</f>
        <v>Christopher Orr</v>
      </c>
      <c r="J107" t="str">
        <f t="shared" ca="1" si="1"/>
        <v>Yes</v>
      </c>
    </row>
    <row r="108" spans="1:10" x14ac:dyDescent="0.25">
      <c r="A108" s="3">
        <v>512216</v>
      </c>
      <c r="B108" t="str">
        <f>IF(OR(LEFT(VLOOKUP($A108,'ALL EVALS'!$A:$C,3,FALSE),1)="M",LEFT(VLOOKUP($A108,'ALL EVALS'!$A:$C,3,FALSE),1)="O"),LEFT(VLOOKUP($A108,'ALL EVALS'!$A:$C,3,FALSE),4),LEFT(VLOOKUP($A108,'ALL EVALS'!$A:$C,3,FALSE),3))</f>
        <v>FCC</v>
      </c>
      <c r="C108" t="str">
        <f>VLOOKUP(A108,'ALL EVALS'!A:B,2,FALSE)</f>
        <v>Thomas Andrews</v>
      </c>
      <c r="D108" t="str">
        <f>VLOOKUP(A108,'ALL EVALS'!A:D,4,FALSE)</f>
        <v>General Utility Worker</v>
      </c>
      <c r="E108" s="3" t="str">
        <f>VLOOKUP(A108,COLLEAGUE!A:E,5,FALSE)</f>
        <v>CLR</v>
      </c>
      <c r="F108" s="4">
        <f>VLOOKUP(A108,COLLEAGUE!A:M,13,FALSE)</f>
        <v>43158</v>
      </c>
      <c r="G108" s="5">
        <f>MIN(INDEX('ALL EVALS'!G:G,MATCH('Evaluation Data'!$A108,'ALL EVALS'!A:A,0)))</f>
        <v>43415</v>
      </c>
      <c r="H108" s="40" t="str">
        <f>VLOOKUP(A108,COLLEAGUE!A:Q,17,FALSE)</f>
        <v>Puente Jr, Carlos R</v>
      </c>
      <c r="I108" t="str">
        <f>VLOOKUP(A108,'ALL EVALS'!A:F,6,FALSE)</f>
        <v>Christopher Orr</v>
      </c>
      <c r="J108" t="str">
        <f t="shared" ca="1" si="1"/>
        <v>Yes</v>
      </c>
    </row>
    <row r="109" spans="1:10" x14ac:dyDescent="0.25">
      <c r="A109" s="3">
        <v>557504</v>
      </c>
      <c r="B109" t="str">
        <f>IF(OR(LEFT(VLOOKUP($A109,'ALL EVALS'!$A:$C,3,FALSE),1)="M",LEFT(VLOOKUP($A109,'ALL EVALS'!$A:$C,3,FALSE),1)="O"),LEFT(VLOOKUP($A109,'ALL EVALS'!$A:$C,3,FALSE),4),LEFT(VLOOKUP($A109,'ALL EVALS'!$A:$C,3,FALSE),3))</f>
        <v>FCC</v>
      </c>
      <c r="C109" t="str">
        <f>VLOOKUP(A109,'ALL EVALS'!A:B,2,FALSE)</f>
        <v>Alberto Villegas-Villagomez</v>
      </c>
      <c r="D109" t="str">
        <f>VLOOKUP(A109,'ALL EVALS'!A:D,4,FALSE)</f>
        <v>General Utility Worker</v>
      </c>
      <c r="E109" s="3" t="str">
        <f>VLOOKUP(A109,COLLEAGUE!A:E,5,FALSE)</f>
        <v>CLR</v>
      </c>
      <c r="F109" s="4">
        <f>VLOOKUP(A109,COLLEAGUE!A:M,13,FALSE)</f>
        <v>43214</v>
      </c>
      <c r="G109" s="5">
        <f>MIN(INDEX('ALL EVALS'!G:G,MATCH('Evaluation Data'!$A109,'ALL EVALS'!A:A,0)))</f>
        <v>43579</v>
      </c>
      <c r="H109" s="40" t="str">
        <f>VLOOKUP(A109,COLLEAGUE!A:Q,17,FALSE)</f>
        <v>Orr, Christopher D</v>
      </c>
      <c r="I109" t="str">
        <f>VLOOKUP(A109,'ALL EVALS'!A:F,6,FALSE)</f>
        <v>Christopher Orr</v>
      </c>
      <c r="J109" t="str">
        <f t="shared" ca="1" si="1"/>
        <v>No</v>
      </c>
    </row>
    <row r="110" spans="1:10" x14ac:dyDescent="0.25">
      <c r="A110" s="3">
        <v>581646</v>
      </c>
      <c r="B110" t="str">
        <f>IF(OR(LEFT(VLOOKUP($A110,'ALL EVALS'!$A:$C,3,FALSE),1)="M",LEFT(VLOOKUP($A110,'ALL EVALS'!$A:$C,3,FALSE),1)="O"),LEFT(VLOOKUP($A110,'ALL EVALS'!$A:$C,3,FALSE),4),LEFT(VLOOKUP($A110,'ALL EVALS'!$A:$C,3,FALSE),3))</f>
        <v>FCC</v>
      </c>
      <c r="C110" t="str">
        <f>VLOOKUP(A110,'ALL EVALS'!A:B,2,FALSE)</f>
        <v>Luis Jauregui Martinez</v>
      </c>
      <c r="D110" t="str">
        <f>VLOOKUP(A110,'ALL EVALS'!A:D,4,FALSE)</f>
        <v>Custodian</v>
      </c>
      <c r="E110" s="3" t="str">
        <f>VLOOKUP(A110,COLLEAGUE!A:E,5,FALSE)</f>
        <v>CLR</v>
      </c>
      <c r="F110" s="4">
        <f>VLOOKUP(A110,COLLEAGUE!A:M,13,FALSE)</f>
        <v>43270</v>
      </c>
      <c r="G110" s="5">
        <f>MIN(INDEX('ALL EVALS'!G:G,MATCH('Evaluation Data'!$A110,'ALL EVALS'!A:A,0)))</f>
        <v>43635</v>
      </c>
      <c r="H110" s="40" t="str">
        <f>VLOOKUP(A110,COLLEAGUE!A:Q,17,FALSE)</f>
        <v>Orr, Christopher D</v>
      </c>
      <c r="I110" t="str">
        <f>VLOOKUP(A110,'ALL EVALS'!A:F,6,FALSE)</f>
        <v>Christopher Orr</v>
      </c>
      <c r="J110" t="str">
        <f t="shared" ca="1" si="1"/>
        <v>No</v>
      </c>
    </row>
    <row r="111" spans="1:10" x14ac:dyDescent="0.25">
      <c r="A111" s="3">
        <v>42309</v>
      </c>
      <c r="B111" t="str">
        <f>IF(OR(LEFT(VLOOKUP($A111,'ALL EVALS'!$A:$C,3,FALSE),1)="M",LEFT(VLOOKUP($A111,'ALL EVALS'!$A:$C,3,FALSE),1)="O"),LEFT(VLOOKUP($A111,'ALL EVALS'!$A:$C,3,FALSE),4),LEFT(VLOOKUP($A111,'ALL EVALS'!$A:$C,3,FALSE),3))</f>
        <v>MCCC</v>
      </c>
      <c r="C111" t="str">
        <f>VLOOKUP(A111,'ALL EVALS'!A:B,2,FALSE)</f>
        <v>Monica Armenta</v>
      </c>
      <c r="D111" t="str">
        <f>VLOOKUP(A111,'ALL EVALS'!A:D,4,FALSE)</f>
        <v>Administrative Assistant</v>
      </c>
      <c r="E111" s="3" t="str">
        <f>VLOOKUP(A111,COLLEAGUE!A:E,5,FALSE)</f>
        <v>CLR</v>
      </c>
      <c r="F111" s="4">
        <f>VLOOKUP(A111,COLLEAGUE!A:M,13,FALSE)</f>
        <v>43048</v>
      </c>
      <c r="G111" s="5">
        <f>MIN(INDEX('ALL EVALS'!G:G,MATCH('Evaluation Data'!$A111,'ALL EVALS'!A:A,0)))</f>
        <v>43144</v>
      </c>
      <c r="H111" s="40" t="str">
        <f>VLOOKUP(A111,COLLEAGUE!A:Q,17,FALSE)</f>
        <v>Lourido-Habib, Claudia</v>
      </c>
      <c r="I111" t="str">
        <f>VLOOKUP(A111,'ALL EVALS'!A:F,6,FALSE)</f>
        <v>Claudia Habib</v>
      </c>
      <c r="J111" t="str">
        <f t="shared" ca="1" si="1"/>
        <v>Yes</v>
      </c>
    </row>
    <row r="112" spans="1:10" x14ac:dyDescent="0.25">
      <c r="A112" s="3">
        <v>235922</v>
      </c>
      <c r="B112" t="str">
        <f>IF(OR(LEFT(VLOOKUP($A112,'ALL EVALS'!$A:$C,3,FALSE),1)="M",LEFT(VLOOKUP($A112,'ALL EVALS'!$A:$C,3,FALSE),1)="O"),LEFT(VLOOKUP($A112,'ALL EVALS'!$A:$C,3,FALSE),4),LEFT(VLOOKUP($A112,'ALL EVALS'!$A:$C,3,FALSE),3))</f>
        <v>MCCC</v>
      </c>
      <c r="C112" t="str">
        <f>VLOOKUP(A112,'ALL EVALS'!A:B,2,FALSE)</f>
        <v>Fernando Jimenez</v>
      </c>
      <c r="D112" t="str">
        <f>VLOOKUP(A112,'ALL EVALS'!A:D,4,FALSE)</f>
        <v>Lead Custodian</v>
      </c>
      <c r="E112" s="3" t="str">
        <f>VLOOKUP(A112,COLLEAGUE!A:E,5,FALSE)</f>
        <v>CLR</v>
      </c>
      <c r="F112" s="4">
        <f>VLOOKUP(A112,COLLEAGUE!A:M,13,FALSE)</f>
        <v>42473</v>
      </c>
      <c r="G112" s="5">
        <f>MIN(INDEX('ALL EVALS'!G:G,MATCH('Evaluation Data'!$A112,'ALL EVALS'!A:A,0)))</f>
        <v>43080</v>
      </c>
      <c r="H112" s="40" t="str">
        <f>VLOOKUP(A112,COLLEAGUE!A:Q,17,FALSE)</f>
        <v>Lourido-Habib, Claudia</v>
      </c>
      <c r="I112" t="str">
        <f>VLOOKUP(A112,'ALL EVALS'!A:F,6,FALSE)</f>
        <v>Claudia Habib</v>
      </c>
      <c r="J112" t="str">
        <f t="shared" ca="1" si="1"/>
        <v>Yes</v>
      </c>
    </row>
    <row r="113" spans="1:10" x14ac:dyDescent="0.25">
      <c r="A113" s="3">
        <v>275921</v>
      </c>
      <c r="B113" t="str">
        <f>IF(OR(LEFT(VLOOKUP($A113,'ALL EVALS'!$A:$C,3,FALSE),1)="M",LEFT(VLOOKUP($A113,'ALL EVALS'!$A:$C,3,FALSE),1)="O"),LEFT(VLOOKUP($A113,'ALL EVALS'!$A:$C,3,FALSE),4),LEFT(VLOOKUP($A113,'ALL EVALS'!$A:$C,3,FALSE),3))</f>
        <v>MCCC</v>
      </c>
      <c r="C113" t="str">
        <f>VLOOKUP(A113,'ALL EVALS'!A:B,2,FALSE)</f>
        <v>Sophia Adame</v>
      </c>
      <c r="D113" t="str">
        <f>VLOOKUP(A113,'ALL EVALS'!A:D,4,FALSE)</f>
        <v>Office Assistant III</v>
      </c>
      <c r="E113" s="3" t="str">
        <f>VLOOKUP(A113,COLLEAGUE!A:E,5,FALSE)</f>
        <v>CLR</v>
      </c>
      <c r="F113" s="4">
        <f>VLOOKUP(A113,COLLEAGUE!A:M,13,FALSE)</f>
        <v>42724</v>
      </c>
      <c r="G113" s="5">
        <f>MIN(INDEX('ALL EVALS'!G:G,MATCH('Evaluation Data'!$A113,'ALL EVALS'!A:A,0)))</f>
        <v>43071</v>
      </c>
      <c r="H113" s="40" t="str">
        <f>VLOOKUP(A113,COLLEAGUE!A:Q,17,FALSE)</f>
        <v>Lourido-Habib, Claudia</v>
      </c>
      <c r="I113" t="str">
        <f>VLOOKUP(A113,'ALL EVALS'!A:F,6,FALSE)</f>
        <v>Claudia Habib</v>
      </c>
      <c r="J113" t="str">
        <f t="shared" ca="1" si="1"/>
        <v>Yes</v>
      </c>
    </row>
    <row r="114" spans="1:10" x14ac:dyDescent="0.25">
      <c r="A114" s="3">
        <v>535271</v>
      </c>
      <c r="B114" t="str">
        <f>IF(OR(LEFT(VLOOKUP($A114,'ALL EVALS'!$A:$C,3,FALSE),1)="M",LEFT(VLOOKUP($A114,'ALL EVALS'!$A:$C,3,FALSE),1)="O"),LEFT(VLOOKUP($A114,'ALL EVALS'!$A:$C,3,FALSE),4),LEFT(VLOOKUP($A114,'ALL EVALS'!$A:$C,3,FALSE),3))</f>
        <v>MCCC</v>
      </c>
      <c r="C114" t="str">
        <f>VLOOKUP(A114,'ALL EVALS'!A:B,2,FALSE)</f>
        <v>Marco Castro</v>
      </c>
      <c r="D114" t="str">
        <f>VLOOKUP(A114,'ALL EVALS'!A:D,4,FALSE)</f>
        <v>Custodian</v>
      </c>
      <c r="E114" s="3" t="str">
        <f>VLOOKUP(A114,COLLEAGUE!A:E,5,FALSE)</f>
        <v>CLR</v>
      </c>
      <c r="F114" s="4">
        <f>VLOOKUP(A114,COLLEAGUE!A:M,13,FALSE)</f>
        <v>43108</v>
      </c>
      <c r="G114" s="5">
        <f>MIN(INDEX('ALL EVALS'!G:G,MATCH('Evaluation Data'!$A114,'ALL EVALS'!A:A,0)))</f>
        <v>43228</v>
      </c>
      <c r="H114" s="40" t="str">
        <f>VLOOKUP(A114,COLLEAGUE!A:Q,17,FALSE)</f>
        <v>Lourido-Habib, Claudia</v>
      </c>
      <c r="I114" t="str">
        <f>VLOOKUP(A114,'ALL EVALS'!A:F,6,FALSE)</f>
        <v>Claudia Habib</v>
      </c>
      <c r="J114" t="str">
        <f t="shared" ca="1" si="1"/>
        <v>Yes</v>
      </c>
    </row>
    <row r="115" spans="1:10" x14ac:dyDescent="0.25">
      <c r="A115" s="3">
        <v>682965</v>
      </c>
      <c r="B115" t="str">
        <f>IF(OR(LEFT(VLOOKUP($A115,'ALL EVALS'!$A:$C,3,FALSE),1)="M",LEFT(VLOOKUP($A115,'ALL EVALS'!$A:$C,3,FALSE),1)="O"),LEFT(VLOOKUP($A115,'ALL EVALS'!$A:$C,3,FALSE),4),LEFT(VLOOKUP($A115,'ALL EVALS'!$A:$C,3,FALSE),3))</f>
        <v>MCCC</v>
      </c>
      <c r="C115" t="str">
        <f>VLOOKUP(A115,'ALL EVALS'!A:B,2,FALSE)</f>
        <v>Jose Zavala</v>
      </c>
      <c r="D115" t="str">
        <f>VLOOKUP(A115,'ALL EVALS'!A:D,4,FALSE)</f>
        <v>General Utility Worker</v>
      </c>
      <c r="E115" s="3" t="str">
        <f>VLOOKUP(A115,COLLEAGUE!A:E,5,FALSE)</f>
        <v>CLR</v>
      </c>
      <c r="F115" s="4">
        <f>VLOOKUP(A115,COLLEAGUE!A:M,13,FALSE)</f>
        <v>43049</v>
      </c>
      <c r="G115" s="5">
        <f>MIN(INDEX('ALL EVALS'!G:G,MATCH('Evaluation Data'!$A115,'ALL EVALS'!A:A,0)))</f>
        <v>43139</v>
      </c>
      <c r="H115" s="40" t="str">
        <f>VLOOKUP(A115,COLLEAGUE!A:Q,17,FALSE)</f>
        <v>Lourido-Habib, Claudia</v>
      </c>
      <c r="I115" t="str">
        <f>VLOOKUP(A115,'ALL EVALS'!A:F,6,FALSE)</f>
        <v>Claudia Habib</v>
      </c>
      <c r="J115" t="str">
        <f t="shared" ca="1" si="1"/>
        <v>Yes</v>
      </c>
    </row>
    <row r="116" spans="1:10" x14ac:dyDescent="0.25">
      <c r="A116" s="3">
        <v>55810</v>
      </c>
      <c r="B116" t="str">
        <f>IF(OR(LEFT(VLOOKUP($A116,'ALL EVALS'!$A:$C,3,FALSE),1)="M",LEFT(VLOOKUP($A116,'ALL EVALS'!$A:$C,3,FALSE),1)="O"),LEFT(VLOOKUP($A116,'ALL EVALS'!$A:$C,3,FALSE),4),LEFT(VLOOKUP($A116,'ALL EVALS'!$A:$C,3,FALSE),3))</f>
        <v>FCC</v>
      </c>
      <c r="C116" t="str">
        <f>VLOOKUP(A116,'ALL EVALS'!A:B,2,FALSE)</f>
        <v>Mark Tabay</v>
      </c>
      <c r="D116" t="str">
        <f>VLOOKUP(A116,'ALL EVALS'!A:D,4,FALSE)</f>
        <v>Student Communications Specialist</v>
      </c>
      <c r="E116" s="3" t="str">
        <f>VLOOKUP(A116,COLLEAGUE!A:E,5,FALSE)</f>
        <v>CLR</v>
      </c>
      <c r="G116" s="5">
        <f>MIN(INDEX('ALL EVALS'!G:G,MATCH('Evaluation Data'!$A116,'ALL EVALS'!A:A,0)))</f>
        <v>43154</v>
      </c>
      <c r="H116" s="40">
        <f>VLOOKUP(A116,COLLEAGUE!A:Q,17,FALSE)</f>
        <v>0</v>
      </c>
      <c r="I116" t="str">
        <f>VLOOKUP(A116,'ALL EVALS'!A:F,6,FALSE)</f>
        <v>Cris Bremer</v>
      </c>
      <c r="J116" t="str">
        <f t="shared" ca="1" si="1"/>
        <v>Yes</v>
      </c>
    </row>
    <row r="117" spans="1:10" x14ac:dyDescent="0.25">
      <c r="A117" s="3">
        <v>91669</v>
      </c>
      <c r="B117" t="str">
        <f>IF(OR(LEFT(VLOOKUP($A117,'ALL EVALS'!$A:$C,3,FALSE),1)="M",LEFT(VLOOKUP($A117,'ALL EVALS'!$A:$C,3,FALSE),1)="O"),LEFT(VLOOKUP($A117,'ALL EVALS'!$A:$C,3,FALSE),4),LEFT(VLOOKUP($A117,'ALL EVALS'!$A:$C,3,FALSE),3))</f>
        <v>FCC</v>
      </c>
      <c r="C117" t="str">
        <f>VLOOKUP(A117,'ALL EVALS'!A:B,2,FALSE)</f>
        <v>Kathy Bonilla</v>
      </c>
      <c r="D117" t="str">
        <f>VLOOKUP(A117,'ALL EVALS'!A:D,4,FALSE)</f>
        <v>Public Information Officer</v>
      </c>
      <c r="E117" s="3" t="str">
        <f>VLOOKUP(A117,COLLEAGUE!A:E,5,FALSE)</f>
        <v>CLR</v>
      </c>
      <c r="F117" s="4">
        <v>42164</v>
      </c>
      <c r="G117" s="5">
        <f>MIN(INDEX('ALL EVALS'!G:G,MATCH('Evaluation Data'!$A117,'ALL EVALS'!A:A,0)))</f>
        <v>43102</v>
      </c>
      <c r="H117" s="40">
        <f>VLOOKUP(A117,COLLEAGUE!A:Q,17,FALSE)</f>
        <v>0</v>
      </c>
      <c r="I117" t="str">
        <f>VLOOKUP(A117,'ALL EVALS'!A:F,6,FALSE)</f>
        <v>Cris Bremer</v>
      </c>
      <c r="J117" t="str">
        <f t="shared" ca="1" si="1"/>
        <v>Yes</v>
      </c>
    </row>
    <row r="118" spans="1:10" x14ac:dyDescent="0.25">
      <c r="A118" s="3">
        <v>91866</v>
      </c>
      <c r="B118" t="str">
        <f>IF(OR(LEFT(VLOOKUP($A118,'ALL EVALS'!$A:$C,3,FALSE),1)="M",LEFT(VLOOKUP($A118,'ALL EVALS'!$A:$C,3,FALSE),1)="O"),LEFT(VLOOKUP($A118,'ALL EVALS'!$A:$C,3,FALSE),4),LEFT(VLOOKUP($A118,'ALL EVALS'!$A:$C,3,FALSE),3))</f>
        <v>FCC</v>
      </c>
      <c r="C118" t="str">
        <f>VLOOKUP(A118,'ALL EVALS'!A:B,2,FALSE)</f>
        <v>Rita Luna</v>
      </c>
      <c r="D118" t="str">
        <f>VLOOKUP(A118,'ALL EVALS'!A:D,4,FALSE)</f>
        <v>Department Secretary</v>
      </c>
      <c r="E118" s="3" t="str">
        <f>VLOOKUP(A118,COLLEAGUE!A:E,5,FALSE)</f>
        <v>CLR</v>
      </c>
      <c r="F118" s="4">
        <f>VLOOKUP(A118,COLLEAGUE!A:M,13,FALSE)</f>
        <v>42264</v>
      </c>
      <c r="G118" s="5">
        <f>MIN(INDEX('ALL EVALS'!G:G,MATCH('Evaluation Data'!$A118,'ALL EVALS'!A:A,0)))</f>
        <v>42993</v>
      </c>
      <c r="H118" s="40" t="str">
        <f>VLOOKUP(A118,COLLEAGUE!A:Q,17,FALSE)</f>
        <v>Bremer, Cristina M</v>
      </c>
      <c r="I118" t="str">
        <f>VLOOKUP(A118,'ALL EVALS'!A:F,6,FALSE)</f>
        <v>Cris Bremer</v>
      </c>
      <c r="J118" t="str">
        <f t="shared" ca="1" si="1"/>
        <v>Yes</v>
      </c>
    </row>
    <row r="119" spans="1:10" x14ac:dyDescent="0.25">
      <c r="A119" s="3">
        <v>116491</v>
      </c>
      <c r="B119" t="str">
        <f>IF(OR(LEFT(VLOOKUP($A119,'ALL EVALS'!$A:$C,3,FALSE),1)="M",LEFT(VLOOKUP($A119,'ALL EVALS'!$A:$C,3,FALSE),1)="O"),LEFT(VLOOKUP($A119,'ALL EVALS'!$A:$C,3,FALSE),4),LEFT(VLOOKUP($A119,'ALL EVALS'!$A:$C,3,FALSE),3))</f>
        <v>FCC</v>
      </c>
      <c r="C119" t="str">
        <f>VLOOKUP(A119,'ALL EVALS'!A:B,2,FALSE)</f>
        <v>Debra Nichols</v>
      </c>
      <c r="D119" t="str">
        <f>VLOOKUP(A119,'ALL EVALS'!A:D,4,FALSE)</f>
        <v>Webmaster</v>
      </c>
      <c r="E119" s="3" t="str">
        <f>VLOOKUP(A119,COLLEAGUE!A:E,5,FALSE)</f>
        <v>CLR</v>
      </c>
      <c r="F119" s="4">
        <f>VLOOKUP(A119,COLLEAGUE!A:M,13,FALSE)</f>
        <v>42012</v>
      </c>
      <c r="G119" s="5">
        <f>MIN(INDEX('ALL EVALS'!G:G,MATCH('Evaluation Data'!$A119,'ALL EVALS'!A:A,0)))</f>
        <v>43305</v>
      </c>
      <c r="H119" s="40" t="str">
        <f>VLOOKUP(A119,COLLEAGUE!A:Q,17,FALSE)</f>
        <v>Bremer, Cristina M</v>
      </c>
      <c r="I119" t="str">
        <f>VLOOKUP(A119,'ALL EVALS'!A:F,6,FALSE)</f>
        <v>Cris Bremer</v>
      </c>
      <c r="J119" t="str">
        <f t="shared" ca="1" si="1"/>
        <v>Yes</v>
      </c>
    </row>
    <row r="120" spans="1:10" x14ac:dyDescent="0.25">
      <c r="A120" s="3">
        <v>9004</v>
      </c>
      <c r="B120" t="str">
        <f>IF(OR(LEFT(VLOOKUP($A120,'ALL EVALS'!$A:$C,3,FALSE),1)="M",LEFT(VLOOKUP($A120,'ALL EVALS'!$A:$C,3,FALSE),1)="O"),LEFT(VLOOKUP($A120,'ALL EVALS'!$A:$C,3,FALSE),4),LEFT(VLOOKUP($A120,'ALL EVALS'!$A:$C,3,FALSE),3))</f>
        <v xml:space="preserve">RC </v>
      </c>
      <c r="C120" t="str">
        <f>VLOOKUP(A120,'ALL EVALS'!A:B,2,FALSE)</f>
        <v>Cheryl Hesse</v>
      </c>
      <c r="D120" t="str">
        <f>VLOOKUP(A120,'ALL EVALS'!A:D,4,FALSE)</f>
        <v>Curriculum Analyst</v>
      </c>
      <c r="E120" s="3" t="str">
        <f>VLOOKUP(A120,COLLEAGUE!A:E,5,FALSE)</f>
        <v>CLR</v>
      </c>
      <c r="F120" s="4">
        <f>VLOOKUP(A120,COLLEAGUE!A:M,13,FALSE)</f>
        <v>43423</v>
      </c>
      <c r="G120" s="5">
        <f>MIN(INDEX('ALL EVALS'!G:G,MATCH('Evaluation Data'!$A120,'ALL EVALS'!A:A,0)))</f>
        <v>43617</v>
      </c>
      <c r="H120" s="40" t="str">
        <f>VLOOKUP(A120,COLLEAGUE!A:Q,17,FALSE)</f>
        <v>Van Dam, Dale A.</v>
      </c>
      <c r="I120" t="str">
        <f>VLOOKUP(A120,'ALL EVALS'!A:F,6,FALSE)</f>
        <v>Dale van Dam</v>
      </c>
      <c r="J120" t="str">
        <f t="shared" ca="1" si="1"/>
        <v>No</v>
      </c>
    </row>
    <row r="121" spans="1:10" x14ac:dyDescent="0.25">
      <c r="A121" s="3">
        <v>10038</v>
      </c>
      <c r="B121" t="str">
        <f>IF(OR(LEFT(VLOOKUP($A121,'ALL EVALS'!$A:$C,3,FALSE),1)="M",LEFT(VLOOKUP($A121,'ALL EVALS'!$A:$C,3,FALSE),1)="O"),LEFT(VLOOKUP($A121,'ALL EVALS'!$A:$C,3,FALSE),4),LEFT(VLOOKUP($A121,'ALL EVALS'!$A:$C,3,FALSE),3))</f>
        <v xml:space="preserve">RC </v>
      </c>
      <c r="C121" t="str">
        <f>VLOOKUP(A121,'ALL EVALS'!A:B,2,FALSE)</f>
        <v>Sarina Torres</v>
      </c>
      <c r="D121" t="str">
        <f>VLOOKUP(A121,'ALL EVALS'!A:D,4,FALSE)</f>
        <v>Administrative Assistant</v>
      </c>
      <c r="E121" s="3" t="str">
        <f>VLOOKUP(A121,COLLEAGUE!A:E,5,FALSE)</f>
        <v>CLR</v>
      </c>
      <c r="F121" s="4">
        <f>VLOOKUP(A121,COLLEAGUE!A:M,13,FALSE)</f>
        <v>43454</v>
      </c>
      <c r="G121" s="5">
        <f>MIN(INDEX('ALL EVALS'!G:G,MATCH('Evaluation Data'!$A121,'ALL EVALS'!A:A,0)))</f>
        <v>43539</v>
      </c>
      <c r="H121" s="40" t="str">
        <f>VLOOKUP(A121,COLLEAGUE!A:Q,17,FALSE)</f>
        <v>Van Dam, Dale A.</v>
      </c>
      <c r="I121" t="str">
        <f>VLOOKUP(A121,'ALL EVALS'!A:F,6,FALSE)</f>
        <v>Dale van Dam</v>
      </c>
      <c r="J121" t="str">
        <f t="shared" ca="1" si="1"/>
        <v>No</v>
      </c>
    </row>
    <row r="122" spans="1:10" x14ac:dyDescent="0.25">
      <c r="A122" s="3">
        <v>13428</v>
      </c>
      <c r="B122" t="str">
        <f>IF(OR(LEFT(VLOOKUP($A122,'ALL EVALS'!$A:$C,3,FALSE),1)="M",LEFT(VLOOKUP($A122,'ALL EVALS'!$A:$C,3,FALSE),1)="O"),LEFT(VLOOKUP($A122,'ALL EVALS'!$A:$C,3,FALSE),4),LEFT(VLOOKUP($A122,'ALL EVALS'!$A:$C,3,FALSE),3))</f>
        <v>OCCC</v>
      </c>
      <c r="C122" t="str">
        <f>VLOOKUP(A122,'ALL EVALS'!A:B,2,FALSE)</f>
        <v>Charla Weddle</v>
      </c>
      <c r="D122" t="str">
        <f>VLOOKUP(A122,'ALL EVALS'!A:D,4,FALSE)</f>
        <v>Instructional Aide - PPT</v>
      </c>
      <c r="E122" s="3" t="str">
        <f>VLOOKUP(A122,COLLEAGUE!A:E,5,FALSE)</f>
        <v>CPP</v>
      </c>
      <c r="F122" s="4">
        <v>42943</v>
      </c>
      <c r="G122" s="5">
        <f>MIN(INDEX('ALL EVALS'!G:G,MATCH('Evaluation Data'!$A122,'ALL EVALS'!A:A,0)))</f>
        <v>43113</v>
      </c>
      <c r="H122" s="40">
        <f>VLOOKUP(A122,COLLEAGUE!A:Q,17,FALSE)</f>
        <v>0</v>
      </c>
      <c r="I122" t="str">
        <f>VLOOKUP(A122,'ALL EVALS'!A:F,6,FALSE)</f>
        <v>Darin Soukup</v>
      </c>
      <c r="J122" t="str">
        <f t="shared" ca="1" si="1"/>
        <v>Yes</v>
      </c>
    </row>
    <row r="123" spans="1:10" x14ac:dyDescent="0.25">
      <c r="A123" s="3">
        <v>302935</v>
      </c>
      <c r="B123" t="str">
        <f>IF(OR(LEFT(VLOOKUP($A123,'ALL EVALS'!$A:$C,3,FALSE),1)="M",LEFT(VLOOKUP($A123,'ALL EVALS'!$A:$C,3,FALSE),1)="O"),LEFT(VLOOKUP($A123,'ALL EVALS'!$A:$C,3,FALSE),4),LEFT(VLOOKUP($A123,'ALL EVALS'!$A:$C,3,FALSE),3))</f>
        <v>OCCC</v>
      </c>
      <c r="C123" t="str">
        <f>VLOOKUP(A123,'ALL EVALS'!A:B,2,FALSE)</f>
        <v>Amanda Johnson</v>
      </c>
      <c r="D123" t="str">
        <f>VLOOKUP(A123,'ALL EVALS'!A:D,4,FALSE)</f>
        <v>Office Assistant III</v>
      </c>
      <c r="E123" s="3" t="str">
        <f>VLOOKUP(A123,COLLEAGUE!A:E,5,FALSE)</f>
        <v>CLR</v>
      </c>
      <c r="F123" s="4">
        <f>VLOOKUP(A123,COLLEAGUE!A:M,13,FALSE)</f>
        <v>42886</v>
      </c>
      <c r="G123" s="5">
        <f>MIN(INDEX('ALL EVALS'!G:G,MATCH('Evaluation Data'!$A123,'ALL EVALS'!A:A,0)))</f>
        <v>43069</v>
      </c>
      <c r="H123" s="40" t="str">
        <f>VLOOKUP(A123,COLLEAGUE!A:Q,17,FALSE)</f>
        <v>Soukup, Darin J</v>
      </c>
      <c r="I123" t="str">
        <f>VLOOKUP(A123,'ALL EVALS'!A:F,6,FALSE)</f>
        <v>Darin Soukup</v>
      </c>
      <c r="J123" t="str">
        <f t="shared" ca="1" si="1"/>
        <v>Yes</v>
      </c>
    </row>
    <row r="124" spans="1:10" x14ac:dyDescent="0.25">
      <c r="A124" s="3">
        <v>358564</v>
      </c>
      <c r="B124" t="str">
        <f>IF(OR(LEFT(VLOOKUP($A124,'ALL EVALS'!$A:$C,3,FALSE),1)="M",LEFT(VLOOKUP($A124,'ALL EVALS'!$A:$C,3,FALSE),1)="O"),LEFT(VLOOKUP($A124,'ALL EVALS'!$A:$C,3,FALSE),4),LEFT(VLOOKUP($A124,'ALL EVALS'!$A:$C,3,FALSE),3))</f>
        <v>OCCC</v>
      </c>
      <c r="C124" t="str">
        <f>VLOOKUP(A124,'ALL EVALS'!A:B,2,FALSE)</f>
        <v>Kevin  Glazener</v>
      </c>
      <c r="D124" t="str">
        <f>VLOOKUP(A124,'ALL EVALS'!A:D,4,FALSE)</f>
        <v>General Utility Worker / Groundskeeper Worker - PPT</v>
      </c>
      <c r="E124" s="3" t="str">
        <f>VLOOKUP(A124,COLLEAGUE!A:E,5,FALSE)</f>
        <v>CPP</v>
      </c>
      <c r="F124" s="4">
        <f>VLOOKUP(A124,COLLEAGUE!A:M,13,FALSE)</f>
        <v>43282</v>
      </c>
      <c r="G124" s="5">
        <f>MIN(INDEX('ALL EVALS'!G:G,MATCH('Evaluation Data'!$A124,'ALL EVALS'!A:A,0)))</f>
        <v>43620</v>
      </c>
      <c r="H124" s="40" t="str">
        <f>VLOOKUP(A124,COLLEAGUE!A:Q,17,FALSE)</f>
        <v>Soukup, Darin J</v>
      </c>
      <c r="I124" t="str">
        <f>VLOOKUP(A124,'ALL EVALS'!A:F,6,FALSE)</f>
        <v>Darin Soukup</v>
      </c>
      <c r="J124" t="str">
        <f t="shared" ca="1" si="1"/>
        <v>No</v>
      </c>
    </row>
    <row r="125" spans="1:10" x14ac:dyDescent="0.25">
      <c r="A125" s="3">
        <v>821106</v>
      </c>
      <c r="B125" t="str">
        <f>IF(OR(LEFT(VLOOKUP($A125,'ALL EVALS'!$A:$C,3,FALSE),1)="M",LEFT(VLOOKUP($A125,'ALL EVALS'!$A:$C,3,FALSE),1)="O"),LEFT(VLOOKUP($A125,'ALL EVALS'!$A:$C,3,FALSE),4),LEFT(VLOOKUP($A125,'ALL EVALS'!$A:$C,3,FALSE),3))</f>
        <v>OCCC</v>
      </c>
      <c r="C125" t="str">
        <f>VLOOKUP(A125,'ALL EVALS'!A:B,2,FALSE)</f>
        <v>Fawn Morley</v>
      </c>
      <c r="D125" t="str">
        <f>VLOOKUP(A125,'ALL EVALS'!A:D,4,FALSE)</f>
        <v>Office Assistant III - PPT</v>
      </c>
      <c r="E125" s="3" t="str">
        <f>VLOOKUP(A125,COLLEAGUE!A:E,5,FALSE)</f>
        <v>CPP</v>
      </c>
      <c r="G125" s="5">
        <f>MIN(INDEX('ALL EVALS'!G:G,MATCH('Evaluation Data'!$A125,'ALL EVALS'!A:A,0)))</f>
        <v>43250</v>
      </c>
      <c r="H125" s="40">
        <f>VLOOKUP(A125,COLLEAGUE!A:Q,17,FALSE)</f>
        <v>0</v>
      </c>
      <c r="I125" t="str">
        <f>VLOOKUP(A125,'ALL EVALS'!A:F,6,FALSE)</f>
        <v>Darin Soukup</v>
      </c>
      <c r="J125" t="str">
        <f t="shared" ca="1" si="1"/>
        <v>Yes</v>
      </c>
    </row>
    <row r="126" spans="1:10" x14ac:dyDescent="0.25">
      <c r="A126" s="3">
        <v>339055</v>
      </c>
      <c r="B126" t="str">
        <f>IF(OR(LEFT(VLOOKUP($A126,'ALL EVALS'!$A:$C,3,FALSE),1)="M",LEFT(VLOOKUP($A126,'ALL EVALS'!$A:$C,3,FALSE),1)="O"),LEFT(VLOOKUP($A126,'ALL EVALS'!$A:$C,3,FALSE),4),LEFT(VLOOKUP($A126,'ALL EVALS'!$A:$C,3,FALSE),3))</f>
        <v xml:space="preserve">DO </v>
      </c>
      <c r="C126" t="str">
        <f>VLOOKUP(A126,'ALL EVALS'!A:B,2,FALSE)</f>
        <v>Elizabeth Tucker</v>
      </c>
      <c r="D126" t="str">
        <f>VLOOKUP(A126,'ALL EVALS'!A:D,4,FALSE)</f>
        <v>Occupational Health &amp; Safety Officer</v>
      </c>
      <c r="E126" s="3" t="str">
        <f>VLOOKUP(A126,COLLEAGUE!A:E,5,FALSE)</f>
        <v>CLR</v>
      </c>
      <c r="F126" s="4">
        <f>VLOOKUP(A126,COLLEAGUE!A:M,13,FALSE)</f>
        <v>43411</v>
      </c>
      <c r="G126" s="5">
        <f>MIN(INDEX('ALL EVALS'!G:G,MATCH('Evaluation Data'!$A126,'ALL EVALS'!A:A,0)))</f>
        <v>43729</v>
      </c>
      <c r="H126" s="40" t="str">
        <f>VLOOKUP(A126,COLLEAGUE!A:Q,17,FALSE)</f>
        <v>Cousineau, Darren T</v>
      </c>
      <c r="I126" t="str">
        <f>VLOOKUP(A126,'ALL EVALS'!A:F,6,FALSE)</f>
        <v>Darren Cousineau</v>
      </c>
      <c r="J126" t="str">
        <f t="shared" ca="1" si="1"/>
        <v>No</v>
      </c>
    </row>
    <row r="127" spans="1:10" x14ac:dyDescent="0.25">
      <c r="A127" s="3">
        <v>4221</v>
      </c>
      <c r="B127" t="str">
        <f>IF(OR(LEFT(VLOOKUP($A127,'ALL EVALS'!$A:$C,3,FALSE),1)="M",LEFT(VLOOKUP($A127,'ALL EVALS'!$A:$C,3,FALSE),1)="O"),LEFT(VLOOKUP($A127,'ALL EVALS'!$A:$C,3,FALSE),4),LEFT(VLOOKUP($A127,'ALL EVALS'!$A:$C,3,FALSE),3))</f>
        <v xml:space="preserve">RC </v>
      </c>
      <c r="C127" t="str">
        <f>VLOOKUP(A127,'ALL EVALS'!A:B,2,FALSE)</f>
        <v>Kassandra Davis-Schmall</v>
      </c>
      <c r="D127" t="str">
        <f>VLOOKUP(A127,'ALL EVALS'!A:D,4,FALSE)</f>
        <v>Administrative Aide</v>
      </c>
      <c r="E127" s="3" t="str">
        <f>VLOOKUP(A127,COLLEAGUE!A:E,5,FALSE)</f>
        <v>CLR</v>
      </c>
      <c r="F127" s="4">
        <f>VLOOKUP(A127,COLLEAGUE!A:M,13,FALSE)</f>
        <v>43434</v>
      </c>
      <c r="G127" s="5">
        <f>MIN(INDEX('ALL EVALS'!G:G,MATCH('Evaluation Data'!$A127,'ALL EVALS'!A:A,0)))</f>
        <v>43625</v>
      </c>
      <c r="H127" s="40" t="str">
        <f>VLOOKUP(A127,COLLEAGUE!A:Q,17,FALSE)</f>
        <v>Clark, David G</v>
      </c>
      <c r="I127" t="str">
        <f>VLOOKUP(A127,'ALL EVALS'!A:F,6,FALSE)</f>
        <v>David Clark</v>
      </c>
      <c r="J127" t="str">
        <f t="shared" ca="1" si="1"/>
        <v>No</v>
      </c>
    </row>
    <row r="128" spans="1:10" x14ac:dyDescent="0.25">
      <c r="A128" s="3">
        <v>13245</v>
      </c>
      <c r="B128" t="str">
        <f>IF(OR(LEFT(VLOOKUP($A128,'ALL EVALS'!$A:$C,3,FALSE),1)="M",LEFT(VLOOKUP($A128,'ALL EVALS'!$A:$C,3,FALSE),1)="O"),LEFT(VLOOKUP($A128,'ALL EVALS'!$A:$C,3,FALSE),4),LEFT(VLOOKUP($A128,'ALL EVALS'!$A:$C,3,FALSE),3))</f>
        <v xml:space="preserve">RC </v>
      </c>
      <c r="C128" t="str">
        <f>VLOOKUP(A128,'ALL EVALS'!A:B,2,FALSE)</f>
        <v>MaryLou Wright</v>
      </c>
      <c r="D128" t="str">
        <f>VLOOKUP(A128,'ALL EVALS'!A:D,4,FALSE)</f>
        <v>Office Assistant III</v>
      </c>
      <c r="E128" s="3" t="str">
        <f>VLOOKUP(A128,COLLEAGUE!A:E,5,FALSE)</f>
        <v>CLR</v>
      </c>
      <c r="F128" s="4">
        <f>VLOOKUP(A128,COLLEAGUE!A:M,13,FALSE)</f>
        <v>43434</v>
      </c>
      <c r="G128" s="5">
        <f>MIN(INDEX('ALL EVALS'!G:G,MATCH('Evaluation Data'!$A128,'ALL EVALS'!A:A,0)))</f>
        <v>43730</v>
      </c>
      <c r="H128" s="40" t="str">
        <f>VLOOKUP(A128,COLLEAGUE!A:Q,17,FALSE)</f>
        <v>Clark, David G</v>
      </c>
      <c r="I128" t="str">
        <f>VLOOKUP(A128,'ALL EVALS'!A:F,6,FALSE)</f>
        <v>David Clark</v>
      </c>
      <c r="J128" t="str">
        <f t="shared" ca="1" si="1"/>
        <v>No</v>
      </c>
    </row>
    <row r="129" spans="1:10" x14ac:dyDescent="0.25">
      <c r="A129" s="3">
        <v>94968</v>
      </c>
      <c r="B129" t="str">
        <f>IF(OR(LEFT(VLOOKUP($A129,'ALL EVALS'!$A:$C,3,FALSE),1)="M",LEFT(VLOOKUP($A129,'ALL EVALS'!$A:$C,3,FALSE),1)="O"),LEFT(VLOOKUP($A129,'ALL EVALS'!$A:$C,3,FALSE),4),LEFT(VLOOKUP($A129,'ALL EVALS'!$A:$C,3,FALSE),3))</f>
        <v xml:space="preserve">RC </v>
      </c>
      <c r="C129" t="str">
        <f>VLOOKUP(A129,'ALL EVALS'!A:B,2,FALSE)</f>
        <v>Brent Parsons</v>
      </c>
      <c r="D129" t="str">
        <f>VLOOKUP(A129,'ALL EVALS'!A:D,4,FALSE)</f>
        <v>Instructional Technician - Aeronautics</v>
      </c>
      <c r="E129" s="3" t="str">
        <f>VLOOKUP(A129,COLLEAGUE!A:E,5,FALSE)</f>
        <v>CLR</v>
      </c>
      <c r="F129" s="4">
        <f>VLOOKUP(A129,COLLEAGUE!A:M,13,FALSE)</f>
        <v>43434</v>
      </c>
      <c r="G129" s="5">
        <f>MIN(INDEX('ALL EVALS'!G:G,MATCH('Evaluation Data'!$A129,'ALL EVALS'!A:A,0)))</f>
        <v>43800</v>
      </c>
      <c r="H129" s="40" t="str">
        <f>VLOOKUP(A129,COLLEAGUE!A:Q,17,FALSE)</f>
        <v>Clark, David G</v>
      </c>
      <c r="I129" t="str">
        <f>VLOOKUP(A129,'ALL EVALS'!A:F,6,FALSE)</f>
        <v>David Clark</v>
      </c>
      <c r="J129" t="str">
        <f t="shared" ca="1" si="1"/>
        <v>No</v>
      </c>
    </row>
    <row r="130" spans="1:10" x14ac:dyDescent="0.25">
      <c r="A130" s="3">
        <v>187592</v>
      </c>
      <c r="B130" t="str">
        <f>IF(OR(LEFT(VLOOKUP($A130,'ALL EVALS'!$A:$C,3,FALSE),1)="M",LEFT(VLOOKUP($A130,'ALL EVALS'!$A:$C,3,FALSE),1)="O"),LEFT(VLOOKUP($A130,'ALL EVALS'!$A:$C,3,FALSE),4),LEFT(VLOOKUP($A130,'ALL EVALS'!$A:$C,3,FALSE),3))</f>
        <v xml:space="preserve">RC </v>
      </c>
      <c r="C130" t="str">
        <f>VLOOKUP(A130,'ALL EVALS'!A:B,2,FALSE)</f>
        <v>Kenneth Willet</v>
      </c>
      <c r="D130" t="str">
        <f>VLOOKUP(A130,'ALL EVALS'!A:D,4,FALSE)</f>
        <v>Farm Production Supervisor</v>
      </c>
      <c r="E130" s="3" t="str">
        <f>VLOOKUP(A130,COLLEAGUE!A:E,5,FALSE)</f>
        <v>CLM</v>
      </c>
      <c r="F130" s="4">
        <f>VLOOKUP(A130,COLLEAGUE!A:M,13,FALSE)</f>
        <v>43146</v>
      </c>
      <c r="G130" s="5">
        <f>MIN(INDEX('ALL EVALS'!G:G,MATCH('Evaluation Data'!$A130,'ALL EVALS'!A:A,0)))</f>
        <v>43497</v>
      </c>
      <c r="H130" s="40" t="str">
        <f>VLOOKUP(A130,COLLEAGUE!A:Q,17,FALSE)</f>
        <v>Clark, David G</v>
      </c>
      <c r="I130" t="str">
        <f>VLOOKUP(A130,'ALL EVALS'!A:F,6,FALSE)</f>
        <v>David Clark</v>
      </c>
      <c r="J130" t="str">
        <f t="shared" ref="J130:J193" ca="1" si="2">IF(G130&lt;TODAY(),"Yes","No")</f>
        <v>Yes</v>
      </c>
    </row>
    <row r="131" spans="1:10" x14ac:dyDescent="0.25">
      <c r="A131" s="3">
        <v>199447</v>
      </c>
      <c r="B131" t="str">
        <f>IF(OR(LEFT(VLOOKUP($A131,'ALL EVALS'!$A:$C,3,FALSE),1)="M",LEFT(VLOOKUP($A131,'ALL EVALS'!$A:$C,3,FALSE),1)="O"),LEFT(VLOOKUP($A131,'ALL EVALS'!$A:$C,3,FALSE),4),LEFT(VLOOKUP($A131,'ALL EVALS'!$A:$C,3,FALSE),3))</f>
        <v xml:space="preserve">RC </v>
      </c>
      <c r="C131" t="str">
        <f>VLOOKUP(A131,'ALL EVALS'!A:B,2,FALSE)</f>
        <v>Brett Nelson</v>
      </c>
      <c r="D131" t="str">
        <f>VLOOKUP(A131,'ALL EVALS'!A:D,4,FALSE)</f>
        <v>Instructional Technician - Automotive</v>
      </c>
      <c r="E131" s="3" t="str">
        <f>VLOOKUP(A131,COLLEAGUE!A:E,5,FALSE)</f>
        <v>CLR</v>
      </c>
      <c r="F131" s="4">
        <f>VLOOKUP(A131,COLLEAGUE!A:M,13,FALSE)</f>
        <v>43433</v>
      </c>
      <c r="G131" s="5">
        <f>MIN(INDEX('ALL EVALS'!G:G,MATCH('Evaluation Data'!$A131,'ALL EVALS'!A:A,0)))</f>
        <v>43678</v>
      </c>
      <c r="H131" s="40" t="str">
        <f>VLOOKUP(A131,COLLEAGUE!A:Q,17,FALSE)</f>
        <v>Clark, David G</v>
      </c>
      <c r="I131" t="str">
        <f>VLOOKUP(A131,'ALL EVALS'!A:F,6,FALSE)</f>
        <v>David Clark</v>
      </c>
      <c r="J131" t="str">
        <f t="shared" ca="1" si="2"/>
        <v>No</v>
      </c>
    </row>
    <row r="132" spans="1:10" x14ac:dyDescent="0.25">
      <c r="A132" s="3">
        <v>625629</v>
      </c>
      <c r="B132" t="str">
        <f>IF(OR(LEFT(VLOOKUP($A132,'ALL EVALS'!$A:$C,3,FALSE),1)="M",LEFT(VLOOKUP($A132,'ALL EVALS'!$A:$C,3,FALSE),1)="O"),LEFT(VLOOKUP($A132,'ALL EVALS'!$A:$C,3,FALSE),4),LEFT(VLOOKUP($A132,'ALL EVALS'!$A:$C,3,FALSE),3))</f>
        <v xml:space="preserve">RC </v>
      </c>
      <c r="C132" t="str">
        <f>VLOOKUP(A132,'ALL EVALS'!A:B,2,FALSE)</f>
        <v>Michael Starnes</v>
      </c>
      <c r="D132" t="str">
        <f>VLOOKUP(A132,'ALL EVALS'!A:D,4,FALSE)</f>
        <v>Instructional Technician - Manufacturing</v>
      </c>
      <c r="E132" s="3" t="str">
        <f>VLOOKUP(A132,COLLEAGUE!A:E,5,FALSE)</f>
        <v>CLR</v>
      </c>
      <c r="F132" s="4">
        <f>VLOOKUP(A132,COLLEAGUE!A:M,13,FALSE)</f>
        <v>43434</v>
      </c>
      <c r="G132" s="5">
        <f>MIN(INDEX('ALL EVALS'!G:G,MATCH('Evaluation Data'!$A132,'ALL EVALS'!A:A,0)))</f>
        <v>43673</v>
      </c>
      <c r="H132" s="40" t="str">
        <f>VLOOKUP(A132,COLLEAGUE!A:Q,17,FALSE)</f>
        <v>Clark, David G</v>
      </c>
      <c r="I132" t="str">
        <f>VLOOKUP(A132,'ALL EVALS'!A:F,6,FALSE)</f>
        <v>David Clark</v>
      </c>
      <c r="J132" t="str">
        <f t="shared" ca="1" si="2"/>
        <v>No</v>
      </c>
    </row>
    <row r="133" spans="1:10" x14ac:dyDescent="0.25">
      <c r="A133" s="3">
        <v>10501</v>
      </c>
      <c r="B133" t="str">
        <f>IF(OR(LEFT(VLOOKUP($A133,'ALL EVALS'!$A:$C,3,FALSE),1)="M",LEFT(VLOOKUP($A133,'ALL EVALS'!$A:$C,3,FALSE),1)="O"),LEFT(VLOOKUP($A133,'ALL EVALS'!$A:$C,3,FALSE),4),LEFT(VLOOKUP($A133,'ALL EVALS'!$A:$C,3,FALSE),3))</f>
        <v xml:space="preserve">RC </v>
      </c>
      <c r="C133" t="str">
        <f>VLOOKUP(A133,'ALL EVALS'!A:B,2,FALSE)</f>
        <v>Kevin Helmey</v>
      </c>
      <c r="D133" t="str">
        <f>VLOOKUP(A133,'ALL EVALS'!A:D,4,FALSE)</f>
        <v>Athletic Equipment Manager</v>
      </c>
      <c r="E133" s="3" t="str">
        <f>VLOOKUP(A133,COLLEAGUE!A:E,5,FALSE)</f>
        <v>CLR</v>
      </c>
      <c r="F133" s="4">
        <f>VLOOKUP(A133,COLLEAGUE!A:M,13,FALSE)</f>
        <v>42906</v>
      </c>
      <c r="G133" s="5">
        <f>MIN(INDEX('ALL EVALS'!G:G,MATCH('Evaluation Data'!$A133,'ALL EVALS'!A:A,0)))</f>
        <v>43272</v>
      </c>
      <c r="H133" s="40" t="str">
        <f>VLOOKUP(A133,COLLEAGUE!A:Q,17,FALSE)</f>
        <v>Harris, Marie S</v>
      </c>
      <c r="I133" t="str">
        <f>VLOOKUP(A133,'ALL EVALS'!A:F,6,FALSE)</f>
        <v>David Santesteban</v>
      </c>
      <c r="J133" t="str">
        <f t="shared" ca="1" si="2"/>
        <v>Yes</v>
      </c>
    </row>
    <row r="134" spans="1:10" x14ac:dyDescent="0.25">
      <c r="A134" s="3">
        <v>355551</v>
      </c>
      <c r="B134" t="str">
        <f>IF(OR(LEFT(VLOOKUP($A134,'ALL EVALS'!$A:$C,3,FALSE),1)="M",LEFT(VLOOKUP($A134,'ALL EVALS'!$A:$C,3,FALSE),1)="O"),LEFT(VLOOKUP($A134,'ALL EVALS'!$A:$C,3,FALSE),4),LEFT(VLOOKUP($A134,'ALL EVALS'!$A:$C,3,FALSE),3))</f>
        <v xml:space="preserve">RC </v>
      </c>
      <c r="C134" t="str">
        <f>VLOOKUP(A134,'ALL EVALS'!A:B,2,FALSE)</f>
        <v>Renee Dauer</v>
      </c>
      <c r="D134" t="str">
        <f>VLOOKUP(A134,'ALL EVALS'!A:D,4,FALSE)</f>
        <v>Office Assistant III</v>
      </c>
      <c r="E134" s="3" t="str">
        <f>VLOOKUP(A134,COLLEAGUE!A:E,5,FALSE)</f>
        <v>CLR</v>
      </c>
      <c r="F134" s="4">
        <f>VLOOKUP(A134,COLLEAGUE!A:M,13,FALSE)</f>
        <v>42956</v>
      </c>
      <c r="G134" s="5">
        <f>MIN(INDEX('ALL EVALS'!G:G,MATCH('Evaluation Data'!$A134,'ALL EVALS'!A:A,0)))</f>
        <v>43373</v>
      </c>
      <c r="H134" s="40" t="str">
        <f>VLOOKUP(A134,COLLEAGUE!A:Q,17,FALSE)</f>
        <v>Craig-Marius, Renee M</v>
      </c>
      <c r="I134" t="str">
        <f>VLOOKUP(A134,'ALL EVALS'!A:F,6,FALSE)</f>
        <v>David Santesteban</v>
      </c>
      <c r="J134" t="str">
        <f t="shared" ca="1" si="2"/>
        <v>Yes</v>
      </c>
    </row>
    <row r="135" spans="1:10" x14ac:dyDescent="0.25">
      <c r="A135" s="3">
        <v>633529</v>
      </c>
      <c r="B135" t="str">
        <f>IF(OR(LEFT(VLOOKUP($A135,'ALL EVALS'!$A:$C,3,FALSE),1)="M",LEFT(VLOOKUP($A135,'ALL EVALS'!$A:$C,3,FALSE),1)="O"),LEFT(VLOOKUP($A135,'ALL EVALS'!$A:$C,3,FALSE),4),LEFT(VLOOKUP($A135,'ALL EVALS'!$A:$C,3,FALSE),3))</f>
        <v xml:space="preserve">RC </v>
      </c>
      <c r="C135" t="str">
        <f>VLOOKUP(A135,'ALL EVALS'!A:B,2,FALSE)</f>
        <v>Jennifer Branshaw</v>
      </c>
      <c r="D135" t="str">
        <f>VLOOKUP(A135,'ALL EVALS'!A:D,4,FALSE)</f>
        <v>Athletic Trainer</v>
      </c>
      <c r="E135" s="3" t="str">
        <f>VLOOKUP(A135,COLLEAGUE!A:E,5,FALSE)</f>
        <v>CLR</v>
      </c>
      <c r="F135" s="4">
        <f>VLOOKUP(A135,COLLEAGUE!A:M,13,FALSE)</f>
        <v>42956</v>
      </c>
      <c r="G135" s="5">
        <f>MIN(INDEX('ALL EVALS'!G:G,MATCH('Evaluation Data'!$A135,'ALL EVALS'!A:A,0)))</f>
        <v>43331</v>
      </c>
      <c r="H135" s="40" t="str">
        <f>VLOOKUP(A135,COLLEAGUE!A:Q,17,FALSE)</f>
        <v>Craig-Marius, Renee M</v>
      </c>
      <c r="I135" t="str">
        <f>VLOOKUP(A135,'ALL EVALS'!A:F,6,FALSE)</f>
        <v>David Santesteban</v>
      </c>
      <c r="J135" t="str">
        <f t="shared" ca="1" si="2"/>
        <v>Yes</v>
      </c>
    </row>
    <row r="136" spans="1:10" x14ac:dyDescent="0.25">
      <c r="A136" s="3">
        <v>753246</v>
      </c>
      <c r="B136" t="str">
        <f>IF(OR(LEFT(VLOOKUP($A136,'ALL EVALS'!$A:$C,3,FALSE),1)="M",LEFT(VLOOKUP($A136,'ALL EVALS'!$A:$C,3,FALSE),1)="O"),LEFT(VLOOKUP($A136,'ALL EVALS'!$A:$C,3,FALSE),4),LEFT(VLOOKUP($A136,'ALL EVALS'!$A:$C,3,FALSE),3))</f>
        <v xml:space="preserve">RC </v>
      </c>
      <c r="C136" t="str">
        <f>VLOOKUP(A136,'ALL EVALS'!A:B,2,FALSE)</f>
        <v>Jennifer Ludtke</v>
      </c>
      <c r="D136" t="str">
        <f>VLOOKUP(A136,'ALL EVALS'!A:D,4,FALSE)</f>
        <v>Athletic Trainer - Seasonal</v>
      </c>
      <c r="E136" s="3" t="str">
        <f>VLOOKUP(A136,COLLEAGUE!A:E,5,FALSE)</f>
        <v>CLS</v>
      </c>
      <c r="F136" s="4">
        <v>43101</v>
      </c>
      <c r="G136" s="5">
        <f>MIN(INDEX('ALL EVALS'!G:G,MATCH('Evaluation Data'!$A136,'ALL EVALS'!A:A,0)))</f>
        <v>43712</v>
      </c>
      <c r="H136" s="40">
        <f>VLOOKUP(A136,COLLEAGUE!A:Q,17,FALSE)</f>
        <v>0</v>
      </c>
      <c r="I136" t="str">
        <f>VLOOKUP(A136,'ALL EVALS'!A:F,6,FALSE)</f>
        <v>David Santesteban</v>
      </c>
      <c r="J136" t="str">
        <f t="shared" ca="1" si="2"/>
        <v>No</v>
      </c>
    </row>
    <row r="137" spans="1:10" x14ac:dyDescent="0.25">
      <c r="A137" s="3">
        <v>85657</v>
      </c>
      <c r="B137" t="str">
        <f>IF(OR(LEFT(VLOOKUP($A137,'ALL EVALS'!$A:$C,3,FALSE),1)="M",LEFT(VLOOKUP($A137,'ALL EVALS'!$A:$C,3,FALSE),1)="O"),LEFT(VLOOKUP($A137,'ALL EVALS'!$A:$C,3,FALSE),4),LEFT(VLOOKUP($A137,'ALL EVALS'!$A:$C,3,FALSE),3))</f>
        <v xml:space="preserve">RC </v>
      </c>
      <c r="C137" t="str">
        <f>VLOOKUP(A137,'ALL EVALS'!A:B,2,FALSE)</f>
        <v>Shawna DiQuirico</v>
      </c>
      <c r="D137" t="str">
        <f>VLOOKUP(A137,'ALL EVALS'!A:D,4,FALSE)</f>
        <v>Accounting Clerk III</v>
      </c>
      <c r="E137" s="3" t="str">
        <f>VLOOKUP(A137,COLLEAGUE!A:E,5,FALSE)</f>
        <v>CLR</v>
      </c>
      <c r="F137" s="4">
        <f>VLOOKUP(A137,COLLEAGUE!A:M,13,FALSE)</f>
        <v>43425</v>
      </c>
      <c r="G137" s="5">
        <f>MIN(INDEX('ALL EVALS'!G:G,MATCH('Evaluation Data'!$A137,'ALL EVALS'!A:A,0)))</f>
        <v>43614</v>
      </c>
      <c r="H137" s="40" t="str">
        <f>VLOOKUP(A137,COLLEAGUE!A:Q,17,FALSE)</f>
        <v>Tapia-Wright, Diana</v>
      </c>
      <c r="I137" t="str">
        <f>VLOOKUP(A137,'ALL EVALS'!A:F,6,FALSE)</f>
        <v>Diana Tapia-Wright</v>
      </c>
      <c r="J137" t="str">
        <f t="shared" ca="1" si="2"/>
        <v>No</v>
      </c>
    </row>
    <row r="138" spans="1:10" x14ac:dyDescent="0.25">
      <c r="A138" s="3">
        <v>312385</v>
      </c>
      <c r="B138" t="str">
        <f>IF(OR(LEFT(VLOOKUP($A138,'ALL EVALS'!$A:$C,3,FALSE),1)="M",LEFT(VLOOKUP($A138,'ALL EVALS'!$A:$C,3,FALSE),1)="O"),LEFT(VLOOKUP($A138,'ALL EVALS'!$A:$C,3,FALSE),4),LEFT(VLOOKUP($A138,'ALL EVALS'!$A:$C,3,FALSE),3))</f>
        <v xml:space="preserve">RC </v>
      </c>
      <c r="C138" t="str">
        <f>VLOOKUP(A138,'ALL EVALS'!A:B,2,FALSE)</f>
        <v>Norberto Carbajal Ruiz</v>
      </c>
      <c r="D138" t="str">
        <f>VLOOKUP(A138,'ALL EVALS'!A:D,4,FALSE)</f>
        <v>Upward Bound Assistant</v>
      </c>
      <c r="E138" s="3" t="str">
        <f>VLOOKUP(A138,COLLEAGUE!A:E,5,FALSE)</f>
        <v>CLR</v>
      </c>
      <c r="F138" s="4">
        <f>VLOOKUP(A138,COLLEAGUE!A:M,13,FALSE)</f>
        <v>43425</v>
      </c>
      <c r="G138" s="5">
        <f>MIN(INDEX('ALL EVALS'!G:G,MATCH('Evaluation Data'!$A138,'ALL EVALS'!A:A,0)))</f>
        <v>43709</v>
      </c>
      <c r="H138" s="40" t="str">
        <f>VLOOKUP(A138,COLLEAGUE!A:Q,17,FALSE)</f>
        <v>Tapia-Wright, Diana</v>
      </c>
      <c r="I138" t="str">
        <f>VLOOKUP(A138,'ALL EVALS'!A:F,6,FALSE)</f>
        <v>Diana Tapia-Wright</v>
      </c>
      <c r="J138" t="str">
        <f t="shared" ca="1" si="2"/>
        <v>No</v>
      </c>
    </row>
    <row r="139" spans="1:10" x14ac:dyDescent="0.25">
      <c r="A139" s="3">
        <v>423917</v>
      </c>
      <c r="B139" t="str">
        <f>IF(OR(LEFT(VLOOKUP($A139,'ALL EVALS'!$A:$C,3,FALSE),1)="M",LEFT(VLOOKUP($A139,'ALL EVALS'!$A:$C,3,FALSE),1)="O"),LEFT(VLOOKUP($A139,'ALL EVALS'!$A:$C,3,FALSE),4),LEFT(VLOOKUP($A139,'ALL EVALS'!$A:$C,3,FALSE),3))</f>
        <v xml:space="preserve">RC </v>
      </c>
      <c r="C139" t="str">
        <f>VLOOKUP(A139,'ALL EVALS'!A:B,2,FALSE)</f>
        <v>Kevin Jow</v>
      </c>
      <c r="D139" t="str">
        <f>VLOOKUP(A139,'ALL EVALS'!A:D,4,FALSE)</f>
        <v>Upward Bound Assistant</v>
      </c>
      <c r="E139" s="3" t="str">
        <f>VLOOKUP(A139,COLLEAGUE!A:E,5,FALSE)</f>
        <v>CLR</v>
      </c>
      <c r="F139" s="4">
        <f>VLOOKUP(A139,COLLEAGUE!A:M,13,FALSE)</f>
        <v>43453</v>
      </c>
      <c r="G139" s="5">
        <f>MIN(INDEX('ALL EVALS'!G:G,MATCH('Evaluation Data'!$A139,'ALL EVALS'!A:A,0)))</f>
        <v>43711</v>
      </c>
      <c r="H139" s="40" t="str">
        <f>VLOOKUP(A139,COLLEAGUE!A:Q,17,FALSE)</f>
        <v>Tapia-Wright, Diana</v>
      </c>
      <c r="I139" t="str">
        <f>VLOOKUP(A139,'ALL EVALS'!A:F,6,FALSE)</f>
        <v>Diana Tapia-Wright</v>
      </c>
      <c r="J139" t="str">
        <f t="shared" ca="1" si="2"/>
        <v>No</v>
      </c>
    </row>
    <row r="140" spans="1:10" x14ac:dyDescent="0.25">
      <c r="A140" s="3">
        <v>577134</v>
      </c>
      <c r="B140" t="str">
        <f>IF(OR(LEFT(VLOOKUP($A140,'ALL EVALS'!$A:$C,3,FALSE),1)="M",LEFT(VLOOKUP($A140,'ALL EVALS'!$A:$C,3,FALSE),1)="O"),LEFT(VLOOKUP($A140,'ALL EVALS'!$A:$C,3,FALSE),4),LEFT(VLOOKUP($A140,'ALL EVALS'!$A:$C,3,FALSE),3))</f>
        <v xml:space="preserve">RC </v>
      </c>
      <c r="C140" t="str">
        <f>VLOOKUP(A140,'ALL EVALS'!A:B,2,FALSE)</f>
        <v>Mario Alvarado</v>
      </c>
      <c r="D140" t="str">
        <f>VLOOKUP(A140,'ALL EVALS'!A:D,4,FALSE)</f>
        <v>Upward Bound Assistant</v>
      </c>
      <c r="E140" s="3" t="str">
        <f>VLOOKUP(A140,COLLEAGUE!A:E,5,FALSE)</f>
        <v>CLR</v>
      </c>
      <c r="F140" s="4">
        <f>VLOOKUP(A140,COLLEAGUE!A:M,13,FALSE)</f>
        <v>43453</v>
      </c>
      <c r="G140" s="5">
        <f>MIN(INDEX('ALL EVALS'!G:G,MATCH('Evaluation Data'!$A140,'ALL EVALS'!A:A,0)))</f>
        <v>43581</v>
      </c>
      <c r="H140" s="40" t="str">
        <f>VLOOKUP(A140,COLLEAGUE!A:Q,17,FALSE)</f>
        <v>Tapia-Wright, Diana</v>
      </c>
      <c r="I140" t="str">
        <f>VLOOKUP(A140,'ALL EVALS'!A:F,6,FALSE)</f>
        <v>Diana Tapia-Wright</v>
      </c>
      <c r="J140" t="str">
        <f t="shared" ca="1" si="2"/>
        <v>No</v>
      </c>
    </row>
    <row r="141" spans="1:10" x14ac:dyDescent="0.25">
      <c r="A141" s="3">
        <v>619491</v>
      </c>
      <c r="B141" t="str">
        <f>IF(OR(LEFT(VLOOKUP($A141,'ALL EVALS'!$A:$C,3,FALSE),1)="M",LEFT(VLOOKUP($A141,'ALL EVALS'!$A:$C,3,FALSE),1)="O"),LEFT(VLOOKUP($A141,'ALL EVALS'!$A:$C,3,FALSE),4),LEFT(VLOOKUP($A141,'ALL EVALS'!$A:$C,3,FALSE),3))</f>
        <v>MCCC</v>
      </c>
      <c r="C141" t="str">
        <f>VLOOKUP(A141,'ALL EVALS'!A:B,2,FALSE)</f>
        <v>Marisol Patino</v>
      </c>
      <c r="D141" t="str">
        <f>VLOOKUP(A141,'ALL EVALS'!A:D,4,FALSE)</f>
        <v>Upward Bound Assistant</v>
      </c>
      <c r="E141" s="3" t="str">
        <f>VLOOKUP(A141,COLLEAGUE!A:E,5,FALSE)</f>
        <v>CLR</v>
      </c>
      <c r="F141" s="4">
        <f>VLOOKUP(A141,COLLEAGUE!A:M,13,FALSE)</f>
        <v>43389</v>
      </c>
      <c r="G141" s="5">
        <f>MIN(INDEX('ALL EVALS'!G:G,MATCH('Evaluation Data'!$A141,'ALL EVALS'!A:A,0)))</f>
        <v>43509</v>
      </c>
      <c r="H141" s="40" t="str">
        <f>VLOOKUP(A141,COLLEAGUE!A:Q,17,FALSE)</f>
        <v>Tapia-Wright, Diana</v>
      </c>
      <c r="I141" t="str">
        <f>VLOOKUP(A141,'ALL EVALS'!A:F,6,FALSE)</f>
        <v>Diana Tapia-Wright</v>
      </c>
      <c r="J141" t="str">
        <f t="shared" ca="1" si="2"/>
        <v>No</v>
      </c>
    </row>
    <row r="142" spans="1:10" x14ac:dyDescent="0.25">
      <c r="A142" s="3">
        <v>849723</v>
      </c>
      <c r="B142" t="str">
        <f>IF(OR(LEFT(VLOOKUP($A142,'ALL EVALS'!$A:$C,3,FALSE),1)="M",LEFT(VLOOKUP($A142,'ALL EVALS'!$A:$C,3,FALSE),1)="O"),LEFT(VLOOKUP($A142,'ALL EVALS'!$A:$C,3,FALSE),4),LEFT(VLOOKUP($A142,'ALL EVALS'!$A:$C,3,FALSE),3))</f>
        <v xml:space="preserve">DO </v>
      </c>
      <c r="C142" t="str">
        <f>VLOOKUP(A142,'ALL EVALS'!A:B,2,FALSE)</f>
        <v>Bethany Hazen</v>
      </c>
      <c r="D142" t="str">
        <f>VLOOKUP(A142,'ALL EVALS'!A:D,4,FALSE)</f>
        <v>Research Assistant</v>
      </c>
      <c r="E142" s="3" t="str">
        <f>VLOOKUP(A142,COLLEAGUE!A:E,5,FALSE)</f>
        <v>CLR</v>
      </c>
      <c r="F142" s="4">
        <f>VLOOKUP(A142,COLLEAGUE!A:M,13,FALSE)</f>
        <v>43252</v>
      </c>
      <c r="G142" s="5">
        <f>MIN(INDEX('ALL EVALS'!G:G,MATCH('Evaluation Data'!$A142,'ALL EVALS'!A:A,0)))</f>
        <v>43496</v>
      </c>
      <c r="H142" s="40" t="str">
        <f>VLOOKUP(A142,COLLEAGUE!A:Q,17,FALSE)</f>
        <v>Rogulkin, Dmitri V</v>
      </c>
      <c r="I142" t="str">
        <f>VLOOKUP(A142,'ALL EVALS'!A:F,6,FALSE)</f>
        <v>Dmitri Rogulkin</v>
      </c>
      <c r="J142" t="str">
        <f t="shared" ca="1" si="2"/>
        <v>Yes</v>
      </c>
    </row>
    <row r="143" spans="1:10" x14ac:dyDescent="0.25">
      <c r="A143" s="3">
        <v>21343</v>
      </c>
      <c r="B143" t="str">
        <f>IF(OR(LEFT(VLOOKUP($A143,'ALL EVALS'!$A:$C,3,FALSE),1)="M",LEFT(VLOOKUP($A143,'ALL EVALS'!$A:$C,3,FALSE),1)="O"),LEFT(VLOOKUP($A143,'ALL EVALS'!$A:$C,3,FALSE),4),LEFT(VLOOKUP($A143,'ALL EVALS'!$A:$C,3,FALSE),3))</f>
        <v>FCC</v>
      </c>
      <c r="C143" t="str">
        <f>VLOOKUP(A143,'ALL EVALS'!A:B,2,FALSE)</f>
        <v>Shannon McKibben</v>
      </c>
      <c r="D143" t="str">
        <f>VLOOKUP(A143,'ALL EVALS'!A:D,4,FALSE)</f>
        <v>Administrative Assistant</v>
      </c>
      <c r="E143" s="3" t="str">
        <f>VLOOKUP(A143,COLLEAGUE!A:E,5,FALSE)</f>
        <v>CLR</v>
      </c>
      <c r="F143" s="4">
        <f>VLOOKUP(A143,COLLEAGUE!A:M,13,FALSE)</f>
        <v>42957</v>
      </c>
      <c r="G143" s="5">
        <f>MIN(INDEX('ALL EVALS'!G:G,MATCH('Evaluation Data'!$A143,'ALL EVALS'!A:A,0)))</f>
        <v>43282</v>
      </c>
      <c r="H143" s="40" t="str">
        <f>VLOOKUP(A143,COLLEAGUE!A:Q,17,FALSE)</f>
        <v>Lopez, Donald F</v>
      </c>
      <c r="I143" t="str">
        <f>VLOOKUP(A143,'ALL EVALS'!A:F,6,FALSE)</f>
        <v>Donald Lopez</v>
      </c>
      <c r="J143" t="str">
        <f t="shared" ca="1" si="2"/>
        <v>Yes</v>
      </c>
    </row>
    <row r="144" spans="1:10" x14ac:dyDescent="0.25">
      <c r="A144" s="3">
        <v>22401</v>
      </c>
      <c r="B144" t="str">
        <f>IF(OR(LEFT(VLOOKUP($A144,'ALL EVALS'!$A:$C,3,FALSE),1)="M",LEFT(VLOOKUP($A144,'ALL EVALS'!$A:$C,3,FALSE),1)="O"),LEFT(VLOOKUP($A144,'ALL EVALS'!$A:$C,3,FALSE),4),LEFT(VLOOKUP($A144,'ALL EVALS'!$A:$C,3,FALSE),3))</f>
        <v>FCC</v>
      </c>
      <c r="C144" t="str">
        <f>VLOOKUP(A144,'ALL EVALS'!A:B,2,FALSE)</f>
        <v>Kelli O'Rourke</v>
      </c>
      <c r="D144" t="str">
        <f>VLOOKUP(A144,'ALL EVALS'!A:D,4,FALSE)</f>
        <v>Curriculum Analyst</v>
      </c>
      <c r="E144" s="3" t="str">
        <f>VLOOKUP(A144,COLLEAGUE!A:E,5,FALSE)</f>
        <v>CLR</v>
      </c>
      <c r="F144" s="4">
        <f>VLOOKUP(A144,COLLEAGUE!A:M,13,FALSE)</f>
        <v>43383</v>
      </c>
      <c r="G144" s="5">
        <f>MIN(INDEX('ALL EVALS'!G:G,MATCH('Evaluation Data'!$A144,'ALL EVALS'!A:A,0)))</f>
        <v>43361</v>
      </c>
      <c r="H144" s="40" t="str">
        <f>VLOOKUP(A144,COLLEAGUE!A:Q,17,FALSE)</f>
        <v>Lopez, Donald F</v>
      </c>
      <c r="I144" t="str">
        <f>VLOOKUP(A144,'ALL EVALS'!A:F,6,FALSE)</f>
        <v>Donald Lopez</v>
      </c>
      <c r="J144" t="str">
        <f t="shared" ca="1" si="2"/>
        <v>Yes</v>
      </c>
    </row>
    <row r="145" spans="1:10" x14ac:dyDescent="0.25">
      <c r="A145" s="3">
        <v>24788</v>
      </c>
      <c r="B145" t="str">
        <f>IF(OR(LEFT(VLOOKUP($A145,'ALL EVALS'!$A:$C,3,FALSE),1)="M",LEFT(VLOOKUP($A145,'ALL EVALS'!$A:$C,3,FALSE),1)="O"),LEFT(VLOOKUP($A145,'ALL EVALS'!$A:$C,3,FALSE),4),LEFT(VLOOKUP($A145,'ALL EVALS'!$A:$C,3,FALSE),3))</f>
        <v>FCC</v>
      </c>
      <c r="C145" t="str">
        <f>VLOOKUP(A145,'ALL EVALS'!A:B,2,FALSE)</f>
        <v>Jeremiah Ganner</v>
      </c>
      <c r="D145" t="str">
        <f>VLOOKUP(A145,'ALL EVALS'!A:D,4,FALSE)</f>
        <v>Computer Support Technician</v>
      </c>
      <c r="E145" s="3" t="str">
        <f>VLOOKUP(A145,COLLEAGUE!A:E,5,FALSE)</f>
        <v>CLR</v>
      </c>
      <c r="F145" s="4">
        <f>VLOOKUP(A145,COLLEAGUE!A:M,13,FALSE)</f>
        <v>43108</v>
      </c>
      <c r="G145" s="5">
        <f>MIN(INDEX('ALL EVALS'!G:G,MATCH('Evaluation Data'!$A145,'ALL EVALS'!A:A,0)))</f>
        <v>43228</v>
      </c>
      <c r="H145" s="40" t="str">
        <f>VLOOKUP(A145,COLLEAGUE!A:Q,17,FALSE)</f>
        <v>Alvarado, Dante</v>
      </c>
      <c r="I145" s="1" t="s">
        <v>3539</v>
      </c>
      <c r="J145" t="str">
        <f t="shared" ca="1" si="2"/>
        <v>Yes</v>
      </c>
    </row>
    <row r="146" spans="1:10" x14ac:dyDescent="0.25">
      <c r="A146" s="3">
        <v>31357</v>
      </c>
      <c r="B146" t="str">
        <f>IF(OR(LEFT(VLOOKUP($A146,'ALL EVALS'!$A:$C,3,FALSE),1)="M",LEFT(VLOOKUP($A146,'ALL EVALS'!$A:$C,3,FALSE),1)="O"),LEFT(VLOOKUP($A146,'ALL EVALS'!$A:$C,3,FALSE),4),LEFT(VLOOKUP($A146,'ALL EVALS'!$A:$C,3,FALSE),3))</f>
        <v>FCC</v>
      </c>
      <c r="C146" t="str">
        <f>VLOOKUP(A146,'ALL EVALS'!A:B,2,FALSE)</f>
        <v>Robert Cawley</v>
      </c>
      <c r="D146" t="str">
        <f>VLOOKUP(A146,'ALL EVALS'!A:D,4,FALSE)</f>
        <v>Library Services Specialist</v>
      </c>
      <c r="E146" s="3" t="str">
        <f>VLOOKUP(A146,COLLEAGUE!A:E,5,FALSE)</f>
        <v>CLR</v>
      </c>
      <c r="F146" s="4">
        <f>VLOOKUP(A146,COLLEAGUE!A:M,13,FALSE)</f>
        <v>41968</v>
      </c>
      <c r="G146" s="5">
        <f>MIN(INDEX('ALL EVALS'!G:G,MATCH('Evaluation Data'!$A146,'ALL EVALS'!A:A,0)))</f>
        <v>43078</v>
      </c>
      <c r="H146" s="40" t="str">
        <f>VLOOKUP(A146,COLLEAGUE!A:Q,17,FALSE)</f>
        <v>Zahlis Jr, Harold</v>
      </c>
      <c r="I146" s="1" t="s">
        <v>3539</v>
      </c>
      <c r="J146" t="str">
        <f t="shared" ca="1" si="2"/>
        <v>Yes</v>
      </c>
    </row>
    <row r="147" spans="1:10" x14ac:dyDescent="0.25">
      <c r="A147" s="3">
        <v>42947</v>
      </c>
      <c r="B147" t="str">
        <f>IF(OR(LEFT(VLOOKUP($A147,'ALL EVALS'!$A:$C,3,FALSE),1)="M",LEFT(VLOOKUP($A147,'ALL EVALS'!$A:$C,3,FALSE),1)="O"),LEFT(VLOOKUP($A147,'ALL EVALS'!$A:$C,3,FALSE),4),LEFT(VLOOKUP($A147,'ALL EVALS'!$A:$C,3,FALSE),3))</f>
        <v>FCC</v>
      </c>
      <c r="C147" t="str">
        <f>VLOOKUP(A147,'ALL EVALS'!A:B,2,FALSE)</f>
        <v>Julian Delgado</v>
      </c>
      <c r="D147" t="str">
        <f>VLOOKUP(A147,'ALL EVALS'!A:D,4,FALSE)</f>
        <v>Computer Support Technician</v>
      </c>
      <c r="E147" s="3" t="str">
        <f>VLOOKUP(A147,COLLEAGUE!A:E,5,FALSE)</f>
        <v>CLR</v>
      </c>
      <c r="F147" s="4">
        <f>VLOOKUP(A147,COLLEAGUE!A:M,13,FALSE)</f>
        <v>41968</v>
      </c>
      <c r="G147" s="5">
        <f>MIN(INDEX('ALL EVALS'!G:G,MATCH('Evaluation Data'!$A147,'ALL EVALS'!A:A,0)))</f>
        <v>43405</v>
      </c>
      <c r="H147" s="40" t="str">
        <f>VLOOKUP(A147,COLLEAGUE!A:Q,17,FALSE)</f>
        <v>Zahlis Jr, Harold</v>
      </c>
      <c r="I147" s="1" t="s">
        <v>3539</v>
      </c>
      <c r="J147" t="str">
        <f t="shared" ca="1" si="2"/>
        <v>Yes</v>
      </c>
    </row>
    <row r="148" spans="1:10" x14ac:dyDescent="0.25">
      <c r="A148" s="3">
        <v>45661</v>
      </c>
      <c r="B148" t="str">
        <f>IF(OR(LEFT(VLOOKUP($A148,'ALL EVALS'!$A:$C,3,FALSE),1)="M",LEFT(VLOOKUP($A148,'ALL EVALS'!$A:$C,3,FALSE),1)="O"),LEFT(VLOOKUP($A148,'ALL EVALS'!$A:$C,3,FALSE),4),LEFT(VLOOKUP($A148,'ALL EVALS'!$A:$C,3,FALSE),3))</f>
        <v>FCC</v>
      </c>
      <c r="C148" t="str">
        <f>VLOOKUP(A148,'ALL EVALS'!A:B,2,FALSE)</f>
        <v>Randal Hernandez</v>
      </c>
      <c r="D148" t="str">
        <f>VLOOKUP(A148,'ALL EVALS'!A:D,4,FALSE)</f>
        <v>Instructional Aide - Ppt</v>
      </c>
      <c r="E148" s="3" t="str">
        <f>VLOOKUP(A148,COLLEAGUE!A:E,5,FALSE)</f>
        <v>CPP</v>
      </c>
      <c r="F148" s="4">
        <v>42513</v>
      </c>
      <c r="G148" s="5">
        <f>MIN(INDEX('ALL EVALS'!G:G,MATCH('Evaluation Data'!$A148,'ALL EVALS'!A:A,0)))</f>
        <v>43582</v>
      </c>
      <c r="H148" s="40" t="str">
        <f>VLOOKUP(A148,COLLEAGUE!A:Q,17,FALSE)</f>
        <v>Lopez, Donald F</v>
      </c>
      <c r="I148" s="1" t="s">
        <v>3539</v>
      </c>
      <c r="J148" t="str">
        <f t="shared" ca="1" si="2"/>
        <v>No</v>
      </c>
    </row>
    <row r="149" spans="1:10" x14ac:dyDescent="0.25">
      <c r="A149" s="3">
        <v>55368</v>
      </c>
      <c r="B149" t="str">
        <f>IF(OR(LEFT(VLOOKUP($A149,'ALL EVALS'!$A:$C,3,FALSE),1)="M",LEFT(VLOOKUP($A149,'ALL EVALS'!$A:$C,3,FALSE),1)="O"),LEFT(VLOOKUP($A149,'ALL EVALS'!$A:$C,3,FALSE),4),LEFT(VLOOKUP($A149,'ALL EVALS'!$A:$C,3,FALSE),3))</f>
        <v>FCC</v>
      </c>
      <c r="C149" t="str">
        <f>VLOOKUP(A149,'ALL EVALS'!A:B,2,FALSE)</f>
        <v>Michael Bourbonnais</v>
      </c>
      <c r="D149" t="str">
        <f>VLOOKUP(A149,'ALL EVALS'!A:D,4,FALSE)</f>
        <v>Computer Support Technician</v>
      </c>
      <c r="E149" s="3" t="str">
        <f>VLOOKUP(A149,COLLEAGUE!A:E,5,FALSE)</f>
        <v>CLR</v>
      </c>
      <c r="F149" s="4">
        <f>VLOOKUP(A149,COLLEAGUE!A:M,13,FALSE)</f>
        <v>43034</v>
      </c>
      <c r="G149" s="5">
        <f>MIN(INDEX('ALL EVALS'!G:G,MATCH('Evaluation Data'!$A149,'ALL EVALS'!A:A,0)))</f>
        <v>43437</v>
      </c>
      <c r="H149" s="40" t="str">
        <f>VLOOKUP(A149,COLLEAGUE!A:Q,17,FALSE)</f>
        <v>Zahlis Jr, Harold</v>
      </c>
      <c r="I149" s="1" t="s">
        <v>3539</v>
      </c>
      <c r="J149" t="str">
        <f t="shared" ca="1" si="2"/>
        <v>Yes</v>
      </c>
    </row>
    <row r="150" spans="1:10" x14ac:dyDescent="0.25">
      <c r="A150" s="3">
        <v>66882</v>
      </c>
      <c r="B150" t="str">
        <f>IF(OR(LEFT(VLOOKUP($A150,'ALL EVALS'!$A:$C,3,FALSE),1)="M",LEFT(VLOOKUP($A150,'ALL EVALS'!$A:$C,3,FALSE),1)="O"),LEFT(VLOOKUP($A150,'ALL EVALS'!$A:$C,3,FALSE),4),LEFT(VLOOKUP($A150,'ALL EVALS'!$A:$C,3,FALSE),3))</f>
        <v>FCC</v>
      </c>
      <c r="C150" t="str">
        <f>VLOOKUP(A150,'ALL EVALS'!A:B,2,FALSE)</f>
        <v>Sean Martin</v>
      </c>
      <c r="D150" t="str">
        <f>VLOOKUP(A150,'ALL EVALS'!A:D,4,FALSE)</f>
        <v>Audio Visual Maintenance Specialist</v>
      </c>
      <c r="E150" s="3" t="str">
        <f>VLOOKUP(A150,COLLEAGUE!A:E,5,FALSE)</f>
        <v>CLR</v>
      </c>
      <c r="F150" s="4">
        <f>VLOOKUP(A150,COLLEAGUE!A:M,13,FALSE)</f>
        <v>43034</v>
      </c>
      <c r="G150" s="5">
        <f>MIN(INDEX('ALL EVALS'!G:G,MATCH('Evaluation Data'!$A150,'ALL EVALS'!A:A,0)))</f>
        <v>43327</v>
      </c>
      <c r="H150" s="40" t="str">
        <f>VLOOKUP(A150,COLLEAGUE!A:Q,17,FALSE)</f>
        <v>Zahlis Jr, Harold</v>
      </c>
      <c r="I150" s="1" t="s">
        <v>3539</v>
      </c>
      <c r="J150" t="str">
        <f t="shared" ca="1" si="2"/>
        <v>Yes</v>
      </c>
    </row>
    <row r="151" spans="1:10" x14ac:dyDescent="0.25">
      <c r="A151" s="3">
        <v>67401</v>
      </c>
      <c r="B151" t="str">
        <f>IF(OR(LEFT(VLOOKUP($A151,'ALL EVALS'!$A:$C,3,FALSE),1)="M",LEFT(VLOOKUP($A151,'ALL EVALS'!$A:$C,3,FALSE),1)="O"),LEFT(VLOOKUP($A151,'ALL EVALS'!$A:$C,3,FALSE),4),LEFT(VLOOKUP($A151,'ALL EVALS'!$A:$C,3,FALSE),3))</f>
        <v>FCC</v>
      </c>
      <c r="C151" t="str">
        <f>VLOOKUP(A151,'ALL EVALS'!A:B,2,FALSE)</f>
        <v>Aaronn Hansen</v>
      </c>
      <c r="D151" t="str">
        <f>VLOOKUP(A151,'ALL EVALS'!A:D,4,FALSE)</f>
        <v>Computer Support Specialist</v>
      </c>
      <c r="E151" s="3" t="str">
        <f>VLOOKUP(A151,COLLEAGUE!A:E,5,FALSE)</f>
        <v>CLR</v>
      </c>
      <c r="G151" s="5">
        <f>MIN(INDEX('ALL EVALS'!G:G,MATCH('Evaluation Data'!$A151,'ALL EVALS'!A:A,0)))</f>
        <v>43222</v>
      </c>
      <c r="H151" s="40">
        <f>VLOOKUP(A151,COLLEAGUE!A:Q,17,FALSE)</f>
        <v>0</v>
      </c>
      <c r="I151" s="1" t="s">
        <v>3539</v>
      </c>
      <c r="J151" t="str">
        <f t="shared" ca="1" si="2"/>
        <v>Yes</v>
      </c>
    </row>
    <row r="152" spans="1:10" x14ac:dyDescent="0.25">
      <c r="A152" s="3">
        <v>77139</v>
      </c>
      <c r="B152" t="str">
        <f>IF(OR(LEFT(VLOOKUP($A152,'ALL EVALS'!$A:$C,3,FALSE),1)="M",LEFT(VLOOKUP($A152,'ALL EVALS'!$A:$C,3,FALSE),1)="O"),LEFT(VLOOKUP($A152,'ALL EVALS'!$A:$C,3,FALSE),4),LEFT(VLOOKUP($A152,'ALL EVALS'!$A:$C,3,FALSE),3))</f>
        <v>FCC</v>
      </c>
      <c r="C152" t="str">
        <f>VLOOKUP(A152,'ALL EVALS'!A:B,2,FALSE)</f>
        <v>William Bowlin</v>
      </c>
      <c r="D152" t="str">
        <f>VLOOKUP(A152,'ALL EVALS'!A:D,4,FALSE)</f>
        <v>Computer Support Specialist</v>
      </c>
      <c r="E152" s="3" t="str">
        <f>VLOOKUP(A152,COLLEAGUE!A:E,5,FALSE)</f>
        <v>CLR</v>
      </c>
      <c r="F152" s="4">
        <f>VLOOKUP(A152,COLLEAGUE!A:M,13,FALSE)</f>
        <v>43028</v>
      </c>
      <c r="G152" s="5">
        <f>MIN(INDEX('ALL EVALS'!G:G,MATCH('Evaluation Data'!$A152,'ALL EVALS'!A:A,0)))</f>
        <v>43314</v>
      </c>
      <c r="H152" s="40" t="str">
        <f>VLOOKUP(A152,COLLEAGUE!A:Q,17,FALSE)</f>
        <v>Zahlis Jr, Harold</v>
      </c>
      <c r="I152" s="1" t="s">
        <v>3539</v>
      </c>
      <c r="J152" t="str">
        <f t="shared" ca="1" si="2"/>
        <v>Yes</v>
      </c>
    </row>
    <row r="153" spans="1:10" x14ac:dyDescent="0.25">
      <c r="A153" s="3">
        <v>81337</v>
      </c>
      <c r="B153" t="str">
        <f>IF(OR(LEFT(VLOOKUP($A153,'ALL EVALS'!$A:$C,3,FALSE),1)="M",LEFT(VLOOKUP($A153,'ALL EVALS'!$A:$C,3,FALSE),1)="O"),LEFT(VLOOKUP($A153,'ALL EVALS'!$A:$C,3,FALSE),4),LEFT(VLOOKUP($A153,'ALL EVALS'!$A:$C,3,FALSE),3))</f>
        <v>FCC</v>
      </c>
      <c r="C153" t="str">
        <f>VLOOKUP(A153,'ALL EVALS'!A:B,2,FALSE)</f>
        <v>Nathan Clark</v>
      </c>
      <c r="D153" t="str">
        <f>VLOOKUP(A153,'ALL EVALS'!A:D,4,FALSE)</f>
        <v>Computer Support Technician</v>
      </c>
      <c r="E153" s="3" t="str">
        <f>VLOOKUP(A153,COLLEAGUE!A:E,5,FALSE)</f>
        <v>CLR</v>
      </c>
      <c r="F153" s="4">
        <f>VLOOKUP(A153,COLLEAGUE!A:M,13,FALSE)</f>
        <v>43433</v>
      </c>
      <c r="G153" s="5">
        <f>MIN(INDEX('ALL EVALS'!G:G,MATCH('Evaluation Data'!$A153,'ALL EVALS'!A:A,0)))</f>
        <v>43776</v>
      </c>
      <c r="H153" s="40" t="str">
        <f>VLOOKUP(A153,COLLEAGUE!A:Q,17,FALSE)</f>
        <v>Lopez, Donald F</v>
      </c>
      <c r="I153" s="1" t="s">
        <v>3539</v>
      </c>
      <c r="J153" t="str">
        <f t="shared" ca="1" si="2"/>
        <v>No</v>
      </c>
    </row>
    <row r="154" spans="1:10" x14ac:dyDescent="0.25">
      <c r="A154" s="3">
        <v>93691</v>
      </c>
      <c r="B154" t="str">
        <f>IF(OR(LEFT(VLOOKUP($A154,'ALL EVALS'!$A:$C,3,FALSE),1)="M",LEFT(VLOOKUP($A154,'ALL EVALS'!$A:$C,3,FALSE),1)="O"),LEFT(VLOOKUP($A154,'ALL EVALS'!$A:$C,3,FALSE),4),LEFT(VLOOKUP($A154,'ALL EVALS'!$A:$C,3,FALSE),3))</f>
        <v>FCC</v>
      </c>
      <c r="C154" t="str">
        <f>VLOOKUP(A154,'ALL EVALS'!A:B,2,FALSE)</f>
        <v>Nileen Clark</v>
      </c>
      <c r="D154" t="str">
        <f>VLOOKUP(A154,'ALL EVALS'!A:D,4,FALSE)</f>
        <v>Curriculum Assistant</v>
      </c>
      <c r="E154" s="3" t="str">
        <f>VLOOKUP(A154,COLLEAGUE!A:E,5,FALSE)</f>
        <v>CLR</v>
      </c>
      <c r="F154" s="4">
        <f>VLOOKUP(A154,COLLEAGUE!A:M,13,FALSE)</f>
        <v>43433</v>
      </c>
      <c r="G154" s="5">
        <f>MIN(INDEX('ALL EVALS'!G:G,MATCH('Evaluation Data'!$A154,'ALL EVALS'!A:A,0)))</f>
        <v>43468</v>
      </c>
      <c r="H154" s="40" t="str">
        <f>VLOOKUP(A154,COLLEAGUE!A:Q,17,FALSE)</f>
        <v>Lopez, Donald F</v>
      </c>
      <c r="I154" t="str">
        <f>VLOOKUP(A154,'ALL EVALS'!A:F,6,FALSE)</f>
        <v>Donald Lopez</v>
      </c>
      <c r="J154" t="str">
        <f t="shared" ca="1" si="2"/>
        <v>Yes</v>
      </c>
    </row>
    <row r="155" spans="1:10" x14ac:dyDescent="0.25">
      <c r="A155" s="3">
        <v>104045</v>
      </c>
      <c r="B155" t="str">
        <f>IF(OR(LEFT(VLOOKUP($A155,'ALL EVALS'!$A:$C,3,FALSE),1)="M",LEFT(VLOOKUP($A155,'ALL EVALS'!$A:$C,3,FALSE),1)="O"),LEFT(VLOOKUP($A155,'ALL EVALS'!$A:$C,3,FALSE),4),LEFT(VLOOKUP($A155,'ALL EVALS'!$A:$C,3,FALSE),3))</f>
        <v>FCC</v>
      </c>
      <c r="C155" t="str">
        <f>VLOOKUP(A155,'ALL EVALS'!A:B,2,FALSE)</f>
        <v>Patricia Martinez</v>
      </c>
      <c r="D155" t="str">
        <f>VLOOKUP(A155,'ALL EVALS'!A:D,4,FALSE)</f>
        <v>Office Assistant II</v>
      </c>
      <c r="E155" s="3" t="str">
        <f>VLOOKUP(A155,COLLEAGUE!A:E,5,FALSE)</f>
        <v>CLR</v>
      </c>
      <c r="F155" s="4">
        <f>VLOOKUP(A155,COLLEAGUE!A:M,13,FALSE)</f>
        <v>43088</v>
      </c>
      <c r="G155" s="5">
        <f>MIN(INDEX('ALL EVALS'!G:G,MATCH('Evaluation Data'!$A155,'ALL EVALS'!A:A,0)))</f>
        <v>43417</v>
      </c>
      <c r="H155" s="40" t="str">
        <f>VLOOKUP(A155,COLLEAGUE!A:Q,17,FALSE)</f>
        <v>Mericle, Margaret E</v>
      </c>
      <c r="I155" t="str">
        <f>VLOOKUP(A155,'ALL EVALS'!A:F,6,FALSE)</f>
        <v>Mary Beth Miller</v>
      </c>
      <c r="J155" t="str">
        <f t="shared" ca="1" si="2"/>
        <v>Yes</v>
      </c>
    </row>
    <row r="156" spans="1:10" x14ac:dyDescent="0.25">
      <c r="A156" s="3">
        <v>174348</v>
      </c>
      <c r="B156" t="str">
        <f>IF(OR(LEFT(VLOOKUP($A156,'ALL EVALS'!$A:$C,3,FALSE),1)="M",LEFT(VLOOKUP($A156,'ALL EVALS'!$A:$C,3,FALSE),1)="O"),LEFT(VLOOKUP($A156,'ALL EVALS'!$A:$C,3,FALSE),4),LEFT(VLOOKUP($A156,'ALL EVALS'!$A:$C,3,FALSE),3))</f>
        <v>FCC</v>
      </c>
      <c r="C156" t="str">
        <f>VLOOKUP(A156,'ALL EVALS'!A:B,2,FALSE)</f>
        <v>Christopher Martin</v>
      </c>
      <c r="D156" t="str">
        <f>VLOOKUP(A156,'ALL EVALS'!A:D,4,FALSE)</f>
        <v>Computer Support Specialist</v>
      </c>
      <c r="E156" s="3" t="str">
        <f>VLOOKUP(A156,COLLEAGUE!A:E,5,FALSE)</f>
        <v>CLR</v>
      </c>
      <c r="F156" s="4">
        <f>VLOOKUP(A156,COLLEAGUE!A:M,13,FALSE)</f>
        <v>43034</v>
      </c>
      <c r="G156" s="5">
        <f>MIN(INDEX('ALL EVALS'!G:G,MATCH('Evaluation Data'!$A156,'ALL EVALS'!A:A,0)))</f>
        <v>43231</v>
      </c>
      <c r="H156" s="40" t="str">
        <f>VLOOKUP(A156,COLLEAGUE!A:Q,17,FALSE)</f>
        <v>Zahlis Jr, Harold</v>
      </c>
      <c r="I156" s="1" t="s">
        <v>3539</v>
      </c>
      <c r="J156" t="str">
        <f t="shared" ca="1" si="2"/>
        <v>Yes</v>
      </c>
    </row>
    <row r="157" spans="1:10" x14ac:dyDescent="0.25">
      <c r="A157" s="3">
        <v>187487</v>
      </c>
      <c r="B157" t="str">
        <f>IF(OR(LEFT(VLOOKUP($A157,'ALL EVALS'!$A:$C,3,FALSE),1)="M",LEFT(VLOOKUP($A157,'ALL EVALS'!$A:$C,3,FALSE),1)="O"),LEFT(VLOOKUP($A157,'ALL EVALS'!$A:$C,3,FALSE),4),LEFT(VLOOKUP($A157,'ALL EVALS'!$A:$C,3,FALSE),3))</f>
        <v>FCC</v>
      </c>
      <c r="C157" t="str">
        <f>VLOOKUP(A157,'ALL EVALS'!A:B,2,FALSE)</f>
        <v>Joseph Lescoulie</v>
      </c>
      <c r="D157" t="str">
        <f>VLOOKUP(A157,'ALL EVALS'!A:D,4,FALSE)</f>
        <v>Computer Support Specialist</v>
      </c>
      <c r="E157" s="3" t="str">
        <f>VLOOKUP(A157,COLLEAGUE!A:E,5,FALSE)</f>
        <v>CLR</v>
      </c>
      <c r="F157" s="4">
        <f>VLOOKUP(A157,COLLEAGUE!A:M,13,FALSE)</f>
        <v>43034</v>
      </c>
      <c r="G157" s="5">
        <f>MIN(INDEX('ALL EVALS'!G:G,MATCH('Evaluation Data'!$A157,'ALL EVALS'!A:A,0)))</f>
        <v>43132</v>
      </c>
      <c r="H157" s="40" t="str">
        <f>VLOOKUP(A157,COLLEAGUE!A:Q,17,FALSE)</f>
        <v>Zahlis Jr, Harold</v>
      </c>
      <c r="I157" s="1" t="s">
        <v>3539</v>
      </c>
      <c r="J157" t="str">
        <f t="shared" ca="1" si="2"/>
        <v>Yes</v>
      </c>
    </row>
    <row r="158" spans="1:10" x14ac:dyDescent="0.25">
      <c r="A158" s="3">
        <v>192468</v>
      </c>
      <c r="B158" t="str">
        <f>IF(OR(LEFT(VLOOKUP($A158,'ALL EVALS'!$A:$C,3,FALSE),1)="M",LEFT(VLOOKUP($A158,'ALL EVALS'!$A:$C,3,FALSE),1)="O"),LEFT(VLOOKUP($A158,'ALL EVALS'!$A:$C,3,FALSE),4),LEFT(VLOOKUP($A158,'ALL EVALS'!$A:$C,3,FALSE),3))</f>
        <v>FCC</v>
      </c>
      <c r="C158" t="str">
        <f>VLOOKUP(A158,'ALL EVALS'!A:B,2,FALSE)</f>
        <v>Ryan Rooks</v>
      </c>
      <c r="D158" t="str">
        <f>VLOOKUP(A158,'ALL EVALS'!A:D,4,FALSE)</f>
        <v>Computer Support Technician</v>
      </c>
      <c r="E158" s="3" t="str">
        <f>VLOOKUP(A158,COLLEAGUE!A:E,5,FALSE)</f>
        <v>CLR</v>
      </c>
      <c r="F158" s="4">
        <f>VLOOKUP(A158,COLLEAGUE!A:M,13,FALSE)</f>
        <v>43034</v>
      </c>
      <c r="G158" s="5">
        <f>MIN(INDEX('ALL EVALS'!G:G,MATCH('Evaluation Data'!$A158,'ALL EVALS'!A:A,0)))</f>
        <v>43259</v>
      </c>
      <c r="H158" s="40" t="str">
        <f>VLOOKUP(A158,COLLEAGUE!A:Q,17,FALSE)</f>
        <v>Zahlis Jr, Harold</v>
      </c>
      <c r="I158" s="1" t="s">
        <v>3539</v>
      </c>
      <c r="J158" t="str">
        <f t="shared" ca="1" si="2"/>
        <v>Yes</v>
      </c>
    </row>
    <row r="159" spans="1:10" x14ac:dyDescent="0.25">
      <c r="A159" s="3">
        <v>263678</v>
      </c>
      <c r="B159" t="str">
        <f>IF(OR(LEFT(VLOOKUP($A159,'ALL EVALS'!$A:$C,3,FALSE),1)="M",LEFT(VLOOKUP($A159,'ALL EVALS'!$A:$C,3,FALSE),1)="O"),LEFT(VLOOKUP($A159,'ALL EVALS'!$A:$C,3,FALSE),4),LEFT(VLOOKUP($A159,'ALL EVALS'!$A:$C,3,FALSE),3))</f>
        <v>FCC</v>
      </c>
      <c r="C159" t="str">
        <f>VLOOKUP(A159,'ALL EVALS'!A:B,2,FALSE)</f>
        <v>Mark Nichols</v>
      </c>
      <c r="D159" t="str">
        <f>VLOOKUP(A159,'ALL EVALS'!A:D,4,FALSE)</f>
        <v>Computer Support Specialist</v>
      </c>
      <c r="E159" s="3" t="str">
        <f>VLOOKUP(A159,COLLEAGUE!A:E,5,FALSE)</f>
        <v>CLR</v>
      </c>
      <c r="F159" s="4">
        <f>VLOOKUP(A159,COLLEAGUE!A:M,13,FALSE)</f>
        <v>43034</v>
      </c>
      <c r="G159" s="5">
        <f>MIN(INDEX('ALL EVALS'!G:G,MATCH('Evaluation Data'!$A159,'ALL EVALS'!A:A,0)))</f>
        <v>43286</v>
      </c>
      <c r="H159" s="40" t="str">
        <f>VLOOKUP(A159,COLLEAGUE!A:Q,17,FALSE)</f>
        <v>Zahlis Jr, Harold</v>
      </c>
      <c r="I159" s="1" t="s">
        <v>3539</v>
      </c>
      <c r="J159" t="str">
        <f t="shared" ca="1" si="2"/>
        <v>Yes</v>
      </c>
    </row>
    <row r="160" spans="1:10" x14ac:dyDescent="0.25">
      <c r="A160" s="3">
        <v>274110</v>
      </c>
      <c r="B160" t="str">
        <f>IF(OR(LEFT(VLOOKUP($A160,'ALL EVALS'!$A:$C,3,FALSE),1)="M",LEFT(VLOOKUP($A160,'ALL EVALS'!$A:$C,3,FALSE),1)="O"),LEFT(VLOOKUP($A160,'ALL EVALS'!$A:$C,3,FALSE),4),LEFT(VLOOKUP($A160,'ALL EVALS'!$A:$C,3,FALSE),3))</f>
        <v>FCC</v>
      </c>
      <c r="C160" t="str">
        <f>VLOOKUP(A160,'ALL EVALS'!A:B,2,FALSE)</f>
        <v>Jacque Gaston</v>
      </c>
      <c r="D160" t="str">
        <f>VLOOKUP(A160,'ALL EVALS'!A:D,4,FALSE)</f>
        <v>Computer Support Technician</v>
      </c>
      <c r="E160" s="3" t="str">
        <f>VLOOKUP(A160,COLLEAGUE!A:E,5,FALSE)</f>
        <v>CLR</v>
      </c>
      <c r="F160" s="4">
        <f>VLOOKUP(A160,COLLEAGUE!A:M,13,FALSE)</f>
        <v>43065</v>
      </c>
      <c r="G160" s="5">
        <f>MIN(INDEX('ALL EVALS'!G:G,MATCH('Evaluation Data'!$A160,'ALL EVALS'!A:A,0)))</f>
        <v>43420</v>
      </c>
      <c r="H160" s="40" t="str">
        <f>VLOOKUP(A160,COLLEAGUE!A:Q,17,FALSE)</f>
        <v>Zahlis Jr, Harold</v>
      </c>
      <c r="I160" s="1" t="s">
        <v>3539</v>
      </c>
      <c r="J160" t="str">
        <f t="shared" ca="1" si="2"/>
        <v>Yes</v>
      </c>
    </row>
    <row r="161" spans="1:10" x14ac:dyDescent="0.25">
      <c r="A161" s="3">
        <v>320308</v>
      </c>
      <c r="B161" t="str">
        <f>IF(OR(LEFT(VLOOKUP($A161,'ALL EVALS'!$A:$C,3,FALSE),1)="M",LEFT(VLOOKUP($A161,'ALL EVALS'!$A:$C,3,FALSE),1)="O"),LEFT(VLOOKUP($A161,'ALL EVALS'!$A:$C,3,FALSE),4),LEFT(VLOOKUP($A161,'ALL EVALS'!$A:$C,3,FALSE),3))</f>
        <v>FCC</v>
      </c>
      <c r="C161" t="str">
        <f>VLOOKUP(A161,'ALL EVALS'!A:B,2,FALSE)</f>
        <v>Andrew Rocha</v>
      </c>
      <c r="D161" t="str">
        <f>VLOOKUP(A161,'ALL EVALS'!A:D,4,FALSE)</f>
        <v>Computer Support Technician</v>
      </c>
      <c r="E161" s="3" t="str">
        <f>VLOOKUP(A161,COLLEAGUE!A:E,5,FALSE)</f>
        <v>CLR</v>
      </c>
      <c r="F161" s="4">
        <f>VLOOKUP(A161,COLLEAGUE!A:M,13,FALSE)</f>
        <v>41983</v>
      </c>
      <c r="G161" s="5">
        <f>MIN(INDEX('ALL EVALS'!G:G,MATCH('Evaluation Data'!$A161,'ALL EVALS'!A:A,0)))</f>
        <v>43162</v>
      </c>
      <c r="H161" s="40" t="str">
        <f>VLOOKUP(A161,COLLEAGUE!A:Q,17,FALSE)</f>
        <v>Zahlis Jr, Harold</v>
      </c>
      <c r="I161" s="1" t="s">
        <v>3539</v>
      </c>
      <c r="J161" t="str">
        <f t="shared" ca="1" si="2"/>
        <v>Yes</v>
      </c>
    </row>
    <row r="162" spans="1:10" x14ac:dyDescent="0.25">
      <c r="A162" s="3">
        <v>320745</v>
      </c>
      <c r="B162" t="str">
        <f>IF(OR(LEFT(VLOOKUP($A162,'ALL EVALS'!$A:$C,3,FALSE),1)="M",LEFT(VLOOKUP($A162,'ALL EVALS'!$A:$C,3,FALSE),1)="O"),LEFT(VLOOKUP($A162,'ALL EVALS'!$A:$C,3,FALSE),4),LEFT(VLOOKUP($A162,'ALL EVALS'!$A:$C,3,FALSE),3))</f>
        <v>FCC</v>
      </c>
      <c r="C162" t="str">
        <f>VLOOKUP(A162,'ALL EVALS'!A:B,2,FALSE)</f>
        <v>Roland D. Schreiner</v>
      </c>
      <c r="D162" t="str">
        <f>VLOOKUP(A162,'ALL EVALS'!A:D,4,FALSE)</f>
        <v>Systems Technical Resource Analyst</v>
      </c>
      <c r="E162" s="3" t="str">
        <f>VLOOKUP(A162,COLLEAGUE!A:E,5,FALSE)</f>
        <v>CLR</v>
      </c>
      <c r="F162" s="4">
        <v>43034</v>
      </c>
      <c r="G162" s="5">
        <f>MIN(INDEX('ALL EVALS'!G:G,MATCH('Evaluation Data'!$A162,'ALL EVALS'!A:A,0)))</f>
        <v>43271</v>
      </c>
      <c r="H162" s="40">
        <f>VLOOKUP(A162,COLLEAGUE!A:Q,17,FALSE)</f>
        <v>0</v>
      </c>
      <c r="I162" s="1" t="s">
        <v>3539</v>
      </c>
      <c r="J162" t="str">
        <f t="shared" ca="1" si="2"/>
        <v>Yes</v>
      </c>
    </row>
    <row r="163" spans="1:10" x14ac:dyDescent="0.25">
      <c r="A163" s="3">
        <v>358966</v>
      </c>
      <c r="B163" t="str">
        <f>IF(OR(LEFT(VLOOKUP($A163,'ALL EVALS'!$A:$C,3,FALSE),1)="M",LEFT(VLOOKUP($A163,'ALL EVALS'!$A:$C,3,FALSE),1)="O"),LEFT(VLOOKUP($A163,'ALL EVALS'!$A:$C,3,FALSE),4),LEFT(VLOOKUP($A163,'ALL EVALS'!$A:$C,3,FALSE),3))</f>
        <v>FCC</v>
      </c>
      <c r="C163" t="str">
        <f>VLOOKUP(A163,'ALL EVALS'!A:B,2,FALSE)</f>
        <v>Moses Avila</v>
      </c>
      <c r="D163" t="str">
        <f>VLOOKUP(A163,'ALL EVALS'!A:D,4,FALSE)</f>
        <v>Audio Visual Technician - PPT</v>
      </c>
      <c r="E163" s="3" t="str">
        <f>VLOOKUP(A163,COLLEAGUE!A:E,5,FALSE)</f>
        <v>CPP</v>
      </c>
      <c r="F163" s="4">
        <v>43034</v>
      </c>
      <c r="G163" s="5">
        <f>MIN(INDEX('ALL EVALS'!G:G,MATCH('Evaluation Data'!$A163,'ALL EVALS'!A:A,0)))</f>
        <v>43286</v>
      </c>
      <c r="H163" s="40">
        <f>VLOOKUP(A163,COLLEAGUE!A:Q,17,FALSE)</f>
        <v>0</v>
      </c>
      <c r="I163" t="str">
        <f>VLOOKUP(A163,'ALL EVALS'!A:F,6,FALSE)</f>
        <v>Donald Lopez</v>
      </c>
      <c r="J163" t="str">
        <f t="shared" ca="1" si="2"/>
        <v>Yes</v>
      </c>
    </row>
    <row r="164" spans="1:10" x14ac:dyDescent="0.25">
      <c r="A164" s="3">
        <v>457169</v>
      </c>
      <c r="B164" t="str">
        <f>IF(OR(LEFT(VLOOKUP($A164,'ALL EVALS'!$A:$C,3,FALSE),1)="M",LEFT(VLOOKUP($A164,'ALL EVALS'!$A:$C,3,FALSE),1)="O"),LEFT(VLOOKUP($A164,'ALL EVALS'!$A:$C,3,FALSE),4),LEFT(VLOOKUP($A164,'ALL EVALS'!$A:$C,3,FALSE),3))</f>
        <v>FCC</v>
      </c>
      <c r="C164" t="str">
        <f>VLOOKUP(A164,'ALL EVALS'!A:B,2,FALSE)</f>
        <v>Linda Lyness</v>
      </c>
      <c r="D164" t="str">
        <f>VLOOKUP(A164,'ALL EVALS'!A:D,4,FALSE)</f>
        <v>Accounting Technician I</v>
      </c>
      <c r="E164" s="3" t="str">
        <f>VLOOKUP(A164,COLLEAGUE!A:E,5,FALSE)</f>
        <v>CLR</v>
      </c>
      <c r="F164" s="4">
        <f>VLOOKUP(A164,COLLEAGUE!A:M,13,FALSE)</f>
        <v>42716</v>
      </c>
      <c r="G164" s="5">
        <f>MIN(INDEX('ALL EVALS'!G:G,MATCH('Evaluation Data'!$A164,'ALL EVALS'!A:A,0)))</f>
        <v>43043</v>
      </c>
      <c r="H164" s="40" t="str">
        <f>VLOOKUP(A164,COLLEAGUE!A:Q,17,FALSE)</f>
        <v>Lopez, Donald F</v>
      </c>
      <c r="I164" t="str">
        <f>VLOOKUP(A164,'ALL EVALS'!A:F,6,FALSE)</f>
        <v>Donald Lopez</v>
      </c>
      <c r="J164" t="str">
        <f t="shared" ca="1" si="2"/>
        <v>Yes</v>
      </c>
    </row>
    <row r="165" spans="1:10" x14ac:dyDescent="0.25">
      <c r="A165" s="3">
        <v>461434</v>
      </c>
      <c r="B165" t="str">
        <f>IF(OR(LEFT(VLOOKUP($A165,'ALL EVALS'!$A:$C,3,FALSE),1)="M",LEFT(VLOOKUP($A165,'ALL EVALS'!$A:$C,3,FALSE),1)="O"),LEFT(VLOOKUP($A165,'ALL EVALS'!$A:$C,3,FALSE),4),LEFT(VLOOKUP($A165,'ALL EVALS'!$A:$C,3,FALSE),3))</f>
        <v>FCC</v>
      </c>
      <c r="C165" t="str">
        <f>VLOOKUP(A165,'ALL EVALS'!A:B,2,FALSE)</f>
        <v>Erica Abbs</v>
      </c>
      <c r="D165" t="str">
        <f>VLOOKUP(A165,'ALL EVALS'!A:D,4,FALSE)</f>
        <v>Administrative Secretary I</v>
      </c>
      <c r="E165" s="3" t="str">
        <f>VLOOKUP(A165,COLLEAGUE!A:E,5,FALSE)</f>
        <v>CLR</v>
      </c>
      <c r="F165" s="4">
        <f>VLOOKUP(A165,COLLEAGUE!A:M,13,FALSE)</f>
        <v>43034</v>
      </c>
      <c r="G165" s="5">
        <f>MIN(INDEX('ALL EVALS'!G:G,MATCH('Evaluation Data'!$A165,'ALL EVALS'!A:A,0)))</f>
        <v>43231</v>
      </c>
      <c r="H165" s="40" t="str">
        <f>VLOOKUP(A165,COLLEAGUE!A:Q,17,FALSE)</f>
        <v>Zahlis Jr, Harold</v>
      </c>
      <c r="I165" s="1" t="s">
        <v>3539</v>
      </c>
      <c r="J165" t="str">
        <f t="shared" ca="1" si="2"/>
        <v>Yes</v>
      </c>
    </row>
    <row r="166" spans="1:10" x14ac:dyDescent="0.25">
      <c r="A166" s="3">
        <v>515771</v>
      </c>
      <c r="B166" t="str">
        <f>IF(OR(LEFT(VLOOKUP($A166,'ALL EVALS'!$A:$C,3,FALSE),1)="M",LEFT(VLOOKUP($A166,'ALL EVALS'!$A:$C,3,FALSE),1)="O"),LEFT(VLOOKUP($A166,'ALL EVALS'!$A:$C,3,FALSE),4),LEFT(VLOOKUP($A166,'ALL EVALS'!$A:$C,3,FALSE),3))</f>
        <v>FCC</v>
      </c>
      <c r="C166" t="str">
        <f>VLOOKUP(A166,'ALL EVALS'!A:B,2,FALSE)</f>
        <v>Gloria Flores</v>
      </c>
      <c r="D166" t="str">
        <f>VLOOKUP(A166,'ALL EVALS'!A:D,4,FALSE)</f>
        <v>Department Secretary - PPT</v>
      </c>
      <c r="E166" s="3" t="str">
        <f>VLOOKUP(A166,COLLEAGUE!A:E,5,FALSE)</f>
        <v>CLR</v>
      </c>
      <c r="F166" s="4">
        <v>42950</v>
      </c>
      <c r="G166" s="5">
        <f>MIN(INDEX('ALL EVALS'!G:G,MATCH('Evaluation Data'!$A166,'ALL EVALS'!A:A,0)))</f>
        <v>43117</v>
      </c>
      <c r="H166" s="40">
        <f>VLOOKUP(A166,COLLEAGUE!A:Q,17,FALSE)</f>
        <v>0</v>
      </c>
      <c r="I166" t="str">
        <f>VLOOKUP(A166,'ALL EVALS'!A:F,6,FALSE)</f>
        <v>Roberto Pimentel</v>
      </c>
      <c r="J166" t="str">
        <f t="shared" ca="1" si="2"/>
        <v>Yes</v>
      </c>
    </row>
    <row r="167" spans="1:10" x14ac:dyDescent="0.25">
      <c r="A167" s="3">
        <v>138669</v>
      </c>
      <c r="B167" t="str">
        <f>IF(OR(LEFT(VLOOKUP($A167,'ALL EVALS'!$A:$C,3,FALSE),1)="M",LEFT(VLOOKUP($A167,'ALL EVALS'!$A:$C,3,FALSE),1)="O"),LEFT(VLOOKUP($A167,'ALL EVALS'!$A:$C,3,FALSE),4),LEFT(VLOOKUP($A167,'ALL EVALS'!$A:$C,3,FALSE),3))</f>
        <v xml:space="preserve">RC </v>
      </c>
      <c r="C167" t="str">
        <f>VLOOKUP(A167,'ALL EVALS'!A:B,2,FALSE)</f>
        <v>George Takata</v>
      </c>
      <c r="D167" t="str">
        <f>VLOOKUP(A167,'ALL EVALS'!A:D,4,FALSE)</f>
        <v>College Director of Marketing &amp; Communications</v>
      </c>
      <c r="E167" s="3" t="str">
        <f>VLOOKUP(A167,COLLEAGUE!A:E,5,FALSE)</f>
        <v>CLM</v>
      </c>
      <c r="F167" s="4">
        <f>VLOOKUP(A167,COLLEAGUE!A:M,13,FALSE)</f>
        <v>43270</v>
      </c>
      <c r="G167" s="5">
        <f>MIN(INDEX('ALL EVALS'!G:G,MATCH('Evaluation Data'!$A167,'ALL EVALS'!A:A,0)))</f>
        <v>43313</v>
      </c>
      <c r="H167" s="40" t="str">
        <f>VLOOKUP(A167,COLLEAGUE!A:Q,17,FALSE)</f>
        <v>Caldwell, Sandra M</v>
      </c>
      <c r="I167" t="str">
        <f>VLOOKUP(A167,'ALL EVALS'!A:F,6,FALSE)</f>
        <v>Donna Berry</v>
      </c>
      <c r="J167" t="str">
        <f t="shared" ca="1" si="2"/>
        <v>Yes</v>
      </c>
    </row>
    <row r="168" spans="1:10" x14ac:dyDescent="0.25">
      <c r="A168" s="3">
        <v>303830</v>
      </c>
      <c r="B168" t="str">
        <f>IF(OR(LEFT(VLOOKUP($A168,'ALL EVALS'!$A:$C,3,FALSE),1)="M",LEFT(VLOOKUP($A168,'ALL EVALS'!$A:$C,3,FALSE),1)="O"),LEFT(VLOOKUP($A168,'ALL EVALS'!$A:$C,3,FALSE),4),LEFT(VLOOKUP($A168,'ALL EVALS'!$A:$C,3,FALSE),3))</f>
        <v xml:space="preserve">RC </v>
      </c>
      <c r="C168" t="str">
        <f>VLOOKUP(A168,'ALL EVALS'!A:B,2,FALSE)</f>
        <v>Melanie Highfill</v>
      </c>
      <c r="D168" t="str">
        <f>VLOOKUP(A168,'ALL EVALS'!A:D,4,FALSE)</f>
        <v>Accountant Auditor</v>
      </c>
      <c r="E168" s="3" t="str">
        <f>VLOOKUP(A168,COLLEAGUE!A:E,5,FALSE)</f>
        <v>CLM</v>
      </c>
      <c r="F168" s="4">
        <v>42996</v>
      </c>
      <c r="G168" s="5">
        <f>MIN(INDEX('ALL EVALS'!G:G,MATCH('Evaluation Data'!$A168,'ALL EVALS'!A:A,0)))</f>
        <v>43157</v>
      </c>
      <c r="H168" s="40">
        <f>VLOOKUP(A168,COLLEAGUE!A:Q,17,FALSE)</f>
        <v>0</v>
      </c>
      <c r="I168" t="str">
        <f>VLOOKUP(A168,'ALL EVALS'!A:F,6,FALSE)</f>
        <v>Donna Berry</v>
      </c>
      <c r="J168" t="str">
        <f t="shared" ca="1" si="2"/>
        <v>Yes</v>
      </c>
    </row>
    <row r="169" spans="1:10" x14ac:dyDescent="0.25">
      <c r="A169" s="3">
        <v>449274</v>
      </c>
      <c r="B169" t="str">
        <f>IF(OR(LEFT(VLOOKUP($A169,'ALL EVALS'!$A:$C,3,FALSE),1)="M",LEFT(VLOOKUP($A169,'ALL EVALS'!$A:$C,3,FALSE),1)="O"),LEFT(VLOOKUP($A169,'ALL EVALS'!$A:$C,3,FALSE),4),LEFT(VLOOKUP($A169,'ALL EVALS'!$A:$C,3,FALSE),3))</f>
        <v xml:space="preserve">RC </v>
      </c>
      <c r="C169" t="str">
        <f>VLOOKUP(A169,'ALL EVALS'!A:B,2,FALSE)</f>
        <v>Kendelynn Mendoza</v>
      </c>
      <c r="D169" t="str">
        <f>VLOOKUP(A169,'ALL EVALS'!A:D,4,FALSE)</f>
        <v>Assistant to the President</v>
      </c>
      <c r="E169" s="3" t="str">
        <f>VLOOKUP(A169,COLLEAGUE!A:E,5,FALSE)</f>
        <v>CNF</v>
      </c>
      <c r="F169" s="4">
        <f>VLOOKUP(A169,COLLEAGUE!A:M,13,FALSE)</f>
        <v>43255</v>
      </c>
      <c r="G169" s="5">
        <f>MIN(INDEX('ALL EVALS'!G:G,MATCH('Evaluation Data'!$A169,'ALL EVALS'!A:A,0)))</f>
        <v>43610</v>
      </c>
      <c r="H169" s="40" t="str">
        <f>VLOOKUP(A169,COLLEAGUE!A:Q,17,FALSE)</f>
        <v>Caldwell, Sandra M</v>
      </c>
      <c r="I169" t="str">
        <f>VLOOKUP(A169,'ALL EVALS'!A:F,6,FALSE)</f>
        <v>Donna Berry</v>
      </c>
      <c r="J169" t="str">
        <f t="shared" ca="1" si="2"/>
        <v>No</v>
      </c>
    </row>
    <row r="170" spans="1:10" x14ac:dyDescent="0.25">
      <c r="A170" s="3">
        <v>33692</v>
      </c>
      <c r="B170" t="str">
        <f>IF(OR(LEFT(VLOOKUP($A170,'ALL EVALS'!$A:$C,3,FALSE),1)="M",LEFT(VLOOKUP($A170,'ALL EVALS'!$A:$C,3,FALSE),1)="O"),LEFT(VLOOKUP($A170,'ALL EVALS'!$A:$C,3,FALSE),4),LEFT(VLOOKUP($A170,'ALL EVALS'!$A:$C,3,FALSE),3))</f>
        <v>FCC</v>
      </c>
      <c r="C170" t="str">
        <f>VLOOKUP(A170,'ALL EVALS'!A:B,2,FALSE)</f>
        <v>Maria Handy</v>
      </c>
      <c r="D170" t="str">
        <f>VLOOKUP(A170,'ALL EVALS'!A:D,4,FALSE)</f>
        <v>Library Services Assistant</v>
      </c>
      <c r="E170" s="3" t="str">
        <f>VLOOKUP(A170,COLLEAGUE!A:E,5,FALSE)</f>
        <v>CLR</v>
      </c>
      <c r="F170" s="4">
        <f>VLOOKUP(A170,COLLEAGUE!A:M,13,FALSE)</f>
        <v>43276</v>
      </c>
      <c r="G170" s="5">
        <f>MIN(INDEX('ALL EVALS'!G:G,MATCH('Evaluation Data'!$A170,'ALL EVALS'!A:A,0)))</f>
        <v>43627</v>
      </c>
      <c r="H170" s="40" t="str">
        <f>VLOOKUP(A170,COLLEAGUE!A:Q,17,FALSE)</f>
        <v>Prysiazny, Laurel C.</v>
      </c>
      <c r="I170" t="str">
        <f>VLOOKUP(A170,'ALL EVALS'!A:F,6,FALSE)</f>
        <v>Donna Cooper</v>
      </c>
      <c r="J170" t="str">
        <f t="shared" ca="1" si="2"/>
        <v>No</v>
      </c>
    </row>
    <row r="171" spans="1:10" x14ac:dyDescent="0.25">
      <c r="A171" s="3">
        <v>56484</v>
      </c>
      <c r="B171" t="str">
        <f>IF(OR(LEFT(VLOOKUP($A171,'ALL EVALS'!$A:$C,3,FALSE),1)="M",LEFT(VLOOKUP($A171,'ALL EVALS'!$A:$C,3,FALSE),1)="O"),LEFT(VLOOKUP($A171,'ALL EVALS'!$A:$C,3,FALSE),4),LEFT(VLOOKUP($A171,'ALL EVALS'!$A:$C,3,FALSE),3))</f>
        <v>FCC</v>
      </c>
      <c r="C171" t="str">
        <f>VLOOKUP(A171,'ALL EVALS'!A:B,2,FALSE)</f>
        <v>Charlotte Ann Harmon</v>
      </c>
      <c r="D171" t="str">
        <f>VLOOKUP(A171,'ALL EVALS'!A:D,4,FALSE)</f>
        <v>Library Services Assistant</v>
      </c>
      <c r="E171" s="3" t="str">
        <f>VLOOKUP(A171,COLLEAGUE!A:E,5,FALSE)</f>
        <v>CLR</v>
      </c>
      <c r="F171" s="4">
        <f>VLOOKUP(A171,COLLEAGUE!A:M,13,FALSE)</f>
        <v>43209</v>
      </c>
      <c r="G171" s="5">
        <f>MIN(INDEX('ALL EVALS'!G:G,MATCH('Evaluation Data'!$A171,'ALL EVALS'!A:A,0)))</f>
        <v>43329</v>
      </c>
      <c r="H171" s="40" t="str">
        <f>VLOOKUP(A171,COLLEAGUE!A:Q,17,FALSE)</f>
        <v>Prysiazny, Laurel C.</v>
      </c>
      <c r="I171" t="str">
        <f>VLOOKUP(A171,'ALL EVALS'!A:F,6,FALSE)</f>
        <v>Donna Cooper</v>
      </c>
      <c r="J171" t="str">
        <f t="shared" ca="1" si="2"/>
        <v>Yes</v>
      </c>
    </row>
    <row r="172" spans="1:10" x14ac:dyDescent="0.25">
      <c r="A172" s="3">
        <v>95215</v>
      </c>
      <c r="B172" t="str">
        <f>IF(OR(LEFT(VLOOKUP($A172,'ALL EVALS'!$A:$C,3,FALSE),1)="M",LEFT(VLOOKUP($A172,'ALL EVALS'!$A:$C,3,FALSE),1)="O"),LEFT(VLOOKUP($A172,'ALL EVALS'!$A:$C,3,FALSE),4),LEFT(VLOOKUP($A172,'ALL EVALS'!$A:$C,3,FALSE),3))</f>
        <v>FCC</v>
      </c>
      <c r="C172" t="str">
        <f>VLOOKUP(A172,'ALL EVALS'!A:B,2,FALSE)</f>
        <v>Renee Kubo</v>
      </c>
      <c r="D172" t="str">
        <f>VLOOKUP(A172,'ALL EVALS'!A:D,4,FALSE)</f>
        <v>Library Services Specialist</v>
      </c>
      <c r="E172" s="3" t="str">
        <f>VLOOKUP(A172,COLLEAGUE!A:E,5,FALSE)</f>
        <v>CLR</v>
      </c>
      <c r="F172" s="4">
        <f>VLOOKUP(A172,COLLEAGUE!A:M,13,FALSE)</f>
        <v>43262</v>
      </c>
      <c r="G172" s="5">
        <f>MIN(INDEX('ALL EVALS'!G:G,MATCH('Evaluation Data'!$A172,'ALL EVALS'!A:A,0)))</f>
        <v>43620</v>
      </c>
      <c r="H172" s="40" t="str">
        <f>VLOOKUP(A172,COLLEAGUE!A:Q,17,FALSE)</f>
        <v>Prysiazny, Laurel C.</v>
      </c>
      <c r="I172" t="str">
        <f>VLOOKUP(A172,'ALL EVALS'!A:F,6,FALSE)</f>
        <v>Donna Cooper</v>
      </c>
      <c r="J172" t="str">
        <f t="shared" ca="1" si="2"/>
        <v>No</v>
      </c>
    </row>
    <row r="173" spans="1:10" x14ac:dyDescent="0.25">
      <c r="A173" s="3">
        <v>95370</v>
      </c>
      <c r="B173" t="str">
        <f>IF(OR(LEFT(VLOOKUP($A173,'ALL EVALS'!$A:$C,3,FALSE),1)="M",LEFT(VLOOKUP($A173,'ALL EVALS'!$A:$C,3,FALSE),1)="O"),LEFT(VLOOKUP($A173,'ALL EVALS'!$A:$C,3,FALSE),4),LEFT(VLOOKUP($A173,'ALL EVALS'!$A:$C,3,FALSE),3))</f>
        <v>FCC</v>
      </c>
      <c r="C173" t="str">
        <f>VLOOKUP(A173,'ALL EVALS'!A:B,2,FALSE)</f>
        <v>Linda Jackson</v>
      </c>
      <c r="D173" t="str">
        <f>VLOOKUP(A173,'ALL EVALS'!A:D,4,FALSE)</f>
        <v>Library Services Specialist</v>
      </c>
      <c r="E173" s="3" t="str">
        <f>VLOOKUP(A173,COLLEAGUE!A:E,5,FALSE)</f>
        <v>CLR</v>
      </c>
      <c r="F173" s="4">
        <f>VLOOKUP(A173,COLLEAGUE!A:M,13,FALSE)</f>
        <v>43031</v>
      </c>
      <c r="G173" s="5">
        <f>MIN(INDEX('ALL EVALS'!G:G,MATCH('Evaluation Data'!$A173,'ALL EVALS'!A:A,0)))</f>
        <v>43319</v>
      </c>
      <c r="H173" s="40" t="str">
        <f>VLOOKUP(A173,COLLEAGUE!A:Q,17,FALSE)</f>
        <v>Prysiazny, Laurel C.</v>
      </c>
      <c r="I173" t="str">
        <f>VLOOKUP(A173,'ALL EVALS'!A:F,6,FALSE)</f>
        <v>Donna Cooper</v>
      </c>
      <c r="J173" t="str">
        <f t="shared" ca="1" si="2"/>
        <v>Yes</v>
      </c>
    </row>
    <row r="174" spans="1:10" x14ac:dyDescent="0.25">
      <c r="A174" s="3">
        <v>101362</v>
      </c>
      <c r="B174" t="str">
        <f>IF(OR(LEFT(VLOOKUP($A174,'ALL EVALS'!$A:$C,3,FALSE),1)="M",LEFT(VLOOKUP($A174,'ALL EVALS'!$A:$C,3,FALSE),1)="O"),LEFT(VLOOKUP($A174,'ALL EVALS'!$A:$C,3,FALSE),4),LEFT(VLOOKUP($A174,'ALL EVALS'!$A:$C,3,FALSE),3))</f>
        <v>FCC</v>
      </c>
      <c r="C174" t="str">
        <f>VLOOKUP(A174,'ALL EVALS'!A:B,2,FALSE)</f>
        <v>Melody Critchfield</v>
      </c>
      <c r="D174" t="str">
        <f>VLOOKUP(A174,'ALL EVALS'!A:D,4,FALSE)</f>
        <v>Accounting Technician I</v>
      </c>
      <c r="E174" s="3" t="str">
        <f>VLOOKUP(A174,COLLEAGUE!A:E,5,FALSE)</f>
        <v>CLR</v>
      </c>
      <c r="F174" s="4">
        <v>42761</v>
      </c>
      <c r="G174" s="5">
        <f>MIN(INDEX('ALL EVALS'!G:G,MATCH('Evaluation Data'!$A174,'ALL EVALS'!A:A,0)))</f>
        <v>43293</v>
      </c>
      <c r="H174" s="40">
        <f>VLOOKUP(A174,COLLEAGUE!A:Q,17,FALSE)</f>
        <v>0</v>
      </c>
      <c r="I174" t="str">
        <f>VLOOKUP(A174,'ALL EVALS'!A:F,6,FALSE)</f>
        <v>Donna Cooper</v>
      </c>
      <c r="J174" t="str">
        <f t="shared" ca="1" si="2"/>
        <v>Yes</v>
      </c>
    </row>
    <row r="175" spans="1:10" x14ac:dyDescent="0.25">
      <c r="A175" s="3">
        <v>135064</v>
      </c>
      <c r="B175" t="str">
        <f>IF(OR(LEFT(VLOOKUP($A175,'ALL EVALS'!$A:$C,3,FALSE),1)="M",LEFT(VLOOKUP($A175,'ALL EVALS'!$A:$C,3,FALSE),1)="O"),LEFT(VLOOKUP($A175,'ALL EVALS'!$A:$C,3,FALSE),4),LEFT(VLOOKUP($A175,'ALL EVALS'!$A:$C,3,FALSE),3))</f>
        <v>FCC</v>
      </c>
      <c r="C175" t="str">
        <f>VLOOKUP(A175,'ALL EVALS'!A:B,2,FALSE)</f>
        <v>Jamien Armstrong</v>
      </c>
      <c r="D175" t="str">
        <f>VLOOKUP(A175,'ALL EVALS'!A:D,4,FALSE)</f>
        <v>Library/Learning Resource Assistant II</v>
      </c>
      <c r="E175" s="3" t="str">
        <f>VLOOKUP(A175,COLLEAGUE!A:E,5,FALSE)</f>
        <v>CLR</v>
      </c>
      <c r="F175" s="4">
        <f>VLOOKUP(A175,COLLEAGUE!A:M,13,FALSE)</f>
        <v>43353</v>
      </c>
      <c r="G175" s="5">
        <f>MIN(INDEX('ALL EVALS'!G:G,MATCH('Evaluation Data'!$A175,'ALL EVALS'!A:A,0)))</f>
        <v>43617</v>
      </c>
      <c r="H175" s="40" t="str">
        <f>VLOOKUP(A175,COLLEAGUE!A:Q,17,FALSE)</f>
        <v>Prysiazny, Laurel C.</v>
      </c>
      <c r="I175" t="str">
        <f>VLOOKUP(A175,'ALL EVALS'!A:F,6,FALSE)</f>
        <v>Donna Cooper</v>
      </c>
      <c r="J175" t="str">
        <f t="shared" ca="1" si="2"/>
        <v>No</v>
      </c>
    </row>
    <row r="176" spans="1:10" x14ac:dyDescent="0.25">
      <c r="A176" s="3">
        <v>235440</v>
      </c>
      <c r="B176" t="str">
        <f>IF(OR(LEFT(VLOOKUP($A176,'ALL EVALS'!$A:$C,3,FALSE),1)="M",LEFT(VLOOKUP($A176,'ALL EVALS'!$A:$C,3,FALSE),1)="O"),LEFT(VLOOKUP($A176,'ALL EVALS'!$A:$C,3,FALSE),4),LEFT(VLOOKUP($A176,'ALL EVALS'!$A:$C,3,FALSE),3))</f>
        <v>FCC</v>
      </c>
      <c r="C176" t="str">
        <f>VLOOKUP(A176,'ALL EVALS'!A:B,2,FALSE)</f>
        <v>Denee Perea</v>
      </c>
      <c r="D176" t="str">
        <f>VLOOKUP(A176,'ALL EVALS'!A:D,4,FALSE)</f>
        <v>Office Assistant III</v>
      </c>
      <c r="E176" s="3" t="str">
        <f>VLOOKUP(A176,COLLEAGUE!A:E,5,FALSE)</f>
        <v>CLR</v>
      </c>
      <c r="F176" s="4">
        <v>43035</v>
      </c>
      <c r="G176" s="5">
        <f>MIN(INDEX('ALL EVALS'!G:G,MATCH('Evaluation Data'!$A176,'ALL EVALS'!A:A,0)))</f>
        <v>43277</v>
      </c>
      <c r="H176" s="40">
        <f>VLOOKUP(A176,COLLEAGUE!A:Q,17,FALSE)</f>
        <v>0</v>
      </c>
      <c r="I176" t="str">
        <f>VLOOKUP(A176,'ALL EVALS'!A:F,6,FALSE)</f>
        <v>Donna Cooper</v>
      </c>
      <c r="J176" t="str">
        <f t="shared" ca="1" si="2"/>
        <v>Yes</v>
      </c>
    </row>
    <row r="177" spans="1:10" x14ac:dyDescent="0.25">
      <c r="A177" s="3">
        <v>278091</v>
      </c>
      <c r="B177" t="str">
        <f>IF(OR(LEFT(VLOOKUP($A177,'ALL EVALS'!$A:$C,3,FALSE),1)="M",LEFT(VLOOKUP($A177,'ALL EVALS'!$A:$C,3,FALSE),1)="O"),LEFT(VLOOKUP($A177,'ALL EVALS'!$A:$C,3,FALSE),4),LEFT(VLOOKUP($A177,'ALL EVALS'!$A:$C,3,FALSE),3))</f>
        <v>FCC</v>
      </c>
      <c r="C177" t="str">
        <f>VLOOKUP(A177,'ALL EVALS'!A:B,2,FALSE)</f>
        <v>Andrea Torrez</v>
      </c>
      <c r="D177" t="str">
        <f>VLOOKUP(A177,'ALL EVALS'!A:D,4,FALSE)</f>
        <v>Office Assistant III</v>
      </c>
      <c r="E177" s="3" t="str">
        <f>VLOOKUP(A177,COLLEAGUE!A:E,5,FALSE)</f>
        <v>CLR</v>
      </c>
      <c r="F177" s="4">
        <f>VLOOKUP(A177,COLLEAGUE!A:M,13,FALSE)</f>
        <v>43257</v>
      </c>
      <c r="G177" s="5">
        <f>MIN(INDEX('ALL EVALS'!G:G,MATCH('Evaluation Data'!$A177,'ALL EVALS'!A:A,0)))</f>
        <v>43552</v>
      </c>
      <c r="H177" s="40" t="str">
        <f>VLOOKUP(A177,COLLEAGUE!A:Q,17,FALSE)</f>
        <v>Prysiazny, Laurel C.</v>
      </c>
      <c r="I177" t="str">
        <f>VLOOKUP(A177,'ALL EVALS'!A:F,6,FALSE)</f>
        <v>Donna Cooper</v>
      </c>
      <c r="J177" t="str">
        <f t="shared" ca="1" si="2"/>
        <v>No</v>
      </c>
    </row>
    <row r="178" spans="1:10" x14ac:dyDescent="0.25">
      <c r="A178" s="3">
        <v>333640</v>
      </c>
      <c r="B178" t="str">
        <f>IF(OR(LEFT(VLOOKUP($A178,'ALL EVALS'!$A:$C,3,FALSE),1)="M",LEFT(VLOOKUP($A178,'ALL EVALS'!$A:$C,3,FALSE),1)="O"),LEFT(VLOOKUP($A178,'ALL EVALS'!$A:$C,3,FALSE),4),LEFT(VLOOKUP($A178,'ALL EVALS'!$A:$C,3,FALSE),3))</f>
        <v>FCC</v>
      </c>
      <c r="C178" t="str">
        <f>VLOOKUP(A178,'ALL EVALS'!A:B,2,FALSE)</f>
        <v>Gavino Heredia</v>
      </c>
      <c r="D178" t="str">
        <f>VLOOKUP(A178,'ALL EVALS'!A:D,4,FALSE)</f>
        <v>Office Assistant III</v>
      </c>
      <c r="E178" s="3" t="str">
        <f>VLOOKUP(A178,COLLEAGUE!A:E,5,FALSE)</f>
        <v>CLR</v>
      </c>
      <c r="F178" s="4">
        <f>VLOOKUP(A178,COLLEAGUE!A:M,13,FALSE)</f>
        <v>43118</v>
      </c>
      <c r="G178" s="5">
        <f>MIN(INDEX('ALL EVALS'!G:G,MATCH('Evaluation Data'!$A178,'ALL EVALS'!A:A,0)))</f>
        <v>43413</v>
      </c>
      <c r="H178" s="40" t="str">
        <f>VLOOKUP(A178,COLLEAGUE!A:Q,17,FALSE)</f>
        <v>Prysiazny, Laurel C.</v>
      </c>
      <c r="I178" t="str">
        <f>VLOOKUP(A178,'ALL EVALS'!A:F,6,FALSE)</f>
        <v>Donna Cooper</v>
      </c>
      <c r="J178" t="str">
        <f t="shared" ca="1" si="2"/>
        <v>Yes</v>
      </c>
    </row>
    <row r="179" spans="1:10" x14ac:dyDescent="0.25">
      <c r="A179" s="3">
        <v>346293</v>
      </c>
      <c r="B179" t="str">
        <f>IF(OR(LEFT(VLOOKUP($A179,'ALL EVALS'!$A:$C,3,FALSE),1)="M",LEFT(VLOOKUP($A179,'ALL EVALS'!$A:$C,3,FALSE),1)="O"),LEFT(VLOOKUP($A179,'ALL EVALS'!$A:$C,3,FALSE),4),LEFT(VLOOKUP($A179,'ALL EVALS'!$A:$C,3,FALSE),3))</f>
        <v>FCC</v>
      </c>
      <c r="C179" t="str">
        <f>VLOOKUP(A179,'ALL EVALS'!A:B,2,FALSE)</f>
        <v>Cynthia Peek</v>
      </c>
      <c r="D179" t="str">
        <f>VLOOKUP(A179,'ALL EVALS'!A:D,4,FALSE)</f>
        <v>Tutorial Assistant</v>
      </c>
      <c r="E179" s="3" t="str">
        <f>VLOOKUP(A179,COLLEAGUE!A:E,5,FALSE)</f>
        <v>CLR</v>
      </c>
      <c r="F179" s="4">
        <f>VLOOKUP(A179,COLLEAGUE!A:M,13,FALSE)</f>
        <v>43251</v>
      </c>
      <c r="G179" s="5">
        <f>MIN(INDEX('ALL EVALS'!G:G,MATCH('Evaluation Data'!$A179,'ALL EVALS'!A:A,0)))</f>
        <v>43467</v>
      </c>
      <c r="H179" s="40" t="str">
        <f>VLOOKUP(A179,COLLEAGUE!A:Q,17,FALSE)</f>
        <v>Prysiazny, Laurel C.</v>
      </c>
      <c r="I179" t="str">
        <f>VLOOKUP(A179,'ALL EVALS'!A:F,6,FALSE)</f>
        <v>Donna Cooper</v>
      </c>
      <c r="J179" t="str">
        <f t="shared" ca="1" si="2"/>
        <v>Yes</v>
      </c>
    </row>
    <row r="180" spans="1:10" x14ac:dyDescent="0.25">
      <c r="A180" s="3">
        <v>452066</v>
      </c>
      <c r="B180" t="str">
        <f>IF(OR(LEFT(VLOOKUP($A180,'ALL EVALS'!$A:$C,3,FALSE),1)="M",LEFT(VLOOKUP($A180,'ALL EVALS'!$A:$C,3,FALSE),1)="O"),LEFT(VLOOKUP($A180,'ALL EVALS'!$A:$C,3,FALSE),4),LEFT(VLOOKUP($A180,'ALL EVALS'!$A:$C,3,FALSE),3))</f>
        <v>FCC</v>
      </c>
      <c r="C180" t="str">
        <f>VLOOKUP(A180,'ALL EVALS'!A:B,2,FALSE)</f>
        <v>Moua Xiong</v>
      </c>
      <c r="D180" t="str">
        <f>VLOOKUP(A180,'ALL EVALS'!A:D,4,FALSE)</f>
        <v>Library Services Specialist</v>
      </c>
      <c r="E180" s="3" t="str">
        <f>VLOOKUP(A180,COLLEAGUE!A:E,5,FALSE)</f>
        <v>CLR</v>
      </c>
      <c r="F180" s="4">
        <f>VLOOKUP(A180,COLLEAGUE!A:M,13,FALSE)</f>
        <v>43251</v>
      </c>
      <c r="G180" s="5">
        <f>MIN(INDEX('ALL EVALS'!G:G,MATCH('Evaluation Data'!$A180,'ALL EVALS'!A:A,0)))</f>
        <v>43432</v>
      </c>
      <c r="H180" s="40" t="str">
        <f>VLOOKUP(A180,COLLEAGUE!A:Q,17,FALSE)</f>
        <v>Prysiazny, Laurel C.</v>
      </c>
      <c r="I180" t="str">
        <f>VLOOKUP(A180,'ALL EVALS'!A:F,6,FALSE)</f>
        <v>Donna Cooper</v>
      </c>
      <c r="J180" t="str">
        <f t="shared" ca="1" si="2"/>
        <v>Yes</v>
      </c>
    </row>
    <row r="181" spans="1:10" x14ac:dyDescent="0.25">
      <c r="A181" s="3">
        <v>819695</v>
      </c>
      <c r="B181" t="str">
        <f>IF(OR(LEFT(VLOOKUP($A181,'ALL EVALS'!$A:$C,3,FALSE),1)="M",LEFT(VLOOKUP($A181,'ALL EVALS'!$A:$C,3,FALSE),1)="O"),LEFT(VLOOKUP($A181,'ALL EVALS'!$A:$C,3,FALSE),4),LEFT(VLOOKUP($A181,'ALL EVALS'!$A:$C,3,FALSE),3))</f>
        <v>FCC</v>
      </c>
      <c r="C181" t="str">
        <f>VLOOKUP(A181,'ALL EVALS'!A:B,2,FALSE)</f>
        <v>Karine Chatard</v>
      </c>
      <c r="D181" t="str">
        <f>VLOOKUP(A181,'ALL EVALS'!A:D,4,FALSE)</f>
        <v>Administrative Aide</v>
      </c>
      <c r="E181" s="3" t="str">
        <f>VLOOKUP(A181,COLLEAGUE!A:E,5,FALSE)</f>
        <v>CLR</v>
      </c>
      <c r="F181" s="4">
        <f>VLOOKUP(A181,COLLEAGUE!A:M,13,FALSE)</f>
        <v>43339</v>
      </c>
      <c r="G181" s="5">
        <f>MIN(INDEX('ALL EVALS'!G:G,MATCH('Evaluation Data'!$A181,'ALL EVALS'!A:A,0)))</f>
        <v>43649</v>
      </c>
      <c r="H181" s="40" t="str">
        <f>VLOOKUP(A181,COLLEAGUE!A:Q,17,FALSE)</f>
        <v>Prysiazny, Laurel C.</v>
      </c>
      <c r="I181" t="str">
        <f>VLOOKUP(A181,'ALL EVALS'!A:F,6,FALSE)</f>
        <v>Donna Cooper</v>
      </c>
      <c r="J181" t="str">
        <f t="shared" ca="1" si="2"/>
        <v>No</v>
      </c>
    </row>
    <row r="182" spans="1:10" x14ac:dyDescent="0.25">
      <c r="A182">
        <v>879111</v>
      </c>
      <c r="B182" t="str">
        <f>IF(OR(LEFT(VLOOKUP($A182,'ALL EVALS'!$A:$C,3,FALSE),1)="M",LEFT(VLOOKUP($A182,'ALL EVALS'!$A:$C,3,FALSE),1)="O"),LEFT(VLOOKUP($A182,'ALL EVALS'!$A:$C,3,FALSE),4),LEFT(VLOOKUP($A182,'ALL EVALS'!$A:$C,3,FALSE),3))</f>
        <v>FCC</v>
      </c>
      <c r="C182" t="str">
        <f>VLOOKUP(A182,'ALL EVALS'!A:B,2,FALSE)</f>
        <v>Joshua Petersen</v>
      </c>
      <c r="D182" t="str">
        <f>VLOOKUP(A182,'ALL EVALS'!A:D,4,FALSE)</f>
        <v>Library Services Specialist</v>
      </c>
      <c r="E182" s="1" t="s">
        <v>1711</v>
      </c>
      <c r="G182" s="5">
        <f>MIN(INDEX('ALL EVALS'!G:G,MATCH('Evaluation Data'!$A182,'ALL EVALS'!A:A,0)))</f>
        <v>43587</v>
      </c>
      <c r="H182" s="41"/>
      <c r="I182" t="str">
        <f>VLOOKUP(A182,'ALL EVALS'!A:F,6,FALSE)</f>
        <v>Donna Cooper</v>
      </c>
      <c r="J182" t="str">
        <f t="shared" ca="1" si="2"/>
        <v>No</v>
      </c>
    </row>
    <row r="183" spans="1:10" x14ac:dyDescent="0.25">
      <c r="A183" s="3">
        <v>51710</v>
      </c>
      <c r="B183" t="str">
        <f>IF(OR(LEFT(VLOOKUP($A183,'ALL EVALS'!$A:$C,3,FALSE),1)="M",LEFT(VLOOKUP($A183,'ALL EVALS'!$A:$C,3,FALSE),1)="O"),LEFT(VLOOKUP($A183,'ALL EVALS'!$A:$C,3,FALSE),4),LEFT(VLOOKUP($A183,'ALL EVALS'!$A:$C,3,FALSE),3))</f>
        <v xml:space="preserve">DO </v>
      </c>
      <c r="C183" t="str">
        <f>VLOOKUP(A183,'ALL EVALS'!A:B,2,FALSE)</f>
        <v>Reshonda Martinez</v>
      </c>
      <c r="D183" t="str">
        <f>VLOOKUP(A183,'ALL EVALS'!A:D,4,FALSE)</f>
        <v>Human Resources Specialist</v>
      </c>
      <c r="E183" s="3" t="str">
        <f>VLOOKUP(A183,COLLEAGUE!A:E,5,FALSE)</f>
        <v>CLR</v>
      </c>
      <c r="F183" s="4">
        <f>VLOOKUP(A183,COLLEAGUE!A:M,13,FALSE)</f>
        <v>43332</v>
      </c>
      <c r="G183" s="5">
        <f>MIN(INDEX('ALL EVALS'!G:G,MATCH('Evaluation Data'!$A183,'ALL EVALS'!A:A,0)))</f>
        <v>43647</v>
      </c>
      <c r="H183" s="40" t="str">
        <f>VLOOKUP(A183,COLLEAGUE!A:Q,17,FALSE)</f>
        <v>Gomez, Elba G</v>
      </c>
      <c r="I183" t="str">
        <f>VLOOKUP(A183,'ALL EVALS'!A:F,6,FALSE)</f>
        <v>Elba Gomez</v>
      </c>
      <c r="J183" t="str">
        <f t="shared" ca="1" si="2"/>
        <v>No</v>
      </c>
    </row>
    <row r="184" spans="1:10" x14ac:dyDescent="0.25">
      <c r="A184" s="3">
        <v>100473</v>
      </c>
      <c r="B184" t="str">
        <f>IF(OR(LEFT(VLOOKUP($A184,'ALL EVALS'!$A:$C,3,FALSE),1)="M",LEFT(VLOOKUP($A184,'ALL EVALS'!$A:$C,3,FALSE),1)="O"),LEFT(VLOOKUP($A184,'ALL EVALS'!$A:$C,3,FALSE),4),LEFT(VLOOKUP($A184,'ALL EVALS'!$A:$C,3,FALSE),3))</f>
        <v xml:space="preserve">DO </v>
      </c>
      <c r="C184" t="str">
        <f>VLOOKUP(A184,'ALL EVALS'!A:B,2,FALSE)</f>
        <v>Vincent Tafoya</v>
      </c>
      <c r="D184" t="str">
        <f>VLOOKUP(A184,'ALL EVALS'!A:D,4,FALSE)</f>
        <v>Human Resources Specialist</v>
      </c>
      <c r="E184" s="3" t="str">
        <f>VLOOKUP(A184,COLLEAGUE!A:E,5,FALSE)</f>
        <v>CLR</v>
      </c>
      <c r="F184" s="4">
        <f>VLOOKUP(A184,COLLEAGUE!A:M,13,FALSE)</f>
        <v>43318</v>
      </c>
      <c r="G184" s="5">
        <f>MIN(INDEX('ALL EVALS'!G:G,MATCH('Evaluation Data'!$A184,'ALL EVALS'!A:A,0)))</f>
        <v>43647</v>
      </c>
      <c r="H184" s="40" t="str">
        <f>VLOOKUP(A184,COLLEAGUE!A:Q,17,FALSE)</f>
        <v>Gomez, Elba G</v>
      </c>
      <c r="I184" t="str">
        <f>VLOOKUP(A184,'ALL EVALS'!A:F,6,FALSE)</f>
        <v>Elba Gomez</v>
      </c>
      <c r="J184" t="str">
        <f t="shared" ca="1" si="2"/>
        <v>No</v>
      </c>
    </row>
    <row r="185" spans="1:10" x14ac:dyDescent="0.25">
      <c r="A185" s="3">
        <v>572246</v>
      </c>
      <c r="B185" t="str">
        <f>IF(OR(LEFT(VLOOKUP($A185,'ALL EVALS'!$A:$C,3,FALSE),1)="M",LEFT(VLOOKUP($A185,'ALL EVALS'!$A:$C,3,FALSE),1)="O"),LEFT(VLOOKUP($A185,'ALL EVALS'!$A:$C,3,FALSE),4),LEFT(VLOOKUP($A185,'ALL EVALS'!$A:$C,3,FALSE),3))</f>
        <v xml:space="preserve">DO </v>
      </c>
      <c r="C185" t="str">
        <f>VLOOKUP(A185,'ALL EVALS'!A:B,2,FALSE)</f>
        <v>Jennifer Gonzalez</v>
      </c>
      <c r="D185" t="str">
        <f>VLOOKUP(A185,'ALL EVALS'!A:D,4,FALSE)</f>
        <v>Human Resources Support Assistant</v>
      </c>
      <c r="E185" s="3" t="str">
        <f>VLOOKUP(A185,COLLEAGUE!A:E,5,FALSE)</f>
        <v>CLR</v>
      </c>
      <c r="F185" s="4">
        <v>43172</v>
      </c>
      <c r="G185" s="5">
        <f>MIN(INDEX('ALL EVALS'!G:G,MATCH('Evaluation Data'!$A185,'ALL EVALS'!A:A,0)))</f>
        <v>43537</v>
      </c>
      <c r="H185" s="40">
        <f>VLOOKUP(A185,COLLEAGUE!A:Q,17,FALSE)</f>
        <v>0</v>
      </c>
      <c r="I185" t="str">
        <f>VLOOKUP(A185,'ALL EVALS'!A:F,6,FALSE)</f>
        <v>Elba Gomez</v>
      </c>
      <c r="J185" t="str">
        <f t="shared" ca="1" si="2"/>
        <v>No</v>
      </c>
    </row>
    <row r="186" spans="1:10" x14ac:dyDescent="0.25">
      <c r="A186" s="3">
        <v>604246</v>
      </c>
      <c r="B186" t="str">
        <f>IF(OR(LEFT(VLOOKUP($A186,'ALL EVALS'!$A:$C,3,FALSE),1)="M",LEFT(VLOOKUP($A186,'ALL EVALS'!$A:$C,3,FALSE),1)="O"),LEFT(VLOOKUP($A186,'ALL EVALS'!$A:$C,3,FALSE),4),LEFT(VLOOKUP($A186,'ALL EVALS'!$A:$C,3,FALSE),3))</f>
        <v xml:space="preserve">DO </v>
      </c>
      <c r="C186" t="str">
        <f>VLOOKUP(A186,'ALL EVALS'!A:B,2,FALSE)</f>
        <v>Christine Ferguson</v>
      </c>
      <c r="D186" t="str">
        <f>VLOOKUP(A186,'ALL EVALS'!A:D,4,FALSE)</f>
        <v>Human Resources Analyst</v>
      </c>
      <c r="E186" s="3" t="str">
        <f>VLOOKUP(A186,COLLEAGUE!A:E,5,FALSE)</f>
        <v>CLR</v>
      </c>
      <c r="F186" s="4">
        <f>VLOOKUP(A186,COLLEAGUE!A:M,13,FALSE)</f>
        <v>43305</v>
      </c>
      <c r="G186" s="5">
        <f>MIN(INDEX('ALL EVALS'!G:G,MATCH('Evaluation Data'!$A186,'ALL EVALS'!A:A,0)))</f>
        <v>43633</v>
      </c>
      <c r="H186" s="40" t="str">
        <f>VLOOKUP(A186,COLLEAGUE!A:Q,17,FALSE)</f>
        <v>Gomez, Elba G</v>
      </c>
      <c r="I186" t="str">
        <f>VLOOKUP(A186,'ALL EVALS'!A:F,6,FALSE)</f>
        <v>Elba Gomez</v>
      </c>
      <c r="J186" t="str">
        <f t="shared" ca="1" si="2"/>
        <v>No</v>
      </c>
    </row>
    <row r="187" spans="1:10" x14ac:dyDescent="0.25">
      <c r="A187">
        <v>711933</v>
      </c>
      <c r="B187" t="str">
        <f>IF(OR(LEFT(VLOOKUP($A187,'ALL EVALS'!$A:$C,3,FALSE),1)="M",LEFT(VLOOKUP($A187,'ALL EVALS'!$A:$C,3,FALSE),1)="O"),LEFT(VLOOKUP($A187,'ALL EVALS'!$A:$C,3,FALSE),4),LEFT(VLOOKUP($A187,'ALL EVALS'!$A:$C,3,FALSE),3))</f>
        <v xml:space="preserve">DO </v>
      </c>
      <c r="C187" t="str">
        <f>VLOOKUP(A187,'ALL EVALS'!A:B,2,FALSE)</f>
        <v>Brittany Needham</v>
      </c>
      <c r="D187" s="1" t="s">
        <v>2978</v>
      </c>
      <c r="E187" s="1" t="s">
        <v>1711</v>
      </c>
      <c r="F187" s="4">
        <f>VLOOKUP(A187,COLLEAGUE!A:M,13,FALSE)</f>
        <v>43227</v>
      </c>
      <c r="G187" s="5">
        <f>MIN(INDEX('ALL EVALS'!G:G,MATCH('Evaluation Data'!$A187,'ALL EVALS'!A:A,0)))</f>
        <v>43942</v>
      </c>
      <c r="H187" s="40" t="str">
        <f>VLOOKUP(A187,COLLEAGUE!A:Q,17,FALSE)</f>
        <v>Mosier, Julianna D</v>
      </c>
      <c r="I187" t="str">
        <f>VLOOKUP(A187,'ALL EVALS'!A:F,6,FALSE)</f>
        <v>Julianna Mosier</v>
      </c>
      <c r="J187" t="str">
        <f t="shared" ca="1" si="2"/>
        <v>No</v>
      </c>
    </row>
    <row r="188" spans="1:10" x14ac:dyDescent="0.25">
      <c r="A188" s="3">
        <v>12347</v>
      </c>
      <c r="B188" t="str">
        <f>IF(OR(LEFT(VLOOKUP($A188,'ALL EVALS'!$A:$C,3,FALSE),1)="M",LEFT(VLOOKUP($A188,'ALL EVALS'!$A:$C,3,FALSE),1)="O"),LEFT(VLOOKUP($A188,'ALL EVALS'!$A:$C,3,FALSE),4),LEFT(VLOOKUP($A188,'ALL EVALS'!$A:$C,3,FALSE),3))</f>
        <v>FCC</v>
      </c>
      <c r="C188" t="str">
        <f>VLOOKUP(A188,'ALL EVALS'!A:B,2,FALSE)</f>
        <v>Janine Marklund</v>
      </c>
      <c r="D188" t="str">
        <f>VLOOKUP(A188,'ALL EVALS'!A:D,4,FALSE)</f>
        <v>Educational Advisor - Seasonal</v>
      </c>
      <c r="E188" s="3" t="str">
        <f>VLOOKUP(A188,COLLEAGUE!A:E,5,FALSE)</f>
        <v>CLS</v>
      </c>
      <c r="F188" s="4">
        <f>VLOOKUP(A188,COLLEAGUE!A:M,13,FALSE)</f>
        <v>43452</v>
      </c>
      <c r="G188" s="5">
        <f>MIN(INDEX('ALL EVALS'!G:G,MATCH('Evaluation Data'!$A188,'ALL EVALS'!A:A,0)))</f>
        <v>43775</v>
      </c>
      <c r="H188" s="40" t="str">
        <f>VLOOKUP(A188,COLLEAGUE!A:Q,17,FALSE)</f>
        <v>Slater, Emilee D</v>
      </c>
      <c r="I188" t="str">
        <f>VLOOKUP(A188,'ALL EVALS'!A:F,6,FALSE)</f>
        <v>Emilee Slater</v>
      </c>
      <c r="J188" t="str">
        <f t="shared" ca="1" si="2"/>
        <v>No</v>
      </c>
    </row>
    <row r="189" spans="1:10" x14ac:dyDescent="0.25">
      <c r="A189" s="3">
        <v>54106</v>
      </c>
      <c r="B189" t="str">
        <f>IF(OR(LEFT(VLOOKUP($A189,'ALL EVALS'!$A:$C,3,FALSE),1)="M",LEFT(VLOOKUP($A189,'ALL EVALS'!$A:$C,3,FALSE),1)="O"),LEFT(VLOOKUP($A189,'ALL EVALS'!$A:$C,3,FALSE),4),LEFT(VLOOKUP($A189,'ALL EVALS'!$A:$C,3,FALSE),3))</f>
        <v>FCC</v>
      </c>
      <c r="C189" t="str">
        <f>VLOOKUP(A189,'ALL EVALS'!A:B,2,FALSE)</f>
        <v>Josefa Huckeba</v>
      </c>
      <c r="D189" t="str">
        <f>VLOOKUP(A189,'ALL EVALS'!A:D,4,FALSE)</f>
        <v>Department Secretary</v>
      </c>
      <c r="E189" s="3" t="str">
        <f>VLOOKUP(A189,COLLEAGUE!A:E,5,FALSE)</f>
        <v>CLR</v>
      </c>
      <c r="F189" s="4">
        <f>VLOOKUP(A189,COLLEAGUE!A:M,13,FALSE)</f>
        <v>43437</v>
      </c>
      <c r="G189" s="5">
        <f>MIN(INDEX('ALL EVALS'!G:G,MATCH('Evaluation Data'!$A189,'ALL EVALS'!A:A,0)))</f>
        <v>43473</v>
      </c>
      <c r="H189" s="40" t="str">
        <f>VLOOKUP(A189,COLLEAGUE!A:Q,17,FALSE)</f>
        <v>Slater, Emilee D</v>
      </c>
      <c r="I189" t="str">
        <f>VLOOKUP(A189,'ALL EVALS'!A:F,6,FALSE)</f>
        <v>Emilee Slater</v>
      </c>
      <c r="J189" t="str">
        <f t="shared" ca="1" si="2"/>
        <v>Yes</v>
      </c>
    </row>
    <row r="190" spans="1:10" x14ac:dyDescent="0.25">
      <c r="A190" s="3">
        <v>289806</v>
      </c>
      <c r="B190" t="str">
        <f>IF(OR(LEFT(VLOOKUP($A190,'ALL EVALS'!$A:$C,3,FALSE),1)="M",LEFT(VLOOKUP($A190,'ALL EVALS'!$A:$C,3,FALSE),1)="O"),LEFT(VLOOKUP($A190,'ALL EVALS'!$A:$C,3,FALSE),4),LEFT(VLOOKUP($A190,'ALL EVALS'!$A:$C,3,FALSE),3))</f>
        <v>FCC</v>
      </c>
      <c r="C190" t="str">
        <f>VLOOKUP(A190,'ALL EVALS'!A:B,2,FALSE)</f>
        <v>Lisa Vincent</v>
      </c>
      <c r="D190" t="str">
        <f>VLOOKUP(A190,'ALL EVALS'!A:D,4,FALSE)</f>
        <v>College Relations Specialist</v>
      </c>
      <c r="E190" s="3" t="str">
        <f>VLOOKUP(A190,COLLEAGUE!A:E,5,FALSE)</f>
        <v>CLR</v>
      </c>
      <c r="F190" s="4">
        <f>VLOOKUP(A190,COLLEAGUE!A:M,13,FALSE)</f>
        <v>43424</v>
      </c>
      <c r="G190" s="5">
        <f>MIN(INDEX('ALL EVALS'!G:G,MATCH('Evaluation Data'!$A190,'ALL EVALS'!A:A,0)))</f>
        <v>43585</v>
      </c>
      <c r="H190" s="40" t="str">
        <f>VLOOKUP(A190,COLLEAGUE!A:Q,17,FALSE)</f>
        <v>Slater, Emilee D</v>
      </c>
      <c r="I190" t="str">
        <f>VLOOKUP(A190,'ALL EVALS'!A:F,6,FALSE)</f>
        <v>Emilee Slater</v>
      </c>
      <c r="J190" t="str">
        <f t="shared" ca="1" si="2"/>
        <v>No</v>
      </c>
    </row>
    <row r="191" spans="1:10" x14ac:dyDescent="0.25">
      <c r="A191" s="3">
        <v>294269</v>
      </c>
      <c r="B191" t="str">
        <f>IF(OR(LEFT(VLOOKUP($A191,'ALL EVALS'!$A:$C,3,FALSE),1)="M",LEFT(VLOOKUP($A191,'ALL EVALS'!$A:$C,3,FALSE),1)="O"),LEFT(VLOOKUP($A191,'ALL EVALS'!$A:$C,3,FALSE),4),LEFT(VLOOKUP($A191,'ALL EVALS'!$A:$C,3,FALSE),3))</f>
        <v>FCC</v>
      </c>
      <c r="C191" t="str">
        <f>VLOOKUP(A191,'ALL EVALS'!A:B,2,FALSE)</f>
        <v>Anthony Bravo</v>
      </c>
      <c r="D191" t="str">
        <f>VLOOKUP(A191,'ALL EVALS'!A:D,4,FALSE)</f>
        <v>Educational Advisor</v>
      </c>
      <c r="E191" s="3" t="str">
        <f>VLOOKUP(A191,COLLEAGUE!A:E,5,FALSE)</f>
        <v>CLR</v>
      </c>
      <c r="F191" s="4">
        <f>VLOOKUP(A191,COLLEAGUE!A:M,13,FALSE)</f>
        <v>43441</v>
      </c>
      <c r="G191" s="5">
        <f>MIN(INDEX('ALL EVALS'!G:G,MATCH('Evaluation Data'!$A191,'ALL EVALS'!A:A,0)))</f>
        <v>43617</v>
      </c>
      <c r="H191" s="40" t="str">
        <f>VLOOKUP(A191,COLLEAGUE!A:Q,17,FALSE)</f>
        <v>Slater, Emilee D</v>
      </c>
      <c r="I191" t="str">
        <f>VLOOKUP(A191,'ALL EVALS'!A:F,6,FALSE)</f>
        <v>Emilee Slater</v>
      </c>
      <c r="J191" t="str">
        <f t="shared" ca="1" si="2"/>
        <v>No</v>
      </c>
    </row>
    <row r="192" spans="1:10" x14ac:dyDescent="0.25">
      <c r="A192" s="3">
        <v>479928</v>
      </c>
      <c r="B192" t="str">
        <f>IF(OR(LEFT(VLOOKUP($A192,'ALL EVALS'!$A:$C,3,FALSE),1)="M",LEFT(VLOOKUP($A192,'ALL EVALS'!$A:$C,3,FALSE),1)="O"),LEFT(VLOOKUP($A192,'ALL EVALS'!$A:$C,3,FALSE),4),LEFT(VLOOKUP($A192,'ALL EVALS'!$A:$C,3,FALSE),3))</f>
        <v>FCC</v>
      </c>
      <c r="C192" t="str">
        <f>VLOOKUP(A192,'ALL EVALS'!A:B,2,FALSE)</f>
        <v>Rose Brownell</v>
      </c>
      <c r="D192" t="str">
        <f>VLOOKUP(A192,'ALL EVALS'!A:D,4,FALSE)</f>
        <v>Educational Advisor - Seasonal</v>
      </c>
      <c r="E192" s="3" t="str">
        <f>VLOOKUP(A192,COLLEAGUE!A:E,5,FALSE)</f>
        <v>CLR</v>
      </c>
      <c r="F192" s="4">
        <f>VLOOKUP(A192,COLLEAGUE!A:M,13,FALSE)</f>
        <v>43441</v>
      </c>
      <c r="G192" s="5">
        <f>MIN(INDEX('ALL EVALS'!G:G,MATCH('Evaluation Data'!$A192,'ALL EVALS'!A:A,0)))</f>
        <v>43609</v>
      </c>
      <c r="H192" s="40" t="str">
        <f>VLOOKUP(A192,COLLEAGUE!A:Q,17,FALSE)</f>
        <v>Slater, Emilee D</v>
      </c>
      <c r="I192" t="str">
        <f>VLOOKUP(A192,'ALL EVALS'!A:F,6,FALSE)</f>
        <v>Emilee Slater</v>
      </c>
      <c r="J192" t="str">
        <f t="shared" ca="1" si="2"/>
        <v>No</v>
      </c>
    </row>
    <row r="193" spans="1:10" x14ac:dyDescent="0.25">
      <c r="A193" s="3">
        <v>92284</v>
      </c>
      <c r="B193" t="str">
        <f>IF(OR(LEFT(VLOOKUP($A193,'ALL EVALS'!$A:$C,3,FALSE),1)="M",LEFT(VLOOKUP($A193,'ALL EVALS'!$A:$C,3,FALSE),1)="O"),LEFT(VLOOKUP($A193,'ALL EVALS'!$A:$C,3,FALSE),4),LEFT(VLOOKUP($A193,'ALL EVALS'!$A:$C,3,FALSE),3))</f>
        <v>FCC</v>
      </c>
      <c r="C193" t="str">
        <f>VLOOKUP(A193,'ALL EVALS'!A:B,2,FALSE)</f>
        <v>Maile Glover Martin</v>
      </c>
      <c r="D193" t="str">
        <f>VLOOKUP(A193,'ALL EVALS'!A:D,4,FALSE)</f>
        <v>College Center Assistant</v>
      </c>
      <c r="E193" s="3" t="str">
        <f>VLOOKUP(A193,COLLEAGUE!A:E,5,FALSE)</f>
        <v>CLR</v>
      </c>
      <c r="F193" s="4">
        <f>VLOOKUP(A193,COLLEAGUE!A:M,13,FALSE)</f>
        <v>43222</v>
      </c>
      <c r="G193" s="5">
        <f>MIN(INDEX('ALL EVALS'!G:G,MATCH('Evaluation Data'!$A193,'ALL EVALS'!A:A,0)))</f>
        <v>43517</v>
      </c>
      <c r="H193" s="40" t="str">
        <f>VLOOKUP(A193,COLLEAGUE!A:Q,17,FALSE)</f>
        <v>Martinez Jr, Ernie G</v>
      </c>
      <c r="I193" t="str">
        <f>VLOOKUP(A193,'ALL EVALS'!A:F,6,FALSE)</f>
        <v>Ernie Martinez</v>
      </c>
      <c r="J193" t="str">
        <f t="shared" ca="1" si="2"/>
        <v>No</v>
      </c>
    </row>
    <row r="194" spans="1:10" x14ac:dyDescent="0.25">
      <c r="A194" s="3">
        <v>167942</v>
      </c>
      <c r="B194" t="str">
        <f>IF(OR(LEFT(VLOOKUP($A194,'ALL EVALS'!$A:$C,3,FALSE),1)="M",LEFT(VLOOKUP($A194,'ALL EVALS'!$A:$C,3,FALSE),1)="O"),LEFT(VLOOKUP($A194,'ALL EVALS'!$A:$C,3,FALSE),4),LEFT(VLOOKUP($A194,'ALL EVALS'!$A:$C,3,FALSE),3))</f>
        <v>FCC</v>
      </c>
      <c r="C194" t="str">
        <f>VLOOKUP(A194,'ALL EVALS'!A:B,2,FALSE)</f>
        <v>Janice Wong</v>
      </c>
      <c r="D194" t="str">
        <f>VLOOKUP(A194,'ALL EVALS'!A:D,4,FALSE)</f>
        <v>College Center Assistant</v>
      </c>
      <c r="E194" s="3" t="str">
        <f>VLOOKUP(A194,COLLEAGUE!A:E,5,FALSE)</f>
        <v>CLR</v>
      </c>
      <c r="F194" s="4">
        <f>VLOOKUP(A194,COLLEAGUE!A:M,13,FALSE)</f>
        <v>43299</v>
      </c>
      <c r="G194" s="5">
        <f>MIN(INDEX('ALL EVALS'!G:G,MATCH('Evaluation Data'!$A194,'ALL EVALS'!A:A,0)))</f>
        <v>43489</v>
      </c>
      <c r="H194" s="40" t="str">
        <f>VLOOKUP(A194,COLLEAGUE!A:Q,17,FALSE)</f>
        <v>Martinez Jr, Ernie G</v>
      </c>
      <c r="I194" t="str">
        <f>VLOOKUP(A194,'ALL EVALS'!A:F,6,FALSE)</f>
        <v>Ernie Martinez</v>
      </c>
      <c r="J194" t="str">
        <f t="shared" ref="J194:J257" ca="1" si="3">IF(G194&lt;TODAY(),"Yes","No")</f>
        <v>Yes</v>
      </c>
    </row>
    <row r="195" spans="1:10" x14ac:dyDescent="0.25">
      <c r="A195" s="3">
        <v>458789</v>
      </c>
      <c r="B195" t="str">
        <f>IF(OR(LEFT(VLOOKUP($A195,'ALL EVALS'!$A:$C,3,FALSE),1)="M",LEFT(VLOOKUP($A195,'ALL EVALS'!$A:$C,3,FALSE),1)="O"),LEFT(VLOOKUP($A195,'ALL EVALS'!$A:$C,3,FALSE),4),LEFT(VLOOKUP($A195,'ALL EVALS'!$A:$C,3,FALSE),3))</f>
        <v>FCC</v>
      </c>
      <c r="C195" t="str">
        <f>VLOOKUP(A195,'ALL EVALS'!A:B,2,FALSE)</f>
        <v>VIRGINIA HER</v>
      </c>
      <c r="D195" t="str">
        <f>VLOOKUP(A195,'ALL EVALS'!A:D,4,FALSE)</f>
        <v>Accounting Clerk II</v>
      </c>
      <c r="E195" s="3" t="str">
        <f>VLOOKUP(A195,COLLEAGUE!A:E,5,FALSE)</f>
        <v>CLR</v>
      </c>
      <c r="F195" s="4">
        <f>VLOOKUP(A195,COLLEAGUE!A:M,13,FALSE)</f>
        <v>43299</v>
      </c>
      <c r="G195" s="5">
        <f>MIN(INDEX('ALL EVALS'!G:G,MATCH('Evaluation Data'!$A195,'ALL EVALS'!A:A,0)))</f>
        <v>43647</v>
      </c>
      <c r="H195" s="40" t="str">
        <f>VLOOKUP(A195,COLLEAGUE!A:Q,17,FALSE)</f>
        <v>Martinez Jr, Ernie G</v>
      </c>
      <c r="I195" t="str">
        <f>VLOOKUP(A195,'ALL EVALS'!A:F,6,FALSE)</f>
        <v>Ernie Martinez</v>
      </c>
      <c r="J195" t="str">
        <f t="shared" ca="1" si="3"/>
        <v>No</v>
      </c>
    </row>
    <row r="196" spans="1:10" x14ac:dyDescent="0.25">
      <c r="A196" s="3">
        <v>515769</v>
      </c>
      <c r="B196" t="str">
        <f>IF(OR(LEFT(VLOOKUP($A196,'ALL EVALS'!$A:$C,3,FALSE),1)="M",LEFT(VLOOKUP($A196,'ALL EVALS'!$A:$C,3,FALSE),1)="O"),LEFT(VLOOKUP($A196,'ALL EVALS'!$A:$C,3,FALSE),4),LEFT(VLOOKUP($A196,'ALL EVALS'!$A:$C,3,FALSE),3))</f>
        <v>FCC</v>
      </c>
      <c r="C196" t="str">
        <f>VLOOKUP(A196,'ALL EVALS'!A:B,2,FALSE)</f>
        <v>Elizabeth Flores</v>
      </c>
      <c r="D196" t="str">
        <f>VLOOKUP(A196,'ALL EVALS'!A:D,4,FALSE)</f>
        <v>Office Assistant III</v>
      </c>
      <c r="E196" s="3" t="str">
        <f>VLOOKUP(A196,COLLEAGUE!A:E,5,FALSE)</f>
        <v>CLR</v>
      </c>
      <c r="F196" s="4">
        <f>VLOOKUP(A196,COLLEAGUE!A:M,13,FALSE)</f>
        <v>43445</v>
      </c>
      <c r="G196" s="5">
        <f>MIN(INDEX('ALL EVALS'!G:G,MATCH('Evaluation Data'!$A196,'ALL EVALS'!A:A,0)))</f>
        <v>43799</v>
      </c>
      <c r="H196" s="40" t="str">
        <f>VLOOKUP(A196,COLLEAGUE!A:Q,17,FALSE)</f>
        <v>Martinez Jr, Ernie G</v>
      </c>
      <c r="I196" t="str">
        <f>VLOOKUP(A196,'ALL EVALS'!A:F,6,FALSE)</f>
        <v>Ernie Martinez</v>
      </c>
      <c r="J196" t="str">
        <f t="shared" ca="1" si="3"/>
        <v>No</v>
      </c>
    </row>
    <row r="197" spans="1:10" x14ac:dyDescent="0.25">
      <c r="A197" s="3">
        <v>2029</v>
      </c>
      <c r="B197" t="str">
        <f>IF(OR(LEFT(VLOOKUP($A197,'ALL EVALS'!$A:$C,3,FALSE),1)="M",LEFT(VLOOKUP($A197,'ALL EVALS'!$A:$C,3,FALSE),1)="O"),LEFT(VLOOKUP($A197,'ALL EVALS'!$A:$C,3,FALSE),4),LEFT(VLOOKUP($A197,'ALL EVALS'!$A:$C,3,FALSE),3))</f>
        <v>MCCC</v>
      </c>
      <c r="C197" t="str">
        <f>VLOOKUP(A197,'ALL EVALS'!A:B,2,FALSE)</f>
        <v>Matthew Hurst</v>
      </c>
      <c r="D197" t="str">
        <f>VLOOKUP(A197,'ALL EVALS'!A:D,4,FALSE)</f>
        <v>Instructional Technician - Biological Science</v>
      </c>
      <c r="E197" s="3" t="str">
        <f>VLOOKUP(A197,COLLEAGUE!A:E,5,FALSE)</f>
        <v>CLR</v>
      </c>
      <c r="F197" s="4">
        <f>VLOOKUP(A197,COLLEAGUE!A:M,13,FALSE)</f>
        <v>42947</v>
      </c>
      <c r="G197" s="5">
        <f>MIN(INDEX('ALL EVALS'!G:G,MATCH('Evaluation Data'!$A197,'ALL EVALS'!A:A,0)))</f>
        <v>43071</v>
      </c>
      <c r="H197" s="40" t="str">
        <f>VLOOKUP(A197,COLLEAGUE!A:Q,17,FALSE)</f>
        <v>Srinivasan, Ganesan</v>
      </c>
      <c r="I197" t="str">
        <f>VLOOKUP(A197,'ALL EVALS'!A:F,6,FALSE)</f>
        <v>Ganesan Srinivasan</v>
      </c>
      <c r="J197" t="str">
        <f t="shared" ca="1" si="3"/>
        <v>Yes</v>
      </c>
    </row>
    <row r="198" spans="1:10" x14ac:dyDescent="0.25">
      <c r="A198" s="3">
        <v>32153</v>
      </c>
      <c r="B198" t="str">
        <f>IF(OR(LEFT(VLOOKUP($A198,'ALL EVALS'!$A:$C,3,FALSE),1)="M",LEFT(VLOOKUP($A198,'ALL EVALS'!$A:$C,3,FALSE),1)="O"),LEFT(VLOOKUP($A198,'ALL EVALS'!$A:$C,3,FALSE),4),LEFT(VLOOKUP($A198,'ALL EVALS'!$A:$C,3,FALSE),3))</f>
        <v>MCCC</v>
      </c>
      <c r="C198" t="str">
        <f>VLOOKUP(A198,'ALL EVALS'!A:B,2,FALSE)</f>
        <v>Yolanda Garcia</v>
      </c>
      <c r="D198" t="str">
        <f>VLOOKUP(A198,'ALL EVALS'!A:D,4,FALSE)</f>
        <v>Administrative Aide</v>
      </c>
      <c r="E198" s="3" t="str">
        <f>VLOOKUP(A198,COLLEAGUE!A:E,5,FALSE)</f>
        <v>CLR</v>
      </c>
      <c r="F198" s="4">
        <f>VLOOKUP(A198,COLLEAGUE!A:M,13,FALSE)</f>
        <v>42669</v>
      </c>
      <c r="G198" s="5">
        <f>MIN(INDEX('ALL EVALS'!G:G,MATCH('Evaluation Data'!$A198,'ALL EVALS'!A:A,0)))</f>
        <v>43373</v>
      </c>
      <c r="H198" s="40" t="str">
        <f>VLOOKUP(A198,COLLEAGUE!A:Q,17,FALSE)</f>
        <v>Srinivasan, Ganesan</v>
      </c>
      <c r="I198" t="str">
        <f>VLOOKUP(A198,'ALL EVALS'!A:F,6,FALSE)</f>
        <v>Ganesan Srinivasan</v>
      </c>
      <c r="J198" t="str">
        <f t="shared" ca="1" si="3"/>
        <v>Yes</v>
      </c>
    </row>
    <row r="199" spans="1:10" x14ac:dyDescent="0.25">
      <c r="A199" s="3">
        <v>128785</v>
      </c>
      <c r="B199" t="str">
        <f>IF(OR(LEFT(VLOOKUP($A199,'ALL EVALS'!$A:$C,3,FALSE),1)="M",LEFT(VLOOKUP($A199,'ALL EVALS'!$A:$C,3,FALSE),1)="O"),LEFT(VLOOKUP($A199,'ALL EVALS'!$A:$C,3,FALSE),4),LEFT(VLOOKUP($A199,'ALL EVALS'!$A:$C,3,FALSE),3))</f>
        <v>MCCC</v>
      </c>
      <c r="C199" t="str">
        <f>VLOOKUP(A199,'ALL EVALS'!A:B,2,FALSE)</f>
        <v>Aubria Ortega</v>
      </c>
      <c r="D199" t="str">
        <f>VLOOKUP(A199,'ALL EVALS'!A:D,4,FALSE)</f>
        <v>Early Childhood Education Associate - PPT</v>
      </c>
      <c r="E199" s="3" t="str">
        <f>VLOOKUP(A199,COLLEAGUE!A:E,5,FALSE)</f>
        <v>CPP</v>
      </c>
      <c r="G199" s="5">
        <f>MIN(INDEX('ALL EVALS'!G:G,MATCH('Evaluation Data'!$A199,'ALL EVALS'!A:A,0)))</f>
        <v>43222</v>
      </c>
      <c r="H199" s="40">
        <f>VLOOKUP(A199,COLLEAGUE!A:Q,17,FALSE)</f>
        <v>0</v>
      </c>
      <c r="I199" t="str">
        <f>VLOOKUP(A199,'ALL EVALS'!A:F,6,FALSE)</f>
        <v>Ganesan Srinivasan</v>
      </c>
      <c r="J199" t="str">
        <f t="shared" ca="1" si="3"/>
        <v>Yes</v>
      </c>
    </row>
    <row r="200" spans="1:10" x14ac:dyDescent="0.25">
      <c r="A200" s="3">
        <v>144276</v>
      </c>
      <c r="B200" t="str">
        <f>IF(OR(LEFT(VLOOKUP($A200,'ALL EVALS'!$A:$C,3,FALSE),1)="M",LEFT(VLOOKUP($A200,'ALL EVALS'!$A:$C,3,FALSE),1)="O"),LEFT(VLOOKUP($A200,'ALL EVALS'!$A:$C,3,FALSE),4),LEFT(VLOOKUP($A200,'ALL EVALS'!$A:$C,3,FALSE),3))</f>
        <v>MCCC</v>
      </c>
      <c r="C200" t="str">
        <f>VLOOKUP(A200,'ALL EVALS'!A:B,2,FALSE)</f>
        <v>Kimberlee Murray</v>
      </c>
      <c r="D200" t="str">
        <f>VLOOKUP(A200,'ALL EVALS'!A:D,4,FALSE)</f>
        <v>Early Childhood Education Specialist</v>
      </c>
      <c r="E200" s="3" t="str">
        <f>VLOOKUP(A200,COLLEAGUE!A:E,5,FALSE)</f>
        <v>CLR</v>
      </c>
      <c r="F200" s="4">
        <f>VLOOKUP(A200,COLLEAGUE!A:M,13,FALSE)</f>
        <v>42697</v>
      </c>
      <c r="G200" s="5">
        <f>MIN(INDEX('ALL EVALS'!G:G,MATCH('Evaluation Data'!$A200,'ALL EVALS'!A:A,0)))</f>
        <v>43057</v>
      </c>
      <c r="H200" s="40" t="str">
        <f>VLOOKUP(A200,COLLEAGUE!A:Q,17,FALSE)</f>
        <v>Srinivasan, Ganesan</v>
      </c>
      <c r="I200" t="str">
        <f>VLOOKUP(A200,'ALL EVALS'!A:F,6,FALSE)</f>
        <v>Ganesan Srinivasan</v>
      </c>
      <c r="J200" t="str">
        <f t="shared" ca="1" si="3"/>
        <v>Yes</v>
      </c>
    </row>
    <row r="201" spans="1:10" x14ac:dyDescent="0.25">
      <c r="A201" s="3">
        <v>391699</v>
      </c>
      <c r="B201" t="str">
        <f>IF(OR(LEFT(VLOOKUP($A201,'ALL EVALS'!$A:$C,3,FALSE),1)="M",LEFT(VLOOKUP($A201,'ALL EVALS'!$A:$C,3,FALSE),1)="O"),LEFT(VLOOKUP($A201,'ALL EVALS'!$A:$C,3,FALSE),4),LEFT(VLOOKUP($A201,'ALL EVALS'!$A:$C,3,FALSE),3))</f>
        <v>MCCC</v>
      </c>
      <c r="C201" t="str">
        <f>VLOOKUP(A201,'ALL EVALS'!A:B,2,FALSE)</f>
        <v>Tyler Johns</v>
      </c>
      <c r="D201" t="str">
        <f>VLOOKUP(A201,'ALL EVALS'!A:D,4,FALSE)</f>
        <v>Instructional Laboratory Technician - General Science</v>
      </c>
      <c r="E201" s="3" t="str">
        <f>VLOOKUP(A201,COLLEAGUE!A:E,5,FALSE)</f>
        <v>CLR</v>
      </c>
      <c r="F201" s="4">
        <f>VLOOKUP(A201,COLLEAGUE!A:M,13,FALSE)</f>
        <v>42537</v>
      </c>
      <c r="G201" s="5">
        <f>MIN(INDEX('ALL EVALS'!G:G,MATCH('Evaluation Data'!$A201,'ALL EVALS'!A:A,0)))</f>
        <v>43294</v>
      </c>
      <c r="H201" s="40" t="str">
        <f>VLOOKUP(A201,COLLEAGUE!A:Q,17,FALSE)</f>
        <v>Srinivasan, Ganesan</v>
      </c>
      <c r="I201" t="str">
        <f>VLOOKUP(A201,'ALL EVALS'!A:F,6,FALSE)</f>
        <v>Ganesan Srinivasan</v>
      </c>
      <c r="J201" t="str">
        <f t="shared" ca="1" si="3"/>
        <v>Yes</v>
      </c>
    </row>
    <row r="202" spans="1:10" x14ac:dyDescent="0.25">
      <c r="A202" s="3">
        <v>490496</v>
      </c>
      <c r="B202" t="str">
        <f>IF(OR(LEFT(VLOOKUP($A202,'ALL EVALS'!$A:$C,3,FALSE),1)="M",LEFT(VLOOKUP($A202,'ALL EVALS'!$A:$C,3,FALSE),1)="O"),LEFT(VLOOKUP($A202,'ALL EVALS'!$A:$C,3,FALSE),4),LEFT(VLOOKUP($A202,'ALL EVALS'!$A:$C,3,FALSE),3))</f>
        <v>MCCC</v>
      </c>
      <c r="C202" t="str">
        <f>VLOOKUP(A202,'ALL EVALS'!A:B,2,FALSE)</f>
        <v>Ana Garcia</v>
      </c>
      <c r="D202" t="str">
        <f>VLOOKUP(A202,'ALL EVALS'!A:D,4,FALSE)</f>
        <v>Department Secretary - PPT</v>
      </c>
      <c r="E202" s="3" t="str">
        <f>VLOOKUP(A202,COLLEAGUE!A:E,5,FALSE)</f>
        <v>CPP</v>
      </c>
      <c r="F202" s="4">
        <v>42870</v>
      </c>
      <c r="G202" s="5">
        <f>MIN(INDEX('ALL EVALS'!G:G,MATCH('Evaluation Data'!$A202,'ALL EVALS'!A:A,0)))</f>
        <v>43074</v>
      </c>
      <c r="H202" s="40">
        <f>VLOOKUP(A202,COLLEAGUE!A:Q,17,FALSE)</f>
        <v>0</v>
      </c>
      <c r="I202" t="str">
        <f>VLOOKUP(A202,'ALL EVALS'!A:F,6,FALSE)</f>
        <v>Ganesan Srinivasan</v>
      </c>
      <c r="J202" t="str">
        <f t="shared" ca="1" si="3"/>
        <v>Yes</v>
      </c>
    </row>
    <row r="203" spans="1:10" x14ac:dyDescent="0.25">
      <c r="A203" s="3">
        <v>508208</v>
      </c>
      <c r="B203" t="str">
        <f>IF(OR(LEFT(VLOOKUP($A203,'ALL EVALS'!$A:$C,3,FALSE),1)="M",LEFT(VLOOKUP($A203,'ALL EVALS'!$A:$C,3,FALSE),1)="O"),LEFT(VLOOKUP($A203,'ALL EVALS'!$A:$C,3,FALSE),4),LEFT(VLOOKUP($A203,'ALL EVALS'!$A:$C,3,FALSE),3))</f>
        <v>MCCC</v>
      </c>
      <c r="C203" t="str">
        <f>VLOOKUP(A203,'ALL EVALS'!A:B,2,FALSE)</f>
        <v>Jeannie  Lee</v>
      </c>
      <c r="D203" t="str">
        <f>VLOOKUP(A203,'ALL EVALS'!A:D,4,FALSE)</f>
        <v>Instructional Laboratory Technician - General Science - PPT</v>
      </c>
      <c r="E203" s="3" t="str">
        <f>VLOOKUP(A203,COLLEAGUE!A:E,5,FALSE)</f>
        <v>CPP</v>
      </c>
      <c r="G203" s="5">
        <f>MIN(INDEX('ALL EVALS'!G:G,MATCH('Evaluation Data'!$A203,'ALL EVALS'!A:A,0)))</f>
        <v>43152</v>
      </c>
      <c r="H203" s="40">
        <f>VLOOKUP(A203,COLLEAGUE!A:Q,17,FALSE)</f>
        <v>0</v>
      </c>
      <c r="I203" t="str">
        <f>VLOOKUP(A203,'ALL EVALS'!A:F,6,FALSE)</f>
        <v>Ganesan Srinivasan</v>
      </c>
      <c r="J203" t="str">
        <f t="shared" ca="1" si="3"/>
        <v>Yes</v>
      </c>
    </row>
    <row r="204" spans="1:10" x14ac:dyDescent="0.25">
      <c r="A204" s="3">
        <v>538403</v>
      </c>
      <c r="B204" t="str">
        <f>IF(OR(LEFT(VLOOKUP($A204,'ALL EVALS'!$A:$C,3,FALSE),1)="M",LEFT(VLOOKUP($A204,'ALL EVALS'!$A:$C,3,FALSE),1)="O"),LEFT(VLOOKUP($A204,'ALL EVALS'!$A:$C,3,FALSE),4),LEFT(VLOOKUP($A204,'ALL EVALS'!$A:$C,3,FALSE),3))</f>
        <v>MCCC</v>
      </c>
      <c r="C204" t="str">
        <f>VLOOKUP(A204,'ALL EVALS'!A:B,2,FALSE)</f>
        <v>Becky Xiong</v>
      </c>
      <c r="D204" t="str">
        <f>VLOOKUP(A204,'ALL EVALS'!A:D,4,FALSE)</f>
        <v>Office Assistant III</v>
      </c>
      <c r="E204" s="3" t="str">
        <f>VLOOKUP(A204,COLLEAGUE!A:E,5,FALSE)</f>
        <v>CLR</v>
      </c>
      <c r="F204" s="4">
        <f>VLOOKUP(A204,COLLEAGUE!A:M,13,FALSE)</f>
        <v>42668</v>
      </c>
      <c r="G204" s="5">
        <f>MIN(INDEX('ALL EVALS'!G:G,MATCH('Evaluation Data'!$A204,'ALL EVALS'!A:A,0)))</f>
        <v>43358</v>
      </c>
      <c r="H204" s="40" t="str">
        <f>VLOOKUP(A204,COLLEAGUE!A:Q,17,FALSE)</f>
        <v>Srinivasan, Ganesan</v>
      </c>
      <c r="I204" t="str">
        <f>VLOOKUP(A204,'ALL EVALS'!A:F,6,FALSE)</f>
        <v>Ganesan Srinivasan</v>
      </c>
      <c r="J204" t="str">
        <f t="shared" ca="1" si="3"/>
        <v>Yes</v>
      </c>
    </row>
    <row r="205" spans="1:10" x14ac:dyDescent="0.25">
      <c r="A205" s="3">
        <v>309325</v>
      </c>
      <c r="B205" t="str">
        <f>IF(OR(LEFT(VLOOKUP($A205,'ALL EVALS'!$A:$C,3,FALSE),1)="M",LEFT(VLOOKUP($A205,'ALL EVALS'!$A:$C,3,FALSE),1)="O"),LEFT(VLOOKUP($A205,'ALL EVALS'!$A:$C,3,FALSE),4),LEFT(VLOOKUP($A205,'ALL EVALS'!$A:$C,3,FALSE),3))</f>
        <v>FCC</v>
      </c>
      <c r="C205" t="str">
        <f>VLOOKUP(A205,'ALL EVALS'!A:B,2,FALSE)</f>
        <v>Susan Johnson</v>
      </c>
      <c r="D205" t="str">
        <f>VLOOKUP(A205,'ALL EVALS'!A:D,4,FALSE)</f>
        <v>Administrative Secretary I</v>
      </c>
      <c r="E205" s="3" t="str">
        <f>VLOOKUP(A205,COLLEAGUE!A:E,5,FALSE)</f>
        <v>CLR</v>
      </c>
      <c r="F205" s="4">
        <f>VLOOKUP(A205,COLLEAGUE!A:M,13,FALSE)</f>
        <v>43290</v>
      </c>
      <c r="G205" s="5">
        <f>MIN(INDEX('ALL EVALS'!G:G,MATCH('Evaluation Data'!$A205,'ALL EVALS'!A:A,0)))</f>
        <v>43573</v>
      </c>
      <c r="H205" s="40" t="str">
        <f>VLOOKUP(A205,COLLEAGUE!A:Q,17,FALSE)</f>
        <v>Fief, Gary L</v>
      </c>
      <c r="I205" t="str">
        <f>VLOOKUP(A205,'ALL EVALS'!A:F,6,FALSE)</f>
        <v>Gary Fief</v>
      </c>
      <c r="J205" t="str">
        <f t="shared" ca="1" si="3"/>
        <v>No</v>
      </c>
    </row>
    <row r="206" spans="1:10" x14ac:dyDescent="0.25">
      <c r="A206" s="3">
        <v>643572</v>
      </c>
      <c r="B206" t="str">
        <f>IF(OR(LEFT(VLOOKUP($A206,'ALL EVALS'!$A:$C,3,FALSE),1)="M",LEFT(VLOOKUP($A206,'ALL EVALS'!$A:$C,3,FALSE),1)="O"),LEFT(VLOOKUP($A206,'ALL EVALS'!$A:$C,3,FALSE),4),LEFT(VLOOKUP($A206,'ALL EVALS'!$A:$C,3,FALSE),3))</f>
        <v>FCC</v>
      </c>
      <c r="C206" t="str">
        <f>VLOOKUP(A206,'ALL EVALS'!A:B,2,FALSE)</f>
        <v>Lilia Danielyan</v>
      </c>
      <c r="D206" t="str">
        <f>VLOOKUP(A206,'ALL EVALS'!A:D,4,FALSE)</f>
        <v>Office Assistant III</v>
      </c>
      <c r="E206" s="3" t="str">
        <f>VLOOKUP(A206,COLLEAGUE!A:E,5,FALSE)</f>
        <v>CLR</v>
      </c>
      <c r="F206" s="4">
        <f>VLOOKUP(A206,COLLEAGUE!A:M,13,FALSE)</f>
        <v>43375</v>
      </c>
      <c r="G206" s="5">
        <f>MIN(INDEX('ALL EVALS'!G:G,MATCH('Evaluation Data'!$A206,'ALL EVALS'!A:A,0)))</f>
        <v>43733</v>
      </c>
      <c r="H206" s="40" t="str">
        <f>VLOOKUP(A206,COLLEAGUE!A:Q,17,FALSE)</f>
        <v>Fief, Gary L</v>
      </c>
      <c r="I206" t="str">
        <f>VLOOKUP(A206,'ALL EVALS'!A:F,6,FALSE)</f>
        <v>Gary Fief</v>
      </c>
      <c r="J206" t="str">
        <f t="shared" ca="1" si="3"/>
        <v>No</v>
      </c>
    </row>
    <row r="207" spans="1:10" x14ac:dyDescent="0.25">
      <c r="A207" s="3">
        <v>1236</v>
      </c>
      <c r="B207" t="str">
        <f>IF(OR(LEFT(VLOOKUP($A207,'ALL EVALS'!$A:$C,3,FALSE),1)="M",LEFT(VLOOKUP($A207,'ALL EVALS'!$A:$C,3,FALSE),1)="O"),LEFT(VLOOKUP($A207,'ALL EVALS'!$A:$C,3,FALSE),4),LEFT(VLOOKUP($A207,'ALL EVALS'!$A:$C,3,FALSE),3))</f>
        <v xml:space="preserve">RC </v>
      </c>
      <c r="C207" t="str">
        <f>VLOOKUP(A207,'ALL EVALS'!A:B,2,FALSE)</f>
        <v>Enrique Torres</v>
      </c>
      <c r="D207" t="str">
        <f>VLOOKUP(A207,'ALL EVALS'!A:D,4,FALSE)</f>
        <v>Computer Support Technician</v>
      </c>
      <c r="E207" s="3" t="str">
        <f>VLOOKUP(A207,COLLEAGUE!A:E,5,FALSE)</f>
        <v>CLR</v>
      </c>
      <c r="F207" s="4">
        <f>VLOOKUP(A207,COLLEAGUE!A:M,13,FALSE)</f>
        <v>43413</v>
      </c>
      <c r="G207" s="5">
        <f>MIN(INDEX('ALL EVALS'!G:G,MATCH('Evaluation Data'!$A207,'ALL EVALS'!A:A,0)))</f>
        <v>43746</v>
      </c>
      <c r="H207" s="40" t="str">
        <f>VLOOKUP(A207,COLLEAGUE!A:Q,17,FALSE)</f>
        <v>Sakaguchi, Gary T</v>
      </c>
      <c r="I207" t="str">
        <f>VLOOKUP(A207,'ALL EVALS'!A:F,6,FALSE)</f>
        <v>Gary Sakaguchi</v>
      </c>
      <c r="J207" t="str">
        <f t="shared" ca="1" si="3"/>
        <v>No</v>
      </c>
    </row>
    <row r="208" spans="1:10" x14ac:dyDescent="0.25">
      <c r="A208" s="3">
        <v>14900</v>
      </c>
      <c r="B208" t="str">
        <f>IF(OR(LEFT(VLOOKUP($A208,'ALL EVALS'!$A:$C,3,FALSE),1)="M",LEFT(VLOOKUP($A208,'ALL EVALS'!$A:$C,3,FALSE),1)="O"),LEFT(VLOOKUP($A208,'ALL EVALS'!$A:$C,3,FALSE),4),LEFT(VLOOKUP($A208,'ALL EVALS'!$A:$C,3,FALSE),3))</f>
        <v xml:space="preserve">RC </v>
      </c>
      <c r="C208" t="str">
        <f>VLOOKUP(A208,'ALL EVALS'!A:B,2,FALSE)</f>
        <v>Donna Baker-Geidner</v>
      </c>
      <c r="D208" t="str">
        <f>VLOOKUP(A208,'ALL EVALS'!A:D,4,FALSE)</f>
        <v>Computer Support Specialist</v>
      </c>
      <c r="E208" s="3" t="str">
        <f>VLOOKUP(A208,COLLEAGUE!A:E,5,FALSE)</f>
        <v>CLR</v>
      </c>
      <c r="F208" s="4">
        <f>VLOOKUP(A208,COLLEAGUE!A:M,13,FALSE)</f>
        <v>42983</v>
      </c>
      <c r="G208" s="5">
        <f>MIN(INDEX('ALL EVALS'!G:G,MATCH('Evaluation Data'!$A208,'ALL EVALS'!A:A,0)))</f>
        <v>43332</v>
      </c>
      <c r="H208" s="40" t="str">
        <f>VLOOKUP(A208,COLLEAGUE!A:Q,17,FALSE)</f>
        <v>Sakaguchi, Gary T</v>
      </c>
      <c r="I208" t="str">
        <f>VLOOKUP(A208,'ALL EVALS'!A:F,6,FALSE)</f>
        <v>Gary Sakaguchi</v>
      </c>
      <c r="J208" t="str">
        <f t="shared" ca="1" si="3"/>
        <v>Yes</v>
      </c>
    </row>
    <row r="209" spans="1:10" x14ac:dyDescent="0.25">
      <c r="A209" s="3">
        <v>57486</v>
      </c>
      <c r="B209" t="str">
        <f>IF(OR(LEFT(VLOOKUP($A209,'ALL EVALS'!$A:$C,3,FALSE),1)="M",LEFT(VLOOKUP($A209,'ALL EVALS'!$A:$C,3,FALSE),1)="O"),LEFT(VLOOKUP($A209,'ALL EVALS'!$A:$C,3,FALSE),4),LEFT(VLOOKUP($A209,'ALL EVALS'!$A:$C,3,FALSE),3))</f>
        <v xml:space="preserve">RC </v>
      </c>
      <c r="C209" t="str">
        <f>VLOOKUP(A209,'ALL EVALS'!A:B,2,FALSE)</f>
        <v>Shannon Aguilar</v>
      </c>
      <c r="D209" t="str">
        <f>VLOOKUP(A209,'ALL EVALS'!A:D,4,FALSE)</f>
        <v>Instructional Technician Microcomputer Lab</v>
      </c>
      <c r="E209" s="3" t="str">
        <f>VLOOKUP(A209,COLLEAGUE!A:E,5,FALSE)</f>
        <v>CLR</v>
      </c>
      <c r="F209" s="4">
        <f>VLOOKUP(A209,COLLEAGUE!A:M,13,FALSE)</f>
        <v>43413</v>
      </c>
      <c r="G209" s="5">
        <f>MIN(INDEX('ALL EVALS'!G:G,MATCH('Evaluation Data'!$A209,'ALL EVALS'!A:A,0)))</f>
        <v>43704</v>
      </c>
      <c r="H209" s="40" t="str">
        <f>VLOOKUP(A209,COLLEAGUE!A:Q,17,FALSE)</f>
        <v>Sakaguchi, Gary T</v>
      </c>
      <c r="I209" t="str">
        <f>VLOOKUP(A209,'ALL EVALS'!A:F,6,FALSE)</f>
        <v>Gary Sakaguchi</v>
      </c>
      <c r="J209" t="str">
        <f t="shared" ca="1" si="3"/>
        <v>No</v>
      </c>
    </row>
    <row r="210" spans="1:10" x14ac:dyDescent="0.25">
      <c r="A210" s="3">
        <v>81029</v>
      </c>
      <c r="B210" t="str">
        <f>IF(OR(LEFT(VLOOKUP($A210,'ALL EVALS'!$A:$C,3,FALSE),1)="M",LEFT(VLOOKUP($A210,'ALL EVALS'!$A:$C,3,FALSE),1)="O"),LEFT(VLOOKUP($A210,'ALL EVALS'!$A:$C,3,FALSE),4),LEFT(VLOOKUP($A210,'ALL EVALS'!$A:$C,3,FALSE),3))</f>
        <v xml:space="preserve">RC </v>
      </c>
      <c r="C210" t="str">
        <f>VLOOKUP(A210,'ALL EVALS'!A:B,2,FALSE)</f>
        <v>James Davis</v>
      </c>
      <c r="D210" t="str">
        <f>VLOOKUP(A210,'ALL EVALS'!A:D,4,FALSE)</f>
        <v>Computer Support Specialist</v>
      </c>
      <c r="E210" s="3" t="str">
        <f>VLOOKUP(A210,COLLEAGUE!A:E,5,FALSE)</f>
        <v>CLR</v>
      </c>
      <c r="F210" s="4">
        <f>VLOOKUP(A210,COLLEAGUE!A:M,13,FALSE)</f>
        <v>43411</v>
      </c>
      <c r="G210" s="5">
        <f>MIN(INDEX('ALL EVALS'!G:G,MATCH('Evaluation Data'!$A210,'ALL EVALS'!A:A,0)))</f>
        <v>43445</v>
      </c>
      <c r="H210" s="40" t="str">
        <f>VLOOKUP(A210,COLLEAGUE!A:Q,17,FALSE)</f>
        <v>Sakaguchi, Gary T</v>
      </c>
      <c r="I210" t="str">
        <f>VLOOKUP(A210,'ALL EVALS'!A:F,6,FALSE)</f>
        <v>Gary Sakaguchi</v>
      </c>
      <c r="J210" t="str">
        <f t="shared" ca="1" si="3"/>
        <v>Yes</v>
      </c>
    </row>
    <row r="211" spans="1:10" x14ac:dyDescent="0.25">
      <c r="A211" s="3">
        <v>401396</v>
      </c>
      <c r="B211" t="str">
        <f>IF(OR(LEFT(VLOOKUP($A211,'ALL EVALS'!$A:$C,3,FALSE),1)="M",LEFT(VLOOKUP($A211,'ALL EVALS'!$A:$C,3,FALSE),1)="O"),LEFT(VLOOKUP($A211,'ALL EVALS'!$A:$C,3,FALSE),4),LEFT(VLOOKUP($A211,'ALL EVALS'!$A:$C,3,FALSE),3))</f>
        <v xml:space="preserve">RC </v>
      </c>
      <c r="C211" t="str">
        <f>VLOOKUP(A211,'ALL EVALS'!A:B,2,FALSE)</f>
        <v>Kao Vang</v>
      </c>
      <c r="D211" t="str">
        <f>VLOOKUP(A211,'ALL EVALS'!A:D,4,FALSE)</f>
        <v>Instructional Technician - Microcomputer Lab</v>
      </c>
      <c r="E211" s="3" t="str">
        <f>VLOOKUP(A211,COLLEAGUE!A:E,5,FALSE)</f>
        <v>CLR</v>
      </c>
      <c r="F211" s="4">
        <f>VLOOKUP(A211,COLLEAGUE!A:M,13,FALSE)</f>
        <v>43412</v>
      </c>
      <c r="G211" s="5">
        <f>MIN(INDEX('ALL EVALS'!G:G,MATCH('Evaluation Data'!$A211,'ALL EVALS'!A:A,0)))</f>
        <v>43484</v>
      </c>
      <c r="H211" s="40" t="str">
        <f>VLOOKUP(A211,COLLEAGUE!A:Q,17,FALSE)</f>
        <v>Sakaguchi, Gary T</v>
      </c>
      <c r="I211" t="str">
        <f>VLOOKUP(A211,'ALL EVALS'!A:F,6,FALSE)</f>
        <v>Gary Sakaguchi</v>
      </c>
      <c r="J211" t="str">
        <f t="shared" ca="1" si="3"/>
        <v>Yes</v>
      </c>
    </row>
    <row r="212" spans="1:10" x14ac:dyDescent="0.25">
      <c r="A212" s="3">
        <v>415119</v>
      </c>
      <c r="B212" t="str">
        <f>IF(OR(LEFT(VLOOKUP($A212,'ALL EVALS'!$A:$C,3,FALSE),1)="M",LEFT(VLOOKUP($A212,'ALL EVALS'!$A:$C,3,FALSE),1)="O"),LEFT(VLOOKUP($A212,'ALL EVALS'!$A:$C,3,FALSE),4),LEFT(VLOOKUP($A212,'ALL EVALS'!$A:$C,3,FALSE),3))</f>
        <v xml:space="preserve">RC </v>
      </c>
      <c r="C212" t="str">
        <f>VLOOKUP(A212,'ALL EVALS'!A:B,2,FALSE)</f>
        <v>Alfredo Rola</v>
      </c>
      <c r="D212" t="str">
        <f>VLOOKUP(A212,'ALL EVALS'!A:D,4,FALSE)</f>
        <v>Computer Support Technician</v>
      </c>
      <c r="E212" s="3" t="str">
        <f>VLOOKUP(A212,COLLEAGUE!A:E,5,FALSE)</f>
        <v>CLR</v>
      </c>
      <c r="F212" s="4">
        <f>VLOOKUP(A212,COLLEAGUE!A:M,13,FALSE)</f>
        <v>43411</v>
      </c>
      <c r="G212" s="5">
        <f>MIN(INDEX('ALL EVALS'!G:G,MATCH('Evaluation Data'!$A212,'ALL EVALS'!A:A,0)))</f>
        <v>43419</v>
      </c>
      <c r="H212" s="40" t="str">
        <f>VLOOKUP(A212,COLLEAGUE!A:Q,17,FALSE)</f>
        <v>Sakaguchi, Gary T</v>
      </c>
      <c r="I212" t="str">
        <f>VLOOKUP(A212,'ALL EVALS'!A:F,6,FALSE)</f>
        <v>Gary Sakaguchi</v>
      </c>
      <c r="J212" t="str">
        <f t="shared" ca="1" si="3"/>
        <v>Yes</v>
      </c>
    </row>
    <row r="213" spans="1:10" x14ac:dyDescent="0.25">
      <c r="A213" s="3">
        <v>423135</v>
      </c>
      <c r="B213" t="str">
        <f>IF(OR(LEFT(VLOOKUP($A213,'ALL EVALS'!$A:$C,3,FALSE),1)="M",LEFT(VLOOKUP($A213,'ALL EVALS'!$A:$C,3,FALSE),1)="O"),LEFT(VLOOKUP($A213,'ALL EVALS'!$A:$C,3,FALSE),4),LEFT(VLOOKUP($A213,'ALL EVALS'!$A:$C,3,FALSE),3))</f>
        <v>MCCC</v>
      </c>
      <c r="C213" t="str">
        <f>VLOOKUP(A213,'ALL EVALS'!A:B,2,FALSE)</f>
        <v>Ricardo Alvarez</v>
      </c>
      <c r="D213" t="str">
        <f>VLOOKUP(A213,'ALL EVALS'!A:D,4,FALSE)</f>
        <v>Computer Support Technician</v>
      </c>
      <c r="E213" s="3" t="str">
        <f>VLOOKUP(A213,COLLEAGUE!A:E,5,FALSE)</f>
        <v>CLR</v>
      </c>
      <c r="F213" s="4">
        <f>VLOOKUP(A213,COLLEAGUE!A:M,13,FALSE)</f>
        <v>43413</v>
      </c>
      <c r="G213" s="5">
        <f>MIN(INDEX('ALL EVALS'!G:G,MATCH('Evaluation Data'!$A213,'ALL EVALS'!A:A,0)))</f>
        <v>43647</v>
      </c>
      <c r="H213" s="40" t="str">
        <f>VLOOKUP(A213,COLLEAGUE!A:Q,17,FALSE)</f>
        <v>Sakaguchi, Gary T</v>
      </c>
      <c r="I213" t="str">
        <f>VLOOKUP(A213,'ALL EVALS'!A:F,6,FALSE)</f>
        <v>Gary Sakaguchi</v>
      </c>
      <c r="J213" t="str">
        <f t="shared" ca="1" si="3"/>
        <v>No</v>
      </c>
    </row>
    <row r="214" spans="1:10" x14ac:dyDescent="0.25">
      <c r="A214" s="3">
        <v>635431</v>
      </c>
      <c r="B214" t="str">
        <f>IF(OR(LEFT(VLOOKUP($A214,'ALL EVALS'!$A:$C,3,FALSE),1)="M",LEFT(VLOOKUP($A214,'ALL EVALS'!$A:$C,3,FALSE),1)="O"),LEFT(VLOOKUP($A214,'ALL EVALS'!$A:$C,3,FALSE),4),LEFT(VLOOKUP($A214,'ALL EVALS'!$A:$C,3,FALSE),3))</f>
        <v xml:space="preserve">RC </v>
      </c>
      <c r="C214" t="str">
        <f>VLOOKUP(A214,'ALL EVALS'!A:B,2,FALSE)</f>
        <v>Andrew Ho</v>
      </c>
      <c r="D214" t="str">
        <f>VLOOKUP(A214,'ALL EVALS'!A:D,4,FALSE)</f>
        <v>Network Coordinator</v>
      </c>
      <c r="E214" s="3" t="str">
        <f>VLOOKUP(A214,COLLEAGUE!A:E,5,FALSE)</f>
        <v>CLR</v>
      </c>
      <c r="F214" s="4">
        <f>VLOOKUP(A214,COLLEAGUE!A:M,13,FALSE)</f>
        <v>43413</v>
      </c>
      <c r="G214" s="5">
        <f>MIN(INDEX('ALL EVALS'!G:G,MATCH('Evaluation Data'!$A214,'ALL EVALS'!A:A,0)))</f>
        <v>43573</v>
      </c>
      <c r="H214" s="40" t="str">
        <f>VLOOKUP(A214,COLLEAGUE!A:Q,17,FALSE)</f>
        <v>Sakaguchi, Gary T</v>
      </c>
      <c r="I214" t="str">
        <f>VLOOKUP(A214,'ALL EVALS'!A:F,6,FALSE)</f>
        <v>Gary Sakaguchi</v>
      </c>
      <c r="J214" t="str">
        <f t="shared" ca="1" si="3"/>
        <v>No</v>
      </c>
    </row>
    <row r="215" spans="1:10" x14ac:dyDescent="0.25">
      <c r="A215" s="3">
        <v>293020</v>
      </c>
      <c r="B215" t="str">
        <f>IF(OR(LEFT(VLOOKUP($A215,'ALL EVALS'!$A:$C,3,FALSE),1)="M",LEFT(VLOOKUP($A215,'ALL EVALS'!$A:$C,3,FALSE),1)="O"),LEFT(VLOOKUP($A215,'ALL EVALS'!$A:$C,3,FALSE),4),LEFT(VLOOKUP($A215,'ALL EVALS'!$A:$C,3,FALSE),3))</f>
        <v xml:space="preserve">RC </v>
      </c>
      <c r="C215" t="str">
        <f>VLOOKUP(A215,'ALL EVALS'!A:B,2,FALSE)</f>
        <v>Leah Unruh</v>
      </c>
      <c r="D215" t="str">
        <f>VLOOKUP(A215,'ALL EVALS'!A:D,4,FALSE)</f>
        <v>Publications Specialist</v>
      </c>
      <c r="E215" s="3" t="str">
        <f>VLOOKUP(A215,COLLEAGUE!A:E,5,FALSE)</f>
        <v>CLR</v>
      </c>
      <c r="F215" s="4">
        <v>42692</v>
      </c>
      <c r="G215" s="5">
        <f>MIN(INDEX('ALL EVALS'!G:G,MATCH('Evaluation Data'!$A215,'ALL EVALS'!A:A,0)))</f>
        <v>43414</v>
      </c>
      <c r="H215" s="40">
        <f>VLOOKUP(A215,COLLEAGUE!A:Q,17,FALSE)</f>
        <v>0</v>
      </c>
      <c r="I215" t="str">
        <f>VLOOKUP(A215,'ALL EVALS'!A:F,6,FALSE)</f>
        <v>George Takata</v>
      </c>
      <c r="J215" t="str">
        <f t="shared" ca="1" si="3"/>
        <v>Yes</v>
      </c>
    </row>
    <row r="216" spans="1:10" x14ac:dyDescent="0.25">
      <c r="A216" s="3">
        <v>578020</v>
      </c>
      <c r="B216" t="str">
        <f>IF(OR(LEFT(VLOOKUP($A216,'ALL EVALS'!$A:$C,3,FALSE),1)="M",LEFT(VLOOKUP($A216,'ALL EVALS'!$A:$C,3,FALSE),1)="O"),LEFT(VLOOKUP($A216,'ALL EVALS'!$A:$C,3,FALSE),4),LEFT(VLOOKUP($A216,'ALL EVALS'!$A:$C,3,FALSE),3))</f>
        <v xml:space="preserve">RC </v>
      </c>
      <c r="C216" t="str">
        <f>VLOOKUP(A216,'ALL EVALS'!A:B,2,FALSE)</f>
        <v>Drew Baker</v>
      </c>
      <c r="D216" t="str">
        <f>VLOOKUP(A216,'ALL EVALS'!A:D,4,FALSE)</f>
        <v>Webmaster</v>
      </c>
      <c r="E216" s="3" t="str">
        <f>VLOOKUP(A216,COLLEAGUE!A:E,5,FALSE)</f>
        <v>CLR</v>
      </c>
      <c r="F216" s="4">
        <f>VLOOKUP(A216,COLLEAGUE!A:M,13,FALSE)</f>
        <v>42817</v>
      </c>
      <c r="G216" s="5">
        <f>MIN(INDEX('ALL EVALS'!G:G,MATCH('Evaluation Data'!$A216,'ALL EVALS'!A:A,0)))</f>
        <v>43187</v>
      </c>
      <c r="H216" s="40" t="str">
        <f>VLOOKUP(A216,COLLEAGUE!A:Q,17,FALSE)</f>
        <v>Delport, Renee A.</v>
      </c>
      <c r="I216" t="str">
        <f>VLOOKUP(A216,'ALL EVALS'!A:F,6,FALSE)</f>
        <v>George Takata</v>
      </c>
      <c r="J216" t="str">
        <f t="shared" ca="1" si="3"/>
        <v>Yes</v>
      </c>
    </row>
    <row r="217" spans="1:10" x14ac:dyDescent="0.25">
      <c r="A217" s="3">
        <v>3242</v>
      </c>
      <c r="B217" t="str">
        <f>IF(OR(LEFT(VLOOKUP($A217,'ALL EVALS'!$A:$C,3,FALSE),1)="M",LEFT(VLOOKUP($A217,'ALL EVALS'!$A:$C,3,FALSE),1)="O"),LEFT(VLOOKUP($A217,'ALL EVALS'!$A:$C,3,FALSE),4),LEFT(VLOOKUP($A217,'ALL EVALS'!$A:$C,3,FALSE),3))</f>
        <v xml:space="preserve">DO </v>
      </c>
      <c r="C217" t="str">
        <f>VLOOKUP(A217,'ALL EVALS'!A:B,2,FALSE)</f>
        <v>Joe Arriola</v>
      </c>
      <c r="D217" t="str">
        <f>VLOOKUP(A217,'ALL EVALS'!A:D,4,FALSE)</f>
        <v>Groundskeeper Worker</v>
      </c>
      <c r="E217" s="3" t="str">
        <f>VLOOKUP(A217,COLLEAGUE!A:E,5,FALSE)</f>
        <v>CLR</v>
      </c>
      <c r="F217" s="4">
        <f>VLOOKUP(A217,COLLEAGUE!A:M,13,FALSE)</f>
        <v>43453</v>
      </c>
      <c r="G217" s="5">
        <f>MIN(INDEX('ALL EVALS'!G:G,MATCH('Evaluation Data'!$A217,'ALL EVALS'!A:A,0)))</f>
        <v>43635</v>
      </c>
      <c r="H217" s="40" t="str">
        <f>VLOOKUP(A217,COLLEAGUE!A:Q,17,FALSE)</f>
        <v>Foth, Glen R</v>
      </c>
      <c r="I217" t="str">
        <f>VLOOKUP(A217,'ALL EVALS'!A:F,6,FALSE)</f>
        <v>Glen Foth</v>
      </c>
      <c r="J217" t="str">
        <f t="shared" ca="1" si="3"/>
        <v>No</v>
      </c>
    </row>
    <row r="218" spans="1:10" x14ac:dyDescent="0.25">
      <c r="A218" s="3">
        <v>3428</v>
      </c>
      <c r="B218" t="str">
        <f>IF(OR(LEFT(VLOOKUP($A218,'ALL EVALS'!$A:$C,3,FALSE),1)="M",LEFT(VLOOKUP($A218,'ALL EVALS'!$A:$C,3,FALSE),1)="O"),LEFT(VLOOKUP($A218,'ALL EVALS'!$A:$C,3,FALSE),4),LEFT(VLOOKUP($A218,'ALL EVALS'!$A:$C,3,FALSE),3))</f>
        <v xml:space="preserve">DO </v>
      </c>
      <c r="C218" t="str">
        <f>VLOOKUP(A218,'ALL EVALS'!A:B,2,FALSE)</f>
        <v>Albert Barela</v>
      </c>
      <c r="D218" t="str">
        <f>VLOOKUP(A218,'ALL EVALS'!A:D,4,FALSE)</f>
        <v>Groundskeeper Specialist</v>
      </c>
      <c r="E218" s="3" t="str">
        <f>VLOOKUP(A218,COLLEAGUE!A:E,5,FALSE)</f>
        <v>CLR</v>
      </c>
      <c r="F218" s="4">
        <f>VLOOKUP(A218,COLLEAGUE!A:M,13,FALSE)</f>
        <v>43046</v>
      </c>
      <c r="G218" s="5">
        <f>MIN(INDEX('ALL EVALS'!G:G,MATCH('Evaluation Data'!$A218,'ALL EVALS'!A:A,0)))</f>
        <v>43400</v>
      </c>
      <c r="H218" s="40" t="str">
        <f>VLOOKUP(A218,COLLEAGUE!A:Q,17,FALSE)</f>
        <v>Foth, Glen R</v>
      </c>
      <c r="I218" t="str">
        <f>VLOOKUP(A218,'ALL EVALS'!A:F,6,FALSE)</f>
        <v>Glen Foth</v>
      </c>
      <c r="J218" t="str">
        <f t="shared" ca="1" si="3"/>
        <v>Yes</v>
      </c>
    </row>
    <row r="219" spans="1:10" x14ac:dyDescent="0.25">
      <c r="A219" s="3">
        <v>33518</v>
      </c>
      <c r="B219" t="str">
        <f>IF(OR(LEFT(VLOOKUP($A219,'ALL EVALS'!$A:$C,3,FALSE),1)="M",LEFT(VLOOKUP($A219,'ALL EVALS'!$A:$C,3,FALSE),1)="O"),LEFT(VLOOKUP($A219,'ALL EVALS'!$A:$C,3,FALSE),4),LEFT(VLOOKUP($A219,'ALL EVALS'!$A:$C,3,FALSE),3))</f>
        <v xml:space="preserve">DO </v>
      </c>
      <c r="C219" t="str">
        <f>VLOOKUP(A219,'ALL EVALS'!A:B,2,FALSE)</f>
        <v>Daniel Graffigna</v>
      </c>
      <c r="D219" t="str">
        <f>VLOOKUP(A219,'ALL EVALS'!A:D,4,FALSE)</f>
        <v>Groundskeeper Worker</v>
      </c>
      <c r="E219" s="3" t="str">
        <f>VLOOKUP(A219,COLLEAGUE!A:E,5,FALSE)</f>
        <v>CLR</v>
      </c>
      <c r="F219" s="4">
        <f>VLOOKUP(A219,COLLEAGUE!A:M,13,FALSE)</f>
        <v>43223</v>
      </c>
      <c r="G219" s="5">
        <f>MIN(INDEX('ALL EVALS'!G:G,MATCH('Evaluation Data'!$A219,'ALL EVALS'!A:A,0)))</f>
        <v>43467</v>
      </c>
      <c r="H219" s="40" t="str">
        <f>VLOOKUP(A219,COLLEAGUE!A:Q,17,FALSE)</f>
        <v>Foth, Glen R</v>
      </c>
      <c r="I219" t="str">
        <f>VLOOKUP(A219,'ALL EVALS'!A:F,6,FALSE)</f>
        <v>Glen Foth</v>
      </c>
      <c r="J219" t="str">
        <f t="shared" ca="1" si="3"/>
        <v>Yes</v>
      </c>
    </row>
    <row r="220" spans="1:10" x14ac:dyDescent="0.25">
      <c r="A220" s="3">
        <v>43827</v>
      </c>
      <c r="B220" t="str">
        <f>IF(OR(LEFT(VLOOKUP($A220,'ALL EVALS'!$A:$C,3,FALSE),1)="M",LEFT(VLOOKUP($A220,'ALL EVALS'!$A:$C,3,FALSE),1)="O"),LEFT(VLOOKUP($A220,'ALL EVALS'!$A:$C,3,FALSE),4),LEFT(VLOOKUP($A220,'ALL EVALS'!$A:$C,3,FALSE),3))</f>
        <v xml:space="preserve">DO </v>
      </c>
      <c r="C220" t="str">
        <f>VLOOKUP(A220,'ALL EVALS'!A:B,2,FALSE)</f>
        <v>Eric Rogers</v>
      </c>
      <c r="D220" t="str">
        <f>VLOOKUP(A220,'ALL EVALS'!A:D,4,FALSE)</f>
        <v>Groundskeeper Worker</v>
      </c>
      <c r="E220" s="3" t="str">
        <f>VLOOKUP(A220,COLLEAGUE!A:E,5,FALSE)</f>
        <v>CLR</v>
      </c>
      <c r="F220" s="4">
        <f>VLOOKUP(A220,COLLEAGUE!A:M,13,FALSE)</f>
        <v>43042</v>
      </c>
      <c r="G220" s="5">
        <f>MIN(INDEX('ALL EVALS'!G:G,MATCH('Evaluation Data'!$A220,'ALL EVALS'!A:A,0)))</f>
        <v>43400</v>
      </c>
      <c r="H220" s="40" t="str">
        <f>VLOOKUP(A220,COLLEAGUE!A:Q,17,FALSE)</f>
        <v>Foth, Glen R</v>
      </c>
      <c r="I220" t="str">
        <f>VLOOKUP(A220,'ALL EVALS'!A:F,6,FALSE)</f>
        <v>Glen Foth</v>
      </c>
      <c r="J220" t="str">
        <f t="shared" ca="1" si="3"/>
        <v>Yes</v>
      </c>
    </row>
    <row r="221" spans="1:10" x14ac:dyDescent="0.25">
      <c r="A221" s="3">
        <v>47534</v>
      </c>
      <c r="B221" t="str">
        <f>IF(OR(LEFT(VLOOKUP($A221,'ALL EVALS'!$A:$C,3,FALSE),1)="M",LEFT(VLOOKUP($A221,'ALL EVALS'!$A:$C,3,FALSE),1)="O"),LEFT(VLOOKUP($A221,'ALL EVALS'!$A:$C,3,FALSE),4),LEFT(VLOOKUP($A221,'ALL EVALS'!$A:$C,3,FALSE),3))</f>
        <v xml:space="preserve">DO </v>
      </c>
      <c r="C221" t="str">
        <f>VLOOKUP(A221,'ALL EVALS'!A:B,2,FALSE)</f>
        <v>Mario F. Gonzalez</v>
      </c>
      <c r="D221" t="str">
        <f>VLOOKUP(A221,'ALL EVALS'!A:D,4,FALSE)</f>
        <v>Groundskeeper Worker</v>
      </c>
      <c r="E221" s="3" t="str">
        <f>VLOOKUP(A221,COLLEAGUE!A:E,5,FALSE)</f>
        <v>CLR</v>
      </c>
      <c r="F221" s="4">
        <f>VLOOKUP(A221,COLLEAGUE!A:M,13,FALSE)</f>
        <v>43040</v>
      </c>
      <c r="G221" s="5">
        <f>MIN(INDEX('ALL EVALS'!G:G,MATCH('Evaluation Data'!$A221,'ALL EVALS'!A:A,0)))</f>
        <v>43346</v>
      </c>
      <c r="H221" s="40" t="str">
        <f>VLOOKUP(A221,COLLEAGUE!A:Q,17,FALSE)</f>
        <v>Foth, Glen R</v>
      </c>
      <c r="I221" t="str">
        <f>VLOOKUP(A221,'ALL EVALS'!A:F,6,FALSE)</f>
        <v>Glen Foth</v>
      </c>
      <c r="J221" t="str">
        <f t="shared" ca="1" si="3"/>
        <v>Yes</v>
      </c>
    </row>
    <row r="222" spans="1:10" x14ac:dyDescent="0.25">
      <c r="A222" s="3">
        <v>98198</v>
      </c>
      <c r="B222" t="str">
        <f>IF(OR(LEFT(VLOOKUP($A222,'ALL EVALS'!$A:$C,3,FALSE),1)="M",LEFT(VLOOKUP($A222,'ALL EVALS'!$A:$C,3,FALSE),1)="O"),LEFT(VLOOKUP($A222,'ALL EVALS'!$A:$C,3,FALSE),4),LEFT(VLOOKUP($A222,'ALL EVALS'!$A:$C,3,FALSE),3))</f>
        <v xml:space="preserve">DO </v>
      </c>
      <c r="C222" t="str">
        <f>VLOOKUP(A222,'ALL EVALS'!A:B,2,FALSE)</f>
        <v>Jody Cooley</v>
      </c>
      <c r="D222" t="str">
        <f>VLOOKUP(A222,'ALL EVALS'!A:D,4,FALSE)</f>
        <v>Groundskeeper Specialist</v>
      </c>
      <c r="E222" s="3" t="str">
        <f>VLOOKUP(A222,COLLEAGUE!A:E,5,FALSE)</f>
        <v>CLR</v>
      </c>
      <c r="F222" s="4">
        <v>43119</v>
      </c>
      <c r="G222" s="5">
        <f>MIN(INDEX('ALL EVALS'!G:G,MATCH('Evaluation Data'!$A222,'ALL EVALS'!A:A,0)))</f>
        <v>43412</v>
      </c>
      <c r="H222" s="40">
        <f>VLOOKUP(A222,COLLEAGUE!A:Q,17,FALSE)</f>
        <v>0</v>
      </c>
      <c r="I222" t="str">
        <f>VLOOKUP(A222,'ALL EVALS'!A:F,6,FALSE)</f>
        <v>Glen Foth</v>
      </c>
      <c r="J222" t="str">
        <f t="shared" ca="1" si="3"/>
        <v>Yes</v>
      </c>
    </row>
    <row r="223" spans="1:10" x14ac:dyDescent="0.25">
      <c r="A223" s="3">
        <v>104710</v>
      </c>
      <c r="B223" t="str">
        <f>IF(OR(LEFT(VLOOKUP($A223,'ALL EVALS'!$A:$C,3,FALSE),1)="M",LEFT(VLOOKUP($A223,'ALL EVALS'!$A:$C,3,FALSE),1)="O"),LEFT(VLOOKUP($A223,'ALL EVALS'!$A:$C,3,FALSE),4),LEFT(VLOOKUP($A223,'ALL EVALS'!$A:$C,3,FALSE),3))</f>
        <v xml:space="preserve">DO </v>
      </c>
      <c r="C223" t="str">
        <f>VLOOKUP(A223,'ALL EVALS'!A:B,2,FALSE)</f>
        <v>Daniel Hernandez</v>
      </c>
      <c r="D223" t="str">
        <f>VLOOKUP(A223,'ALL EVALS'!A:D,4,FALSE)</f>
        <v>Lead Groundskeeper Specialist</v>
      </c>
      <c r="E223" s="3" t="str">
        <f>VLOOKUP(A223,COLLEAGUE!A:E,5,FALSE)</f>
        <v>CLR</v>
      </c>
      <c r="F223" s="4">
        <f>VLOOKUP(A223,COLLEAGUE!A:M,13,FALSE)</f>
        <v>43430</v>
      </c>
      <c r="G223" s="5">
        <f>MIN(INDEX('ALL EVALS'!G:G,MATCH('Evaluation Data'!$A223,'ALL EVALS'!A:A,0)))</f>
        <v>43561</v>
      </c>
      <c r="H223" s="40" t="str">
        <f>VLOOKUP(A223,COLLEAGUE!A:Q,17,FALSE)</f>
        <v>Foth, Glen R</v>
      </c>
      <c r="I223" t="str">
        <f>VLOOKUP(A223,'ALL EVALS'!A:F,6,FALSE)</f>
        <v>Glen Foth</v>
      </c>
      <c r="J223" t="str">
        <f t="shared" ca="1" si="3"/>
        <v>No</v>
      </c>
    </row>
    <row r="224" spans="1:10" x14ac:dyDescent="0.25">
      <c r="A224" s="3">
        <v>187993</v>
      </c>
      <c r="B224" t="str">
        <f>IF(OR(LEFT(VLOOKUP($A224,'ALL EVALS'!$A:$C,3,FALSE),1)="M",LEFT(VLOOKUP($A224,'ALL EVALS'!$A:$C,3,FALSE),1)="O"),LEFT(VLOOKUP($A224,'ALL EVALS'!$A:$C,3,FALSE),4),LEFT(VLOOKUP($A224,'ALL EVALS'!$A:$C,3,FALSE),3))</f>
        <v xml:space="preserve">DO </v>
      </c>
      <c r="C224" t="str">
        <f>VLOOKUP(A224,'ALL EVALS'!A:B,2,FALSE)</f>
        <v>Frederick Sorenson</v>
      </c>
      <c r="D224" t="str">
        <f>VLOOKUP(A224,'ALL EVALS'!A:D,4,FALSE)</f>
        <v>Groundskeeper Worker</v>
      </c>
      <c r="E224" s="3" t="str">
        <f>VLOOKUP(A224,COLLEAGUE!A:E,5,FALSE)</f>
        <v>CLR</v>
      </c>
      <c r="F224" s="4">
        <f>VLOOKUP(A224,COLLEAGUE!A:M,13,FALSE)</f>
        <v>43452</v>
      </c>
      <c r="G224" s="5">
        <f>MIN(INDEX('ALL EVALS'!G:G,MATCH('Evaluation Data'!$A224,'ALL EVALS'!A:A,0)))</f>
        <v>43501</v>
      </c>
      <c r="H224" s="40" t="str">
        <f>VLOOKUP(A224,COLLEAGUE!A:Q,17,FALSE)</f>
        <v>Foth, Glen R</v>
      </c>
      <c r="I224" t="str">
        <f>VLOOKUP(A224,'ALL EVALS'!A:F,6,FALSE)</f>
        <v>Glen Foth</v>
      </c>
      <c r="J224" t="str">
        <f t="shared" ca="1" si="3"/>
        <v>Yes</v>
      </c>
    </row>
    <row r="225" spans="1:10" x14ac:dyDescent="0.25">
      <c r="A225" s="3">
        <v>274410</v>
      </c>
      <c r="B225" t="str">
        <f>IF(OR(LEFT(VLOOKUP($A225,'ALL EVALS'!$A:$C,3,FALSE),1)="M",LEFT(VLOOKUP($A225,'ALL EVALS'!$A:$C,3,FALSE),1)="O"),LEFT(VLOOKUP($A225,'ALL EVALS'!$A:$C,3,FALSE),4),LEFT(VLOOKUP($A225,'ALL EVALS'!$A:$C,3,FALSE),3))</f>
        <v xml:space="preserve">DO </v>
      </c>
      <c r="C225" t="str">
        <f>VLOOKUP(A225,'ALL EVALS'!A:B,2,FALSE)</f>
        <v>Justin Ramirez</v>
      </c>
      <c r="D225" t="str">
        <f>VLOOKUP(A225,'ALL EVALS'!A:D,4,FALSE)</f>
        <v>Groundskeeper Worker</v>
      </c>
      <c r="E225" s="3" t="str">
        <f>VLOOKUP(A225,COLLEAGUE!A:E,5,FALSE)</f>
        <v>CLR</v>
      </c>
      <c r="F225" s="4">
        <f>VLOOKUP(A225,COLLEAGUE!A:M,13,FALSE)</f>
        <v>43432</v>
      </c>
      <c r="G225" s="5">
        <f>MIN(INDEX('ALL EVALS'!G:G,MATCH('Evaluation Data'!$A225,'ALL EVALS'!A:A,0)))</f>
        <v>43539</v>
      </c>
      <c r="H225" s="40" t="str">
        <f>VLOOKUP(A225,COLLEAGUE!A:Q,17,FALSE)</f>
        <v>Foth, Glen R</v>
      </c>
      <c r="I225" t="str">
        <f>VLOOKUP(A225,'ALL EVALS'!A:F,6,FALSE)</f>
        <v>Glen Foth</v>
      </c>
      <c r="J225" t="str">
        <f t="shared" ca="1" si="3"/>
        <v>No</v>
      </c>
    </row>
    <row r="226" spans="1:10" x14ac:dyDescent="0.25">
      <c r="A226" s="3">
        <v>355502</v>
      </c>
      <c r="B226" t="str">
        <f>IF(OR(LEFT(VLOOKUP($A226,'ALL EVALS'!$A:$C,3,FALSE),1)="M",LEFT(VLOOKUP($A226,'ALL EVALS'!$A:$C,3,FALSE),1)="O"),LEFT(VLOOKUP($A226,'ALL EVALS'!$A:$C,3,FALSE),4),LEFT(VLOOKUP($A226,'ALL EVALS'!$A:$C,3,FALSE),3))</f>
        <v xml:space="preserve">DO </v>
      </c>
      <c r="C226" t="str">
        <f>VLOOKUP(A226,'ALL EVALS'!A:B,2,FALSE)</f>
        <v>Rown Rankin</v>
      </c>
      <c r="D226" t="str">
        <f>VLOOKUP(A226,'ALL EVALS'!A:D,4,FALSE)</f>
        <v>Groundskeeper &amp; Equipment Repair Specialist</v>
      </c>
      <c r="E226" s="3" t="str">
        <f>VLOOKUP(A226,COLLEAGUE!A:E,5,FALSE)</f>
        <v>CLR</v>
      </c>
      <c r="F226" s="4">
        <f>VLOOKUP(A226,COLLEAGUE!A:M,13,FALSE)</f>
        <v>43031</v>
      </c>
      <c r="G226" s="5">
        <f>MIN(INDEX('ALL EVALS'!G:G,MATCH('Evaluation Data'!$A226,'ALL EVALS'!A:A,0)))</f>
        <v>43346</v>
      </c>
      <c r="H226" s="40" t="str">
        <f>VLOOKUP(A226,COLLEAGUE!A:Q,17,FALSE)</f>
        <v>Foth, Glen R</v>
      </c>
      <c r="I226" t="str">
        <f>VLOOKUP(A226,'ALL EVALS'!A:F,6,FALSE)</f>
        <v>Glen Foth</v>
      </c>
      <c r="J226" t="str">
        <f t="shared" ca="1" si="3"/>
        <v>Yes</v>
      </c>
    </row>
    <row r="227" spans="1:10" x14ac:dyDescent="0.25">
      <c r="A227" s="3">
        <v>358051</v>
      </c>
      <c r="B227" t="str">
        <f>IF(OR(LEFT(VLOOKUP($A227,'ALL EVALS'!$A:$C,3,FALSE),1)="M",LEFT(VLOOKUP($A227,'ALL EVALS'!$A:$C,3,FALSE),1)="O"),LEFT(VLOOKUP($A227,'ALL EVALS'!$A:$C,3,FALSE),4),LEFT(VLOOKUP($A227,'ALL EVALS'!$A:$C,3,FALSE),3))</f>
        <v xml:space="preserve">DO </v>
      </c>
      <c r="C227" t="str">
        <f>VLOOKUP(A227,'ALL EVALS'!A:B,2,FALSE)</f>
        <v>Jerald Glazener</v>
      </c>
      <c r="D227" t="str">
        <f>VLOOKUP(A227,'ALL EVALS'!A:D,4,FALSE)</f>
        <v>Groundskeeper Worker</v>
      </c>
      <c r="E227" s="3" t="str">
        <f>VLOOKUP(A227,COLLEAGUE!A:E,5,FALSE)</f>
        <v>CLR</v>
      </c>
      <c r="F227" s="4">
        <f>VLOOKUP(A227,COLLEAGUE!A:M,13,FALSE)</f>
        <v>43236</v>
      </c>
      <c r="G227" s="5">
        <f>MIN(INDEX('ALL EVALS'!G:G,MATCH('Evaluation Data'!$A227,'ALL EVALS'!A:A,0)))</f>
        <v>43479</v>
      </c>
      <c r="H227" s="40" t="str">
        <f>VLOOKUP(A227,COLLEAGUE!A:Q,17,FALSE)</f>
        <v>Foth, Glen R</v>
      </c>
      <c r="I227" t="str">
        <f>VLOOKUP(A227,'ALL EVALS'!A:F,6,FALSE)</f>
        <v>Glen Foth</v>
      </c>
      <c r="J227" t="str">
        <f t="shared" ca="1" si="3"/>
        <v>Yes</v>
      </c>
    </row>
    <row r="228" spans="1:10" x14ac:dyDescent="0.25">
      <c r="A228" s="3">
        <v>360093</v>
      </c>
      <c r="B228" t="str">
        <f>IF(OR(LEFT(VLOOKUP($A228,'ALL EVALS'!$A:$C,3,FALSE),1)="M",LEFT(VLOOKUP($A228,'ALL EVALS'!$A:$C,3,FALSE),1)="O"),LEFT(VLOOKUP($A228,'ALL EVALS'!$A:$C,3,FALSE),4),LEFT(VLOOKUP($A228,'ALL EVALS'!$A:$C,3,FALSE),3))</f>
        <v xml:space="preserve">DO </v>
      </c>
      <c r="C228" t="str">
        <f>VLOOKUP(A228,'ALL EVALS'!A:B,2,FALSE)</f>
        <v>Andrew Johnson</v>
      </c>
      <c r="D228" t="str">
        <f>VLOOKUP(A228,'ALL EVALS'!A:D,4,FALSE)</f>
        <v>Groundskeeper Worker</v>
      </c>
      <c r="E228" s="3" t="str">
        <f>VLOOKUP(A228,COLLEAGUE!A:E,5,FALSE)</f>
        <v>CLR</v>
      </c>
      <c r="F228" s="4">
        <f>VLOOKUP(A228,COLLEAGUE!A:M,13,FALSE)</f>
        <v>43223</v>
      </c>
      <c r="G228" s="5">
        <f>MIN(INDEX('ALL EVALS'!G:G,MATCH('Evaluation Data'!$A228,'ALL EVALS'!A:A,0)))</f>
        <v>43495</v>
      </c>
      <c r="H228" s="40" t="str">
        <f>VLOOKUP(A228,COLLEAGUE!A:Q,17,FALSE)</f>
        <v>Foth, Glen R</v>
      </c>
      <c r="I228" t="str">
        <f>VLOOKUP(A228,'ALL EVALS'!A:F,6,FALSE)</f>
        <v>Glen Foth</v>
      </c>
      <c r="J228" t="str">
        <f t="shared" ca="1" si="3"/>
        <v>Yes</v>
      </c>
    </row>
    <row r="229" spans="1:10" x14ac:dyDescent="0.25">
      <c r="A229" s="3">
        <v>383020</v>
      </c>
      <c r="B229" t="str">
        <f>IF(OR(LEFT(VLOOKUP($A229,'ALL EVALS'!$A:$C,3,FALSE),1)="M",LEFT(VLOOKUP($A229,'ALL EVALS'!$A:$C,3,FALSE),1)="O"),LEFT(VLOOKUP($A229,'ALL EVALS'!$A:$C,3,FALSE),4),LEFT(VLOOKUP($A229,'ALL EVALS'!$A:$C,3,FALSE),3))</f>
        <v xml:space="preserve">DO </v>
      </c>
      <c r="C229" t="str">
        <f>VLOOKUP(A229,'ALL EVALS'!A:B,2,FALSE)</f>
        <v>Christopher Lozano</v>
      </c>
      <c r="D229" t="str">
        <f>VLOOKUP(A229,'ALL EVALS'!A:D,4,FALSE)</f>
        <v>Groundskeeper Worker</v>
      </c>
      <c r="E229" s="3" t="str">
        <f>VLOOKUP(A229,COLLEAGUE!A:E,5,FALSE)</f>
        <v>CLR</v>
      </c>
      <c r="F229" s="4">
        <f>VLOOKUP(A229,COLLEAGUE!A:M,13,FALSE)</f>
        <v>43434</v>
      </c>
      <c r="G229" s="5">
        <f>MIN(INDEX('ALL EVALS'!G:G,MATCH('Evaluation Data'!$A229,'ALL EVALS'!A:A,0)))</f>
        <v>43605</v>
      </c>
      <c r="H229" s="40" t="str">
        <f>VLOOKUP(A229,COLLEAGUE!A:Q,17,FALSE)</f>
        <v>Foth, Glen R</v>
      </c>
      <c r="I229" t="str">
        <f>VLOOKUP(A229,'ALL EVALS'!A:F,6,FALSE)</f>
        <v>Glen Foth</v>
      </c>
      <c r="J229" t="str">
        <f t="shared" ca="1" si="3"/>
        <v>No</v>
      </c>
    </row>
    <row r="230" spans="1:10" x14ac:dyDescent="0.25">
      <c r="A230" s="3">
        <v>395845</v>
      </c>
      <c r="B230" t="str">
        <f>IF(OR(LEFT(VLOOKUP($A230,'ALL EVALS'!$A:$C,3,FALSE),1)="M",LEFT(VLOOKUP($A230,'ALL EVALS'!$A:$C,3,FALSE),1)="O"),LEFT(VLOOKUP($A230,'ALL EVALS'!$A:$C,3,FALSE),4),LEFT(VLOOKUP($A230,'ALL EVALS'!$A:$C,3,FALSE),3))</f>
        <v xml:space="preserve">DO </v>
      </c>
      <c r="C230" t="str">
        <f>VLOOKUP(A230,'ALL EVALS'!A:B,2,FALSE)</f>
        <v>Juan Alvarez-Tovar</v>
      </c>
      <c r="D230" t="str">
        <f>VLOOKUP(A230,'ALL EVALS'!A:D,4,FALSE)</f>
        <v>Groundskeeper Worker</v>
      </c>
      <c r="E230" s="3" t="str">
        <f>VLOOKUP(A230,COLLEAGUE!A:E,5,FALSE)</f>
        <v>CLR</v>
      </c>
      <c r="F230" s="4">
        <f>VLOOKUP(A230,COLLEAGUE!A:M,13,FALSE)</f>
        <v>43434</v>
      </c>
      <c r="G230" s="5">
        <f>MIN(INDEX('ALL EVALS'!G:G,MATCH('Evaluation Data'!$A230,'ALL EVALS'!A:A,0)))</f>
        <v>43687</v>
      </c>
      <c r="H230" s="40" t="str">
        <f>VLOOKUP(A230,COLLEAGUE!A:Q,17,FALSE)</f>
        <v>Foth, Glen R</v>
      </c>
      <c r="I230" t="str">
        <f>VLOOKUP(A230,'ALL EVALS'!A:F,6,FALSE)</f>
        <v>Glen Foth</v>
      </c>
      <c r="J230" t="str">
        <f t="shared" ca="1" si="3"/>
        <v>No</v>
      </c>
    </row>
    <row r="231" spans="1:10" x14ac:dyDescent="0.25">
      <c r="A231" s="3">
        <v>746402</v>
      </c>
      <c r="B231" t="str">
        <f>IF(OR(LEFT(VLOOKUP($A231,'ALL EVALS'!$A:$C,3,FALSE),1)="M",LEFT(VLOOKUP($A231,'ALL EVALS'!$A:$C,3,FALSE),1)="O"),LEFT(VLOOKUP($A231,'ALL EVALS'!$A:$C,3,FALSE),4),LEFT(VLOOKUP($A231,'ALL EVALS'!$A:$C,3,FALSE),3))</f>
        <v xml:space="preserve">DO </v>
      </c>
      <c r="C231" t="str">
        <f>VLOOKUP(A231,'ALL EVALS'!A:B,2,FALSE)</f>
        <v>Hector Radillo</v>
      </c>
      <c r="D231" t="str">
        <f>VLOOKUP(A231,'ALL EVALS'!A:D,4,FALSE)</f>
        <v>Groundskeeper Worker</v>
      </c>
      <c r="E231" s="3" t="str">
        <f>VLOOKUP(A231,COLLEAGUE!A:E,5,FALSE)</f>
        <v>CLR</v>
      </c>
      <c r="F231" s="4">
        <f>VLOOKUP(A231,COLLEAGUE!A:M,13,FALSE)</f>
        <v>43433</v>
      </c>
      <c r="G231" s="5">
        <f>MIN(INDEX('ALL EVALS'!G:G,MATCH('Evaluation Data'!$A231,'ALL EVALS'!A:A,0)))</f>
        <v>43604</v>
      </c>
      <c r="H231" s="40" t="str">
        <f>VLOOKUP(A231,COLLEAGUE!A:Q,17,FALSE)</f>
        <v>Foth, Glen R</v>
      </c>
      <c r="I231" t="str">
        <f>VLOOKUP(A231,'ALL EVALS'!A:F,6,FALSE)</f>
        <v>Glen Foth</v>
      </c>
      <c r="J231" t="str">
        <f t="shared" ca="1" si="3"/>
        <v>No</v>
      </c>
    </row>
    <row r="232" spans="1:10" x14ac:dyDescent="0.25">
      <c r="A232" s="3">
        <v>793418</v>
      </c>
      <c r="B232" t="str">
        <f>IF(OR(LEFT(VLOOKUP($A232,'ALL EVALS'!$A:$C,3,FALSE),1)="M",LEFT(VLOOKUP($A232,'ALL EVALS'!$A:$C,3,FALSE),1)="O"),LEFT(VLOOKUP($A232,'ALL EVALS'!$A:$C,3,FALSE),4),LEFT(VLOOKUP($A232,'ALL EVALS'!$A:$C,3,FALSE),3))</f>
        <v xml:space="preserve">DO </v>
      </c>
      <c r="C232" t="str">
        <f>VLOOKUP(A232,'ALL EVALS'!A:B,2,FALSE)</f>
        <v>Juan Flores-Rios</v>
      </c>
      <c r="D232" t="str">
        <f>VLOOKUP(A232,'ALL EVALS'!A:D,4,FALSE)</f>
        <v>Groundskeeper Worker</v>
      </c>
      <c r="E232" s="3" t="str">
        <f>VLOOKUP(A232,COLLEAGUE!A:E,5,FALSE)</f>
        <v>CLR</v>
      </c>
      <c r="F232" s="4">
        <f>VLOOKUP(A232,COLLEAGUE!A:M,13,FALSE)</f>
        <v>43453</v>
      </c>
      <c r="G232" s="5">
        <f>MIN(INDEX('ALL EVALS'!G:G,MATCH('Evaluation Data'!$A232,'ALL EVALS'!A:A,0)))</f>
        <v>43729</v>
      </c>
      <c r="H232" s="40" t="str">
        <f>VLOOKUP(A232,COLLEAGUE!A:Q,17,FALSE)</f>
        <v>Foth, Glen R</v>
      </c>
      <c r="I232" t="str">
        <f>VLOOKUP(A232,'ALL EVALS'!A:F,6,FALSE)</f>
        <v>Glen Foth</v>
      </c>
      <c r="J232" t="str">
        <f t="shared" ca="1" si="3"/>
        <v>No</v>
      </c>
    </row>
    <row r="233" spans="1:10" x14ac:dyDescent="0.25">
      <c r="A233" s="3">
        <v>23178</v>
      </c>
      <c r="B233" t="str">
        <f>IF(OR(LEFT(VLOOKUP($A233,'ALL EVALS'!$A:$C,3,FALSE),1)="M",LEFT(VLOOKUP($A233,'ALL EVALS'!$A:$C,3,FALSE),1)="O"),LEFT(VLOOKUP($A233,'ALL EVALS'!$A:$C,3,FALSE),4),LEFT(VLOOKUP($A233,'ALL EVALS'!$A:$C,3,FALSE),3))</f>
        <v xml:space="preserve">DO </v>
      </c>
      <c r="C233" t="str">
        <f>VLOOKUP(A233,'ALL EVALS'!A:B,2,FALSE)</f>
        <v>Saprina Abraham</v>
      </c>
      <c r="D233" t="str">
        <f>VLOOKUP(A233,'ALL EVALS'!A:D,4,FALSE)</f>
        <v>Accounting Clerk III</v>
      </c>
      <c r="E233" s="3" t="str">
        <f>VLOOKUP(A233,COLLEAGUE!A:E,5,FALSE)</f>
        <v>CNF</v>
      </c>
      <c r="F233" s="4">
        <f>VLOOKUP(A233,COLLEAGUE!A:M,13,FALSE)</f>
        <v>43405</v>
      </c>
      <c r="G233" s="5">
        <f>MIN(INDEX('ALL EVALS'!G:G,MATCH('Evaluation Data'!$A233,'ALL EVALS'!A:A,0)))</f>
        <v>43435</v>
      </c>
      <c r="H233" s="40" t="str">
        <f>VLOOKUP(A233,COLLEAGUE!A:Q,17,FALSE)</f>
        <v>Billings, Glynna L</v>
      </c>
      <c r="I233" t="str">
        <f>VLOOKUP(A233,'ALL EVALS'!A:F,6,FALSE)</f>
        <v>Glynna Billings</v>
      </c>
      <c r="J233" t="str">
        <f t="shared" ca="1" si="3"/>
        <v>Yes</v>
      </c>
    </row>
    <row r="234" spans="1:10" x14ac:dyDescent="0.25">
      <c r="A234" s="3">
        <v>26689</v>
      </c>
      <c r="B234" t="str">
        <f>IF(OR(LEFT(VLOOKUP($A234,'ALL EVALS'!$A:$C,3,FALSE),1)="M",LEFT(VLOOKUP($A234,'ALL EVALS'!$A:$C,3,FALSE),1)="O"),LEFT(VLOOKUP($A234,'ALL EVALS'!$A:$C,3,FALSE),4),LEFT(VLOOKUP($A234,'ALL EVALS'!$A:$C,3,FALSE),3))</f>
        <v xml:space="preserve">DO </v>
      </c>
      <c r="C234" t="str">
        <f>VLOOKUP(A234,'ALL EVALS'!A:B,2,FALSE)</f>
        <v>Kelli Hutchison</v>
      </c>
      <c r="D234" t="str">
        <f>VLOOKUP(A234,'ALL EVALS'!A:D,4,FALSE)</f>
        <v>Accounting Technician II</v>
      </c>
      <c r="E234" s="3" t="str">
        <f>VLOOKUP(A234,COLLEAGUE!A:E,5,FALSE)</f>
        <v>CNF</v>
      </c>
      <c r="F234" s="4">
        <f>VLOOKUP(A234,COLLEAGUE!A:M,13,FALSE)</f>
        <v>43369</v>
      </c>
      <c r="G234" s="5">
        <f>MIN(INDEX('ALL EVALS'!G:G,MATCH('Evaluation Data'!$A234,'ALL EVALS'!A:A,0)))</f>
        <v>43792</v>
      </c>
      <c r="H234" s="40" t="str">
        <f>VLOOKUP(A234,COLLEAGUE!A:Q,17,FALSE)</f>
        <v>Billings, Glynna L</v>
      </c>
      <c r="I234" t="str">
        <f>VLOOKUP(A234,'ALL EVALS'!A:F,6,FALSE)</f>
        <v>Glynna Billings</v>
      </c>
      <c r="J234" t="str">
        <f t="shared" ca="1" si="3"/>
        <v>No</v>
      </c>
    </row>
    <row r="235" spans="1:10" x14ac:dyDescent="0.25">
      <c r="A235" s="3">
        <v>38853</v>
      </c>
      <c r="B235" t="str">
        <f>IF(OR(LEFT(VLOOKUP($A235,'ALL EVALS'!$A:$C,3,FALSE),1)="M",LEFT(VLOOKUP($A235,'ALL EVALS'!$A:$C,3,FALSE),1)="O"),LEFT(VLOOKUP($A235,'ALL EVALS'!$A:$C,3,FALSE),4),LEFT(VLOOKUP($A235,'ALL EVALS'!$A:$C,3,FALSE),3))</f>
        <v xml:space="preserve">DO </v>
      </c>
      <c r="C235" t="str">
        <f>VLOOKUP(A235,'ALL EVALS'!A:B,2,FALSE)</f>
        <v>Virginia Vindiola</v>
      </c>
      <c r="D235" t="str">
        <f>VLOOKUP(A235,'ALL EVALS'!A:D,4,FALSE)</f>
        <v>Accounting Technician I</v>
      </c>
      <c r="E235" s="3" t="str">
        <f>VLOOKUP(A235,COLLEAGUE!A:E,5,FALSE)</f>
        <v>CNF</v>
      </c>
      <c r="F235" s="4">
        <f>VLOOKUP(A235,COLLEAGUE!A:M,13,FALSE)</f>
        <v>43196</v>
      </c>
      <c r="G235" s="5">
        <f>MIN(INDEX('ALL EVALS'!G:G,MATCH('Evaluation Data'!$A235,'ALL EVALS'!A:A,0)))</f>
        <v>43226</v>
      </c>
      <c r="H235" s="40" t="str">
        <f>VLOOKUP(A235,COLLEAGUE!A:Q,17,FALSE)</f>
        <v>Billings, Glynna L</v>
      </c>
      <c r="I235" t="str">
        <f>VLOOKUP(A235,'ALL EVALS'!A:F,6,FALSE)</f>
        <v>Glynna Billings</v>
      </c>
      <c r="J235" t="str">
        <f t="shared" ca="1" si="3"/>
        <v>Yes</v>
      </c>
    </row>
    <row r="236" spans="1:10" x14ac:dyDescent="0.25">
      <c r="A236" s="3">
        <v>64626</v>
      </c>
      <c r="B236" t="str">
        <f>IF(OR(LEFT(VLOOKUP($A236,'ALL EVALS'!$A:$C,3,FALSE),1)="M",LEFT(VLOOKUP($A236,'ALL EVALS'!$A:$C,3,FALSE),1)="O"),LEFT(VLOOKUP($A236,'ALL EVALS'!$A:$C,3,FALSE),4),LEFT(VLOOKUP($A236,'ALL EVALS'!$A:$C,3,FALSE),3))</f>
        <v xml:space="preserve">DO </v>
      </c>
      <c r="C236" t="str">
        <f>VLOOKUP(A236,'ALL EVALS'!A:B,2,FALSE)</f>
        <v>Cindy Chang</v>
      </c>
      <c r="D236" t="str">
        <f>VLOOKUP(A236,'ALL EVALS'!A:D,4,FALSE)</f>
        <v>Accountant/Auditor</v>
      </c>
      <c r="E236" s="3" t="str">
        <f>VLOOKUP(A236,COLLEAGUE!A:E,5,FALSE)</f>
        <v>CLR</v>
      </c>
      <c r="F236" s="4">
        <f>VLOOKUP(A236,COLLEAGUE!A:M,13,FALSE)</f>
        <v>43409</v>
      </c>
      <c r="G236" s="5">
        <f>MIN(INDEX('ALL EVALS'!G:G,MATCH('Evaluation Data'!$A236,'ALL EVALS'!A:A,0)))</f>
        <v>43585</v>
      </c>
      <c r="H236" s="40" t="str">
        <f>VLOOKUP(A236,COLLEAGUE!A:Q,17,FALSE)</f>
        <v>Billings, Glynna L</v>
      </c>
      <c r="I236" t="str">
        <f>VLOOKUP(A236,'ALL EVALS'!A:F,6,FALSE)</f>
        <v>Glynna Billings</v>
      </c>
      <c r="J236" t="str">
        <f t="shared" ca="1" si="3"/>
        <v>No</v>
      </c>
    </row>
    <row r="237" spans="1:10" x14ac:dyDescent="0.25">
      <c r="A237" s="3">
        <v>89799</v>
      </c>
      <c r="B237" t="str">
        <f>IF(OR(LEFT(VLOOKUP($A237,'ALL EVALS'!$A:$C,3,FALSE),1)="M",LEFT(VLOOKUP($A237,'ALL EVALS'!$A:$C,3,FALSE),1)="O"),LEFT(VLOOKUP($A237,'ALL EVALS'!$A:$C,3,FALSE),4),LEFT(VLOOKUP($A237,'ALL EVALS'!$A:$C,3,FALSE),3))</f>
        <v xml:space="preserve">DO </v>
      </c>
      <c r="C237" t="str">
        <f>VLOOKUP(A237,'ALL EVALS'!A:B,2,FALSE)</f>
        <v>Machele Gonzalvez</v>
      </c>
      <c r="D237" t="str">
        <f>VLOOKUP(A237,'ALL EVALS'!A:D,4,FALSE)</f>
        <v>Accounting Clerk III</v>
      </c>
      <c r="E237" s="3" t="str">
        <f>VLOOKUP(A237,COLLEAGUE!A:E,5,FALSE)</f>
        <v>CLR</v>
      </c>
      <c r="F237" s="4">
        <f>VLOOKUP(A237,COLLEAGUE!A:M,13,FALSE)</f>
        <v>42669</v>
      </c>
      <c r="G237" s="5">
        <f>MIN(INDEX('ALL EVALS'!G:G,MATCH('Evaluation Data'!$A237,'ALL EVALS'!A:A,0)))</f>
        <v>43247</v>
      </c>
      <c r="H237" s="40" t="str">
        <f>VLOOKUP(A237,COLLEAGUE!A:Q,17,FALSE)</f>
        <v>Billings, Glynna L</v>
      </c>
      <c r="I237" t="str">
        <f>VLOOKUP(A237,'ALL EVALS'!A:F,6,FALSE)</f>
        <v>Glynna Billings</v>
      </c>
      <c r="J237" t="str">
        <f t="shared" ca="1" si="3"/>
        <v>Yes</v>
      </c>
    </row>
    <row r="238" spans="1:10" x14ac:dyDescent="0.25">
      <c r="A238" s="3">
        <v>95435</v>
      </c>
      <c r="B238" t="str">
        <f>IF(OR(LEFT(VLOOKUP($A238,'ALL EVALS'!$A:$C,3,FALSE),1)="M",LEFT(VLOOKUP($A238,'ALL EVALS'!$A:$C,3,FALSE),1)="O"),LEFT(VLOOKUP($A238,'ALL EVALS'!$A:$C,3,FALSE),4),LEFT(VLOOKUP($A238,'ALL EVALS'!$A:$C,3,FALSE),3))</f>
        <v xml:space="preserve">DO </v>
      </c>
      <c r="C238" t="str">
        <f>VLOOKUP(A238,'ALL EVALS'!A:B,2,FALSE)</f>
        <v>William Walls</v>
      </c>
      <c r="D238" t="str">
        <f>VLOOKUP(A238,'ALL EVALS'!A:D,4,FALSE)</f>
        <v>Accountant/Auditor</v>
      </c>
      <c r="E238" s="3" t="str">
        <f>VLOOKUP(A238,COLLEAGUE!A:E,5,FALSE)</f>
        <v>CLR</v>
      </c>
      <c r="F238" s="4">
        <f>VLOOKUP(A238,COLLEAGUE!A:M,13,FALSE)</f>
        <v>43090</v>
      </c>
      <c r="G238" s="5">
        <f>MIN(INDEX('ALL EVALS'!G:G,MATCH('Evaluation Data'!$A238,'ALL EVALS'!A:A,0)))</f>
        <v>43313</v>
      </c>
      <c r="H238" s="40" t="str">
        <f>VLOOKUP(A238,COLLEAGUE!A:Q,17,FALSE)</f>
        <v>Billings, Glynna L</v>
      </c>
      <c r="I238" t="str">
        <f>VLOOKUP(A238,'ALL EVALS'!A:F,6,FALSE)</f>
        <v>Glynna Billings</v>
      </c>
      <c r="J238" t="str">
        <f t="shared" ca="1" si="3"/>
        <v>Yes</v>
      </c>
    </row>
    <row r="239" spans="1:10" x14ac:dyDescent="0.25">
      <c r="A239" s="3">
        <v>130136</v>
      </c>
      <c r="B239" t="str">
        <f>IF(OR(LEFT(VLOOKUP($A239,'ALL EVALS'!$A:$C,3,FALSE),1)="M",LEFT(VLOOKUP($A239,'ALL EVALS'!$A:$C,3,FALSE),1)="O"),LEFT(VLOOKUP($A239,'ALL EVALS'!$A:$C,3,FALSE),4),LEFT(VLOOKUP($A239,'ALL EVALS'!$A:$C,3,FALSE),3))</f>
        <v xml:space="preserve">DO </v>
      </c>
      <c r="C239" t="str">
        <f>VLOOKUP(A239,'ALL EVALS'!A:B,2,FALSE)</f>
        <v>Cecelia Montoya-Gomez</v>
      </c>
      <c r="D239" t="str">
        <f>VLOOKUP(A239,'ALL EVALS'!A:D,4,FALSE)</f>
        <v>Accounting Technician I</v>
      </c>
      <c r="E239" s="3" t="str">
        <f>VLOOKUP(A239,COLLEAGUE!A:E,5,FALSE)</f>
        <v>CLR</v>
      </c>
      <c r="F239" s="4">
        <f>VLOOKUP(A239,COLLEAGUE!A:M,13,FALSE)</f>
        <v>43409</v>
      </c>
      <c r="G239" s="5">
        <f>MIN(INDEX('ALL EVALS'!G:G,MATCH('Evaluation Data'!$A239,'ALL EVALS'!A:A,0)))</f>
        <v>43527</v>
      </c>
      <c r="H239" s="40" t="str">
        <f>VLOOKUP(A239,COLLEAGUE!A:Q,17,FALSE)</f>
        <v>Billings, Glynna L</v>
      </c>
      <c r="I239" t="str">
        <f>VLOOKUP(A239,'ALL EVALS'!A:F,6,FALSE)</f>
        <v>Glynna Billings</v>
      </c>
      <c r="J239" t="str">
        <f t="shared" ca="1" si="3"/>
        <v>No</v>
      </c>
    </row>
    <row r="240" spans="1:10" x14ac:dyDescent="0.25">
      <c r="A240" s="3">
        <v>240873</v>
      </c>
      <c r="B240" t="str">
        <f>IF(OR(LEFT(VLOOKUP($A240,'ALL EVALS'!$A:$C,3,FALSE),1)="M",LEFT(VLOOKUP($A240,'ALL EVALS'!$A:$C,3,FALSE),1)="O"),LEFT(VLOOKUP($A240,'ALL EVALS'!$A:$C,3,FALSE),4),LEFT(VLOOKUP($A240,'ALL EVALS'!$A:$C,3,FALSE),3))</f>
        <v xml:space="preserve">DO </v>
      </c>
      <c r="C240" t="str">
        <f>VLOOKUP(A240,'ALL EVALS'!A:B,2,FALSE)</f>
        <v>Susan Dana</v>
      </c>
      <c r="D240" t="str">
        <f>VLOOKUP(A240,'ALL EVALS'!A:D,4,FALSE)</f>
        <v>Accounting Technician II</v>
      </c>
      <c r="E240" s="3" t="str">
        <f>VLOOKUP(A240,COLLEAGUE!A:E,5,FALSE)</f>
        <v>CLR</v>
      </c>
      <c r="F240" s="4">
        <f>VLOOKUP(A240,COLLEAGUE!A:M,13,FALSE)</f>
        <v>43405</v>
      </c>
      <c r="G240" s="5">
        <f>MIN(INDEX('ALL EVALS'!G:G,MATCH('Evaluation Data'!$A240,'ALL EVALS'!A:A,0)))</f>
        <v>43422</v>
      </c>
      <c r="H240" s="40" t="str">
        <f>VLOOKUP(A240,COLLEAGUE!A:Q,17,FALSE)</f>
        <v>Billings, Glynna L</v>
      </c>
      <c r="I240" t="str">
        <f>VLOOKUP(A240,'ALL EVALS'!A:F,6,FALSE)</f>
        <v>Glynna Billings</v>
      </c>
      <c r="J240" t="str">
        <f t="shared" ca="1" si="3"/>
        <v>Yes</v>
      </c>
    </row>
    <row r="241" spans="1:10" x14ac:dyDescent="0.25">
      <c r="A241" s="3">
        <v>496845</v>
      </c>
      <c r="B241" t="str">
        <f>IF(OR(LEFT(VLOOKUP($A241,'ALL EVALS'!$A:$C,3,FALSE),1)="M",LEFT(VLOOKUP($A241,'ALL EVALS'!$A:$C,3,FALSE),1)="O"),LEFT(VLOOKUP($A241,'ALL EVALS'!$A:$C,3,FALSE),4),LEFT(VLOOKUP($A241,'ALL EVALS'!$A:$C,3,FALSE),3))</f>
        <v xml:space="preserve">DO </v>
      </c>
      <c r="C241" t="str">
        <f>VLOOKUP(A241,'ALL EVALS'!A:B,2,FALSE)</f>
        <v>Michelle Briceno</v>
      </c>
      <c r="D241" t="str">
        <f>VLOOKUP(A241,'ALL EVALS'!A:D,4,FALSE)</f>
        <v>Accounting Clerk III</v>
      </c>
      <c r="E241" s="3" t="str">
        <f>VLOOKUP(A241,COLLEAGUE!A:E,5,FALSE)</f>
        <v>CLR</v>
      </c>
      <c r="F241" s="4">
        <f>VLOOKUP(A241,COLLEAGUE!A:M,13,FALSE)</f>
        <v>43405</v>
      </c>
      <c r="G241" s="5">
        <f>MIN(INDEX('ALL EVALS'!G:G,MATCH('Evaluation Data'!$A241,'ALL EVALS'!A:A,0)))</f>
        <v>43525</v>
      </c>
      <c r="H241" s="40" t="str">
        <f>VLOOKUP(A241,COLLEAGUE!A:Q,17,FALSE)</f>
        <v>Billings, Glynna L</v>
      </c>
      <c r="I241" t="str">
        <f>VLOOKUP(A241,'ALL EVALS'!A:F,6,FALSE)</f>
        <v>Glynna Billings</v>
      </c>
      <c r="J241" t="str">
        <f t="shared" ca="1" si="3"/>
        <v>No</v>
      </c>
    </row>
    <row r="242" spans="1:10" x14ac:dyDescent="0.25">
      <c r="A242" s="3">
        <v>817428</v>
      </c>
      <c r="B242" t="str">
        <f>IF(OR(LEFT(VLOOKUP($A242,'ALL EVALS'!$A:$C,3,FALSE),1)="M",LEFT(VLOOKUP($A242,'ALL EVALS'!$A:$C,3,FALSE),1)="O"),LEFT(VLOOKUP($A242,'ALL EVALS'!$A:$C,3,FALSE),4),LEFT(VLOOKUP($A242,'ALL EVALS'!$A:$C,3,FALSE),3))</f>
        <v xml:space="preserve">DO </v>
      </c>
      <c r="C242" t="str">
        <f>VLOOKUP(A242,'ALL EVALS'!A:B,2,FALSE)</f>
        <v>Ryan Logan</v>
      </c>
      <c r="D242" t="str">
        <f>VLOOKUP(A242,'ALL EVALS'!A:D,4,FALSE)</f>
        <v>Accounting Clerk I</v>
      </c>
      <c r="E242" s="3" t="str">
        <f>VLOOKUP(A242,COLLEAGUE!A:E,5,FALSE)</f>
        <v>CLR</v>
      </c>
      <c r="F242" s="4">
        <f>VLOOKUP(A242,COLLEAGUE!A:M,13,FALSE)</f>
        <v>43238</v>
      </c>
      <c r="G242" s="5">
        <f>MIN(INDEX('ALL EVALS'!G:G,MATCH('Evaluation Data'!$A242,'ALL EVALS'!A:A,0)))</f>
        <v>43565</v>
      </c>
      <c r="H242" s="40" t="str">
        <f>VLOOKUP(A242,COLLEAGUE!A:Q,17,FALSE)</f>
        <v>Billings, Glynna L</v>
      </c>
      <c r="I242" t="str">
        <f>VLOOKUP(A242,'ALL EVALS'!A:F,6,FALSE)</f>
        <v>Glynna Billings</v>
      </c>
      <c r="J242" t="str">
        <f t="shared" ca="1" si="3"/>
        <v>No</v>
      </c>
    </row>
    <row r="243" spans="1:10" x14ac:dyDescent="0.25">
      <c r="A243" s="3">
        <v>195450</v>
      </c>
      <c r="B243" t="str">
        <f>IF(OR(LEFT(VLOOKUP($A243,'ALL EVALS'!$A:$C,3,FALSE),1)="M",LEFT(VLOOKUP($A243,'ALL EVALS'!$A:$C,3,FALSE),1)="O"),LEFT(VLOOKUP($A243,'ALL EVALS'!$A:$C,3,FALSE),4),LEFT(VLOOKUP($A243,'ALL EVALS'!$A:$C,3,FALSE),3))</f>
        <v>CCC</v>
      </c>
      <c r="C243" t="str">
        <f>VLOOKUP(A243,'ALL EVALS'!A:B,2,FALSE)</f>
        <v>David Navarro</v>
      </c>
      <c r="D243" t="str">
        <f>VLOOKUP(A243,'ALL EVALS'!A:D,4,FALSE)</f>
        <v>College Relations Specialist</v>
      </c>
      <c r="E243" s="3" t="str">
        <f>VLOOKUP(A243,COLLEAGUE!A:E,5,FALSE)</f>
        <v>CLR</v>
      </c>
      <c r="F243" s="4">
        <f>VLOOKUP(A243,COLLEAGUE!A:M,13,FALSE)</f>
        <v>42949</v>
      </c>
      <c r="G243" s="5">
        <f>MIN(INDEX('ALL EVALS'!G:G,MATCH('Evaluation Data'!$A243,'ALL EVALS'!A:A,0)))</f>
        <v>43160</v>
      </c>
      <c r="H243" s="40" t="str">
        <f>VLOOKUP(A243,COLLEAGUE!A:Q,17,FALSE)</f>
        <v>Sihota Hebert, Gurdeep</v>
      </c>
      <c r="I243" t="str">
        <f>VLOOKUP(A243,'ALL EVALS'!A:F,6,FALSE)</f>
        <v>Gurdeep Sihota Hebert</v>
      </c>
      <c r="J243" t="str">
        <f t="shared" ca="1" si="3"/>
        <v>Yes</v>
      </c>
    </row>
    <row r="244" spans="1:10" x14ac:dyDescent="0.25">
      <c r="A244" s="3">
        <v>376194</v>
      </c>
      <c r="B244" t="str">
        <f>IF(OR(LEFT(VLOOKUP($A244,'ALL EVALS'!$A:$C,3,FALSE),1)="M",LEFT(VLOOKUP($A244,'ALL EVALS'!$A:$C,3,FALSE),1)="O"),LEFT(VLOOKUP($A244,'ALL EVALS'!$A:$C,3,FALSE),4),LEFT(VLOOKUP($A244,'ALL EVALS'!$A:$C,3,FALSE),3))</f>
        <v>CCC</v>
      </c>
      <c r="C244" t="str">
        <f>VLOOKUP(A244,'ALL EVALS'!A:B,2,FALSE)</f>
        <v>Patrick Stumpf</v>
      </c>
      <c r="D244" t="str">
        <f>VLOOKUP(A244,'ALL EVALS'!A:D,4,FALSE)</f>
        <v>College Center Assistant</v>
      </c>
      <c r="E244" s="3" t="str">
        <f>VLOOKUP(A244,COLLEAGUE!A:E,5,FALSE)</f>
        <v>CLR</v>
      </c>
      <c r="F244" s="4">
        <f>VLOOKUP(A244,COLLEAGUE!A:M,13,FALSE)</f>
        <v>42909</v>
      </c>
      <c r="G244" s="5">
        <f>MIN(INDEX('ALL EVALS'!G:G,MATCH('Evaluation Data'!$A244,'ALL EVALS'!A:A,0)))</f>
        <v>43354</v>
      </c>
      <c r="H244" s="40" t="str">
        <f>VLOOKUP(A244,COLLEAGUE!A:Q,17,FALSE)</f>
        <v>Sihota Hebert, Gurdeep</v>
      </c>
      <c r="I244" t="str">
        <f>VLOOKUP(A244,'ALL EVALS'!A:F,6,FALSE)</f>
        <v>Gurdeep Sihota Hebert</v>
      </c>
      <c r="J244" t="str">
        <f t="shared" ca="1" si="3"/>
        <v>Yes</v>
      </c>
    </row>
    <row r="245" spans="1:10" x14ac:dyDescent="0.25">
      <c r="A245" s="3">
        <v>444156</v>
      </c>
      <c r="B245" t="str">
        <f>IF(OR(LEFT(VLOOKUP($A245,'ALL EVALS'!$A:$C,3,FALSE),1)="M",LEFT(VLOOKUP($A245,'ALL EVALS'!$A:$C,3,FALSE),1)="O"),LEFT(VLOOKUP($A245,'ALL EVALS'!$A:$C,3,FALSE),4),LEFT(VLOOKUP($A245,'ALL EVALS'!$A:$C,3,FALSE),3))</f>
        <v>CCC</v>
      </c>
      <c r="C245" t="str">
        <f>VLOOKUP(A245,'ALL EVALS'!A:B,2,FALSE)</f>
        <v>Ashlee Hickey</v>
      </c>
      <c r="D245" t="str">
        <f>VLOOKUP(A245,'ALL EVALS'!A:D,4,FALSE)</f>
        <v>Educational Advisor</v>
      </c>
      <c r="E245" s="3" t="str">
        <f>VLOOKUP(A245,COLLEAGUE!A:E,5,FALSE)</f>
        <v>CLR</v>
      </c>
      <c r="F245" s="4">
        <f>VLOOKUP(A245,COLLEAGUE!A:M,13,FALSE)</f>
        <v>42996</v>
      </c>
      <c r="G245" s="5">
        <f>MIN(INDEX('ALL EVALS'!G:G,MATCH('Evaluation Data'!$A245,'ALL EVALS'!A:A,0)))</f>
        <v>43116</v>
      </c>
      <c r="H245" s="40" t="str">
        <f>VLOOKUP(A245,COLLEAGUE!A:Q,17,FALSE)</f>
        <v>Sihota Hebert, Gurdeep</v>
      </c>
      <c r="I245" t="str">
        <f>VLOOKUP(A245,'ALL EVALS'!A:F,6,FALSE)</f>
        <v>Gurdeep Sihota Hebert</v>
      </c>
      <c r="J245" t="str">
        <f t="shared" ca="1" si="3"/>
        <v>Yes</v>
      </c>
    </row>
    <row r="246" spans="1:10" x14ac:dyDescent="0.25">
      <c r="A246" s="3">
        <v>484812</v>
      </c>
      <c r="B246" t="str">
        <f>IF(OR(LEFT(VLOOKUP($A246,'ALL EVALS'!$A:$C,3,FALSE),1)="M",LEFT(VLOOKUP($A246,'ALL EVALS'!$A:$C,3,FALSE),1)="O"),LEFT(VLOOKUP($A246,'ALL EVALS'!$A:$C,3,FALSE),4),LEFT(VLOOKUP($A246,'ALL EVALS'!$A:$C,3,FALSE),3))</f>
        <v>CCC</v>
      </c>
      <c r="C246" t="str">
        <f>VLOOKUP(A246,'ALL EVALS'!A:B,2,FALSE)</f>
        <v>Isaac Reyna</v>
      </c>
      <c r="D246" t="str">
        <f>VLOOKUP(A246,'ALL EVALS'!A:D,4,FALSE)</f>
        <v>Educational Advisor</v>
      </c>
      <c r="E246" s="3" t="str">
        <f>VLOOKUP(A246,COLLEAGUE!A:E,5,FALSE)</f>
        <v>CLR</v>
      </c>
      <c r="F246" s="4">
        <f>VLOOKUP(A246,COLLEAGUE!A:M,13,FALSE)</f>
        <v>42902</v>
      </c>
      <c r="G246" s="5">
        <f>MIN(INDEX('ALL EVALS'!G:G,MATCH('Evaluation Data'!$A246,'ALL EVALS'!A:A,0)))</f>
        <v>43142</v>
      </c>
      <c r="H246" s="40" t="str">
        <f>VLOOKUP(A246,COLLEAGUE!A:Q,17,FALSE)</f>
        <v>Sihota Hebert, Gurdeep</v>
      </c>
      <c r="I246" t="str">
        <f>VLOOKUP(A246,'ALL EVALS'!A:F,6,FALSE)</f>
        <v>Gurdeep Sihota Hebert</v>
      </c>
      <c r="J246" t="str">
        <f t="shared" ca="1" si="3"/>
        <v>Yes</v>
      </c>
    </row>
    <row r="247" spans="1:10" x14ac:dyDescent="0.25">
      <c r="A247" s="3">
        <v>689855</v>
      </c>
      <c r="B247" t="str">
        <f>IF(OR(LEFT(VLOOKUP($A247,'ALL EVALS'!$A:$C,3,FALSE),1)="M",LEFT(VLOOKUP($A247,'ALL EVALS'!$A:$C,3,FALSE),1)="O"),LEFT(VLOOKUP($A247,'ALL EVALS'!$A:$C,3,FALSE),4),LEFT(VLOOKUP($A247,'ALL EVALS'!$A:$C,3,FALSE),3))</f>
        <v>CCC</v>
      </c>
      <c r="C247" t="str">
        <f>VLOOKUP(A247,'ALL EVALS'!A:B,2,FALSE)</f>
        <v>Emalee Aguilar</v>
      </c>
      <c r="D247" t="str">
        <f>VLOOKUP(A247,'ALL EVALS'!A:D,4,FALSE)</f>
        <v>Office Assistant III</v>
      </c>
      <c r="E247" s="3" t="str">
        <f>VLOOKUP(A247,COLLEAGUE!A:E,5,FALSE)</f>
        <v>CLR</v>
      </c>
      <c r="F247" s="4">
        <f>VLOOKUP(A247,COLLEAGUE!A:M,13,FALSE)</f>
        <v>42900</v>
      </c>
      <c r="G247" s="5">
        <f>MIN(INDEX('ALL EVALS'!G:G,MATCH('Evaluation Data'!$A247,'ALL EVALS'!A:A,0)))</f>
        <v>43189</v>
      </c>
      <c r="H247" s="40" t="str">
        <f>VLOOKUP(A247,COLLEAGUE!A:Q,17,FALSE)</f>
        <v>Sihota Hebert, Gurdeep</v>
      </c>
      <c r="I247" t="str">
        <f>VLOOKUP(A247,'ALL EVALS'!A:F,6,FALSE)</f>
        <v>Gurdeep Sihota Hebert</v>
      </c>
      <c r="J247" t="str">
        <f t="shared" ca="1" si="3"/>
        <v>Yes</v>
      </c>
    </row>
    <row r="248" spans="1:10" x14ac:dyDescent="0.25">
      <c r="A248" s="3">
        <v>11135</v>
      </c>
      <c r="B248" t="str">
        <f>IF(OR(LEFT(VLOOKUP($A248,'ALL EVALS'!$A:$C,3,FALSE),1)="M",LEFT(VLOOKUP($A248,'ALL EVALS'!$A:$C,3,FALSE),1)="O"),LEFT(VLOOKUP($A248,'ALL EVALS'!$A:$C,3,FALSE),4),LEFT(VLOOKUP($A248,'ALL EVALS'!$A:$C,3,FALSE),3))</f>
        <v>CCC</v>
      </c>
      <c r="C248" t="str">
        <f>VLOOKUP(A248,'ALL EVALS'!A:B,2,FALSE)</f>
        <v>Linda Erlenheim</v>
      </c>
      <c r="D248" t="str">
        <f>VLOOKUP(A248,'ALL EVALS'!A:D,4,FALSE)</f>
        <v>Piano Accompanist - Flexible</v>
      </c>
      <c r="E248" s="3" t="str">
        <f>VLOOKUP(A248,COLLEAGUE!A:E,5,FALSE)</f>
        <v>CLF</v>
      </c>
      <c r="F248" s="4">
        <f>VLOOKUP(A248,COLLEAGUE!A:M,13,FALSE)</f>
        <v>43171</v>
      </c>
      <c r="G248" s="5">
        <f>MIN(INDEX('ALL EVALS'!G:G,MATCH('Evaluation Data'!$A248,'ALL EVALS'!A:A,0)))</f>
        <v>43580</v>
      </c>
      <c r="H248" s="40" t="str">
        <f>VLOOKUP(A248,COLLEAGUE!A:Q,17,FALSE)</f>
        <v>Ortez, James R.</v>
      </c>
      <c r="I248" t="str">
        <f>VLOOKUP(A248,'ALL EVALS'!A:F,6,FALSE)</f>
        <v>James Ortez</v>
      </c>
      <c r="J248" t="str">
        <f t="shared" ca="1" si="3"/>
        <v>No</v>
      </c>
    </row>
    <row r="249" spans="1:10" x14ac:dyDescent="0.25">
      <c r="A249" s="3">
        <v>23132</v>
      </c>
      <c r="B249" t="str">
        <f>IF(OR(LEFT(VLOOKUP($A249,'ALL EVALS'!$A:$C,3,FALSE),1)="M",LEFT(VLOOKUP($A249,'ALL EVALS'!$A:$C,3,FALSE),1)="O"),LEFT(VLOOKUP($A249,'ALL EVALS'!$A:$C,3,FALSE),4),LEFT(VLOOKUP($A249,'ALL EVALS'!$A:$C,3,FALSE),3))</f>
        <v>CCC</v>
      </c>
      <c r="C249" t="str">
        <f>VLOOKUP(A249,'ALL EVALS'!A:B,2,FALSE)</f>
        <v>Debbie Nieto</v>
      </c>
      <c r="D249" t="str">
        <f>VLOOKUP(A249,'ALL EVALS'!A:D,4,FALSE)</f>
        <v>Administrative Aide</v>
      </c>
      <c r="E249" s="3" t="str">
        <f>VLOOKUP(A249,COLLEAGUE!A:E,5,FALSE)</f>
        <v>CLR</v>
      </c>
      <c r="F249" s="4">
        <f>VLOOKUP(A249,COLLEAGUE!A:M,13,FALSE)</f>
        <v>43039</v>
      </c>
      <c r="G249" s="5">
        <f>MIN(INDEX('ALL EVALS'!G:G,MATCH('Evaluation Data'!$A249,'ALL EVALS'!A:A,0)))</f>
        <v>43467</v>
      </c>
      <c r="H249" s="40" t="str">
        <f>VLOOKUP(A249,COLLEAGUE!A:Q,17,FALSE)</f>
        <v>Ortez, James R.</v>
      </c>
      <c r="I249" t="str">
        <f>VLOOKUP(A249,'ALL EVALS'!A:F,6,FALSE)</f>
        <v>James Ortez</v>
      </c>
      <c r="J249" t="str">
        <f t="shared" ca="1" si="3"/>
        <v>Yes</v>
      </c>
    </row>
    <row r="250" spans="1:10" x14ac:dyDescent="0.25">
      <c r="A250" s="3">
        <v>43184</v>
      </c>
      <c r="B250" t="str">
        <f>IF(OR(LEFT(VLOOKUP($A250,'ALL EVALS'!$A:$C,3,FALSE),1)="M",LEFT(VLOOKUP($A250,'ALL EVALS'!$A:$C,3,FALSE),1)="O"),LEFT(VLOOKUP($A250,'ALL EVALS'!$A:$C,3,FALSE),4),LEFT(VLOOKUP($A250,'ALL EVALS'!$A:$C,3,FALSE),3))</f>
        <v>CCC</v>
      </c>
      <c r="C250" t="str">
        <f>VLOOKUP(A250,'ALL EVALS'!A:B,2,FALSE)</f>
        <v>Gayle Oki</v>
      </c>
      <c r="D250" t="str">
        <f>VLOOKUP(A250,'ALL EVALS'!A:D,4,FALSE)</f>
        <v>Office Assistant III</v>
      </c>
      <c r="E250" s="3" t="str">
        <f>VLOOKUP(A250,COLLEAGUE!A:E,5,FALSE)</f>
        <v>CLR</v>
      </c>
      <c r="F250" s="4">
        <f>VLOOKUP(A250,COLLEAGUE!A:M,13,FALSE)</f>
        <v>43019</v>
      </c>
      <c r="G250" s="5">
        <f>MIN(INDEX('ALL EVALS'!G:G,MATCH('Evaluation Data'!$A250,'ALL EVALS'!A:A,0)))</f>
        <v>43384</v>
      </c>
      <c r="H250" s="40" t="str">
        <f>VLOOKUP(A250,COLLEAGUE!A:Q,17,FALSE)</f>
        <v>Ortez, James R.</v>
      </c>
      <c r="I250" t="str">
        <f>VLOOKUP(A250,'ALL EVALS'!A:F,6,FALSE)</f>
        <v>James Ortez</v>
      </c>
      <c r="J250" t="str">
        <f t="shared" ca="1" si="3"/>
        <v>Yes</v>
      </c>
    </row>
    <row r="251" spans="1:10" x14ac:dyDescent="0.25">
      <c r="A251" s="3">
        <v>11228</v>
      </c>
      <c r="B251" t="str">
        <f>IF(OR(LEFT(VLOOKUP($A251,'ALL EVALS'!$A:$C,3,FALSE),1)="M",LEFT(VLOOKUP($A251,'ALL EVALS'!$A:$C,3,FALSE),1)="O"),LEFT(VLOOKUP($A251,'ALL EVALS'!$A:$C,3,FALSE),4),LEFT(VLOOKUP($A251,'ALL EVALS'!$A:$C,3,FALSE),3))</f>
        <v xml:space="preserve">DO </v>
      </c>
      <c r="C251" t="str">
        <f>VLOOKUP(A251,'ALL EVALS'!A:B,2,FALSE)</f>
        <v>Glen Foth</v>
      </c>
      <c r="D251" t="str">
        <f>VLOOKUP(A251,'ALL EVALS'!A:D,4,FALSE)</f>
        <v>Grounds Services Manager</v>
      </c>
      <c r="E251" s="3" t="str">
        <f>VLOOKUP(A251,COLLEAGUE!A:E,5,FALSE)</f>
        <v>CLM</v>
      </c>
      <c r="F251" s="4">
        <f>VLOOKUP(A251,COLLEAGUE!A:M,13,FALSE)</f>
        <v>42355</v>
      </c>
      <c r="G251" s="5">
        <f>MIN(INDEX('ALL EVALS'!G:G,MATCH('Evaluation Data'!$A251,'ALL EVALS'!A:A,0)))</f>
        <v>43468</v>
      </c>
      <c r="H251" s="40" t="str">
        <f>VLOOKUP(A251,COLLEAGUE!A:Q,17,FALSE)</f>
        <v>Miktarian, Christine D</v>
      </c>
      <c r="I251" t="str">
        <f>VLOOKUP(A251,'ALL EVALS'!A:F,6,FALSE)</f>
        <v>James Rooney</v>
      </c>
      <c r="J251" t="str">
        <f t="shared" ca="1" si="3"/>
        <v>Yes</v>
      </c>
    </row>
    <row r="252" spans="1:10" x14ac:dyDescent="0.25">
      <c r="A252" s="3">
        <v>43267</v>
      </c>
      <c r="B252" t="str">
        <f>IF(OR(LEFT(VLOOKUP($A252,'ALL EVALS'!$A:$C,3,FALSE),1)="M",LEFT(VLOOKUP($A252,'ALL EVALS'!$A:$C,3,FALSE),1)="O"),LEFT(VLOOKUP($A252,'ALL EVALS'!$A:$C,3,FALSE),4),LEFT(VLOOKUP($A252,'ALL EVALS'!$A:$C,3,FALSE),3))</f>
        <v xml:space="preserve">DO </v>
      </c>
      <c r="C252" t="str">
        <f>VLOOKUP(A252,'ALL EVALS'!A:B,2,FALSE)</f>
        <v>Gabriel Albidrez</v>
      </c>
      <c r="D252" t="str">
        <f>VLOOKUP(A252,'ALL EVALS'!A:D,4,FALSE)</f>
        <v>Maintenance Worker II</v>
      </c>
      <c r="E252" s="3" t="str">
        <f>VLOOKUP(A252,COLLEAGUE!A:E,5,FALSE)</f>
        <v>CLR</v>
      </c>
      <c r="F252" s="4">
        <f>VLOOKUP(A252,COLLEAGUE!A:M,13,FALSE)</f>
        <v>43091</v>
      </c>
      <c r="G252" s="5">
        <f>MIN(INDEX('ALL EVALS'!G:G,MATCH('Evaluation Data'!$A252,'ALL EVALS'!A:A,0)))</f>
        <v>43411</v>
      </c>
      <c r="H252" s="40" t="str">
        <f>VLOOKUP(A252,COLLEAGUE!A:Q,17,FALSE)</f>
        <v>Bibb, Leroy A</v>
      </c>
      <c r="I252" t="str">
        <f>VLOOKUP(A252,'ALL EVALS'!A:F,6,FALSE)</f>
        <v>James Rooney</v>
      </c>
      <c r="J252" t="str">
        <f t="shared" ca="1" si="3"/>
        <v>Yes</v>
      </c>
    </row>
    <row r="253" spans="1:10" x14ac:dyDescent="0.25">
      <c r="A253" s="3">
        <v>43456</v>
      </c>
      <c r="B253" t="str">
        <f>IF(OR(LEFT(VLOOKUP($A253,'ALL EVALS'!$A:$C,3,FALSE),1)="M",LEFT(VLOOKUP($A253,'ALL EVALS'!$A:$C,3,FALSE),1)="O"),LEFT(VLOOKUP($A253,'ALL EVALS'!$A:$C,3,FALSE),4),LEFT(VLOOKUP($A253,'ALL EVALS'!$A:$C,3,FALSE),3))</f>
        <v xml:space="preserve">DO </v>
      </c>
      <c r="C253" t="str">
        <f>VLOOKUP(A253,'ALL EVALS'!A:B,2,FALSE)</f>
        <v>Bradley Mahoney</v>
      </c>
      <c r="D253" t="str">
        <f>VLOOKUP(A253,'ALL EVALS'!A:D,4,FALSE)</f>
        <v>Transportation and Operations Assistant</v>
      </c>
      <c r="E253" s="3" t="str">
        <f>VLOOKUP(A253,COLLEAGUE!A:E,5,FALSE)</f>
        <v>CLR</v>
      </c>
      <c r="F253" s="4">
        <f>VLOOKUP(A253,COLLEAGUE!A:M,13,FALSE)</f>
        <v>43039</v>
      </c>
      <c r="G253" s="5">
        <f>MIN(INDEX('ALL EVALS'!G:G,MATCH('Evaluation Data'!$A253,'ALL EVALS'!A:A,0)))</f>
        <v>43332</v>
      </c>
      <c r="H253" s="40" t="str">
        <f>VLOOKUP(A253,COLLEAGUE!A:Q,17,FALSE)</f>
        <v>Bibb, Leroy A</v>
      </c>
      <c r="I253" t="str">
        <f>VLOOKUP(A253,'ALL EVALS'!A:F,6,FALSE)</f>
        <v>James Rooney</v>
      </c>
      <c r="J253" t="str">
        <f t="shared" ca="1" si="3"/>
        <v>Yes</v>
      </c>
    </row>
    <row r="254" spans="1:10" x14ac:dyDescent="0.25">
      <c r="A254" s="3">
        <v>58984</v>
      </c>
      <c r="B254" t="str">
        <f>IF(OR(LEFT(VLOOKUP($A254,'ALL EVALS'!$A:$C,3,FALSE),1)="M",LEFT(VLOOKUP($A254,'ALL EVALS'!$A:$C,3,FALSE),1)="O"),LEFT(VLOOKUP($A254,'ALL EVALS'!$A:$C,3,FALSE),4),LEFT(VLOOKUP($A254,'ALL EVALS'!$A:$C,3,FALSE),3))</f>
        <v xml:space="preserve">DO </v>
      </c>
      <c r="C254" t="str">
        <f>VLOOKUP(A254,'ALL EVALS'!A:B,2,FALSE)</f>
        <v>Leroy Bibb</v>
      </c>
      <c r="D254" t="str">
        <f>VLOOKUP(A254,'ALL EVALS'!A:D,4,FALSE)</f>
        <v>Lead Maintenance Worker</v>
      </c>
      <c r="E254" s="3" t="str">
        <f>VLOOKUP(A254,COLLEAGUE!A:E,5,FALSE)</f>
        <v>CLR</v>
      </c>
      <c r="F254" s="4">
        <f>VLOOKUP(A254,COLLEAGUE!A:M,13,FALSE)</f>
        <v>43151</v>
      </c>
      <c r="G254" s="5">
        <f>MIN(INDEX('ALL EVALS'!G:G,MATCH('Evaluation Data'!$A254,'ALL EVALS'!A:A,0)))</f>
        <v>43516</v>
      </c>
      <c r="H254" s="40" t="str">
        <f>VLOOKUP(A254,COLLEAGUE!A:Q,17,FALSE)</f>
        <v>Rooney, James V</v>
      </c>
      <c r="I254" t="str">
        <f>VLOOKUP(A254,'ALL EVALS'!A:F,6,FALSE)</f>
        <v>James Rooney</v>
      </c>
      <c r="J254" t="str">
        <f t="shared" ca="1" si="3"/>
        <v>No</v>
      </c>
    </row>
    <row r="255" spans="1:10" x14ac:dyDescent="0.25">
      <c r="A255" s="3">
        <v>83337</v>
      </c>
      <c r="B255" t="str">
        <f>IF(OR(LEFT(VLOOKUP($A255,'ALL EVALS'!$A:$C,3,FALSE),1)="M",LEFT(VLOOKUP($A255,'ALL EVALS'!$A:$C,3,FALSE),1)="O"),LEFT(VLOOKUP($A255,'ALL EVALS'!$A:$C,3,FALSE),4),LEFT(VLOOKUP($A255,'ALL EVALS'!$A:$C,3,FALSE),3))</f>
        <v xml:space="preserve">DO </v>
      </c>
      <c r="C255" t="str">
        <f>VLOOKUP(A255,'ALL EVALS'!A:B,2,FALSE)</f>
        <v>Bryant Berry</v>
      </c>
      <c r="D255" t="str">
        <f>VLOOKUP(A255,'ALL EVALS'!A:D,4,FALSE)</f>
        <v>Lead Maintenance Worker</v>
      </c>
      <c r="E255" s="3" t="str">
        <f>VLOOKUP(A255,COLLEAGUE!A:E,5,FALSE)</f>
        <v>CLR</v>
      </c>
      <c r="F255" s="4">
        <f>VLOOKUP(A255,COLLEAGUE!A:M,13,FALSE)</f>
        <v>43430</v>
      </c>
      <c r="G255" s="5">
        <f>MIN(INDEX('ALL EVALS'!G:G,MATCH('Evaluation Data'!$A255,'ALL EVALS'!A:A,0)))</f>
        <v>43618</v>
      </c>
      <c r="H255" s="40" t="str">
        <f>VLOOKUP(A255,COLLEAGUE!A:Q,17,FALSE)</f>
        <v>Rooney, James V</v>
      </c>
      <c r="I255" t="str">
        <f>VLOOKUP(A255,'ALL EVALS'!A:F,6,FALSE)</f>
        <v>James Rooney</v>
      </c>
      <c r="J255" t="str">
        <f t="shared" ca="1" si="3"/>
        <v>No</v>
      </c>
    </row>
    <row r="256" spans="1:10" x14ac:dyDescent="0.25">
      <c r="A256" s="3">
        <v>103707</v>
      </c>
      <c r="B256" t="str">
        <f>IF(OR(LEFT(VLOOKUP($A256,'ALL EVALS'!$A:$C,3,FALSE),1)="M",LEFT(VLOOKUP($A256,'ALL EVALS'!$A:$C,3,FALSE),1)="O"),LEFT(VLOOKUP($A256,'ALL EVALS'!$A:$C,3,FALSE),4),LEFT(VLOOKUP($A256,'ALL EVALS'!$A:$C,3,FALSE),3))</f>
        <v xml:space="preserve">DO </v>
      </c>
      <c r="C256" t="str">
        <f>VLOOKUP(A256,'ALL EVALS'!A:B,2,FALSE)</f>
        <v>Jeff Phister</v>
      </c>
      <c r="D256" t="str">
        <f>VLOOKUP(A256,'ALL EVALS'!A:D,4,FALSE)</f>
        <v>Vehicle Mechanic</v>
      </c>
      <c r="E256" s="3" t="str">
        <f>VLOOKUP(A256,COLLEAGUE!A:E,5,FALSE)</f>
        <v>CLR</v>
      </c>
      <c r="F256" s="4">
        <f>VLOOKUP(A256,COLLEAGUE!A:M,13,FALSE)</f>
        <v>43006</v>
      </c>
      <c r="G256" s="5">
        <f>MIN(INDEX('ALL EVALS'!G:G,MATCH('Evaluation Data'!$A256,'ALL EVALS'!A:A,0)))</f>
        <v>43217</v>
      </c>
      <c r="H256" s="40" t="str">
        <f>VLOOKUP(A256,COLLEAGUE!A:Q,17,FALSE)</f>
        <v>Bibb, Leroy A</v>
      </c>
      <c r="I256" t="str">
        <f>VLOOKUP(A256,'ALL EVALS'!A:F,6,FALSE)</f>
        <v>James Rooney</v>
      </c>
      <c r="J256" t="str">
        <f t="shared" ca="1" si="3"/>
        <v>Yes</v>
      </c>
    </row>
    <row r="257" spans="1:10" x14ac:dyDescent="0.25">
      <c r="A257" s="3">
        <v>132980</v>
      </c>
      <c r="B257" t="str">
        <f>IF(OR(LEFT(VLOOKUP($A257,'ALL EVALS'!$A:$C,3,FALSE),1)="M",LEFT(VLOOKUP($A257,'ALL EVALS'!$A:$C,3,FALSE),1)="O"),LEFT(VLOOKUP($A257,'ALL EVALS'!$A:$C,3,FALSE),4),LEFT(VLOOKUP($A257,'ALL EVALS'!$A:$C,3,FALSE),3))</f>
        <v xml:space="preserve">DO </v>
      </c>
      <c r="C257" t="str">
        <f>VLOOKUP(A257,'ALL EVALS'!A:B,2,FALSE)</f>
        <v>Gary Privett Jr</v>
      </c>
      <c r="D257" t="str">
        <f>VLOOKUP(A257,'ALL EVALS'!A:D,4,FALSE)</f>
        <v>Maintenance Worker I</v>
      </c>
      <c r="E257" s="3" t="str">
        <f>VLOOKUP(A257,COLLEAGUE!A:E,5,FALSE)</f>
        <v>CLR</v>
      </c>
      <c r="F257" s="4">
        <f>VLOOKUP(A257,COLLEAGUE!A:M,13,FALSE)</f>
        <v>43091</v>
      </c>
      <c r="G257" s="5">
        <f>MIN(INDEX('ALL EVALS'!G:G,MATCH('Evaluation Data'!$A257,'ALL EVALS'!A:A,0)))</f>
        <v>43435</v>
      </c>
      <c r="H257" s="40" t="str">
        <f>VLOOKUP(A257,COLLEAGUE!A:Q,17,FALSE)</f>
        <v>Bibb, Leroy A</v>
      </c>
      <c r="I257" t="str">
        <f>VLOOKUP(A257,'ALL EVALS'!A:F,6,FALSE)</f>
        <v>James Rooney</v>
      </c>
      <c r="J257" t="str">
        <f t="shared" ca="1" si="3"/>
        <v>Yes</v>
      </c>
    </row>
    <row r="258" spans="1:10" x14ac:dyDescent="0.25">
      <c r="A258" s="3">
        <v>143369</v>
      </c>
      <c r="B258" t="str">
        <f>IF(OR(LEFT(VLOOKUP($A258,'ALL EVALS'!$A:$C,3,FALSE),1)="M",LEFT(VLOOKUP($A258,'ALL EVALS'!$A:$C,3,FALSE),1)="O"),LEFT(VLOOKUP($A258,'ALL EVALS'!$A:$C,3,FALSE),4),LEFT(VLOOKUP($A258,'ALL EVALS'!$A:$C,3,FALSE),3))</f>
        <v xml:space="preserve">DO </v>
      </c>
      <c r="C258" t="str">
        <f>VLOOKUP(A258,'ALL EVALS'!A:B,2,FALSE)</f>
        <v>Danny Vanderpool</v>
      </c>
      <c r="D258" t="str">
        <f>VLOOKUP(A258,'ALL EVALS'!A:D,4,FALSE)</f>
        <v>Building Generalist</v>
      </c>
      <c r="E258" s="3" t="str">
        <f>VLOOKUP(A258,COLLEAGUE!A:E,5,FALSE)</f>
        <v>CLR</v>
      </c>
      <c r="F258" s="4">
        <f>VLOOKUP(A258,COLLEAGUE!A:M,13,FALSE)</f>
        <v>43091</v>
      </c>
      <c r="G258" s="5">
        <f>MIN(INDEX('ALL EVALS'!G:G,MATCH('Evaluation Data'!$A258,'ALL EVALS'!A:A,0)))</f>
        <v>43372</v>
      </c>
      <c r="H258" s="40" t="str">
        <f>VLOOKUP(A258,COLLEAGUE!A:Q,17,FALSE)</f>
        <v>Bibb, Leroy A</v>
      </c>
      <c r="I258" t="str">
        <f>VLOOKUP(A258,'ALL EVALS'!A:F,6,FALSE)</f>
        <v>James Rooney</v>
      </c>
      <c r="J258" t="str">
        <f t="shared" ref="J258:J321" ca="1" si="4">IF(G258&lt;TODAY(),"Yes","No")</f>
        <v>Yes</v>
      </c>
    </row>
    <row r="259" spans="1:10" x14ac:dyDescent="0.25">
      <c r="A259" s="3">
        <v>183752</v>
      </c>
      <c r="B259" t="str">
        <f>IF(OR(LEFT(VLOOKUP($A259,'ALL EVALS'!$A:$C,3,FALSE),1)="M",LEFT(VLOOKUP($A259,'ALL EVALS'!$A:$C,3,FALSE),1)="O"),LEFT(VLOOKUP($A259,'ALL EVALS'!$A:$C,3,FALSE),4),LEFT(VLOOKUP($A259,'ALL EVALS'!$A:$C,3,FALSE),3))</f>
        <v xml:space="preserve">DO </v>
      </c>
      <c r="C259" t="str">
        <f>VLOOKUP(A259,'ALL EVALS'!A:B,2,FALSE)</f>
        <v>Donald Miller Jr</v>
      </c>
      <c r="D259" t="str">
        <f>VLOOKUP(A259,'ALL EVALS'!A:D,4,FALSE)</f>
        <v>Electrician</v>
      </c>
      <c r="E259" s="3" t="str">
        <f>VLOOKUP(A259,COLLEAGUE!A:E,5,FALSE)</f>
        <v>CLR</v>
      </c>
      <c r="F259" s="4">
        <f>VLOOKUP(A259,COLLEAGUE!A:M,13,FALSE)</f>
        <v>43174</v>
      </c>
      <c r="G259" s="5">
        <f>MIN(INDEX('ALL EVALS'!G:G,MATCH('Evaluation Data'!$A259,'ALL EVALS'!A:A,0)))</f>
        <v>43482</v>
      </c>
      <c r="H259" s="40" t="str">
        <f>VLOOKUP(A259,COLLEAGUE!A:Q,17,FALSE)</f>
        <v>Bibb, Leroy A</v>
      </c>
      <c r="I259" t="str">
        <f>VLOOKUP(A259,'ALL EVALS'!A:F,6,FALSE)</f>
        <v>James Rooney</v>
      </c>
      <c r="J259" t="str">
        <f t="shared" ca="1" si="4"/>
        <v>Yes</v>
      </c>
    </row>
    <row r="260" spans="1:10" x14ac:dyDescent="0.25">
      <c r="A260" s="3">
        <v>185758</v>
      </c>
      <c r="B260" t="str">
        <f>IF(OR(LEFT(VLOOKUP($A260,'ALL EVALS'!$A:$C,3,FALSE),1)="M",LEFT(VLOOKUP($A260,'ALL EVALS'!$A:$C,3,FALSE),1)="O"),LEFT(VLOOKUP($A260,'ALL EVALS'!$A:$C,3,FALSE),4),LEFT(VLOOKUP($A260,'ALL EVALS'!$A:$C,3,FALSE),3))</f>
        <v xml:space="preserve">DO </v>
      </c>
      <c r="C260" t="str">
        <f>VLOOKUP(A260,'ALL EVALS'!A:B,2,FALSE)</f>
        <v>Mario Gonzalez-Martinez</v>
      </c>
      <c r="D260" t="str">
        <f>VLOOKUP(A260,'ALL EVALS'!A:D,4,FALSE)</f>
        <v>Maintenance Worker II</v>
      </c>
      <c r="E260" s="3" t="str">
        <f>VLOOKUP(A260,COLLEAGUE!A:E,5,FALSE)</f>
        <v>CLR</v>
      </c>
      <c r="F260" s="4">
        <f>VLOOKUP(A260,COLLEAGUE!A:M,13,FALSE)</f>
        <v>43411</v>
      </c>
      <c r="G260" s="5">
        <f>MIN(INDEX('ALL EVALS'!G:G,MATCH('Evaluation Data'!$A260,'ALL EVALS'!A:A,0)))</f>
        <v>43543</v>
      </c>
      <c r="H260" s="40" t="str">
        <f>VLOOKUP(A260,COLLEAGUE!A:Q,17,FALSE)</f>
        <v>Rooney, James V</v>
      </c>
      <c r="I260" t="str">
        <f>VLOOKUP(A260,'ALL EVALS'!A:F,6,FALSE)</f>
        <v>James Rooney</v>
      </c>
      <c r="J260" t="str">
        <f t="shared" ca="1" si="4"/>
        <v>No</v>
      </c>
    </row>
    <row r="261" spans="1:10" x14ac:dyDescent="0.25">
      <c r="A261" s="3">
        <v>200098</v>
      </c>
      <c r="B261" t="str">
        <f>IF(OR(LEFT(VLOOKUP($A261,'ALL EVALS'!$A:$C,3,FALSE),1)="M",LEFT(VLOOKUP($A261,'ALL EVALS'!$A:$C,3,FALSE),1)="O"),LEFT(VLOOKUP($A261,'ALL EVALS'!$A:$C,3,FALSE),4),LEFT(VLOOKUP($A261,'ALL EVALS'!$A:$C,3,FALSE),3))</f>
        <v xml:space="preserve">DO </v>
      </c>
      <c r="C261" t="str">
        <f>VLOOKUP(A261,'ALL EVALS'!A:B,2,FALSE)</f>
        <v>Arturo Delacruz</v>
      </c>
      <c r="D261" t="str">
        <f>VLOOKUP(A261,'ALL EVALS'!A:D,4,FALSE)</f>
        <v>Air Conditioning and Heating Mechanic</v>
      </c>
      <c r="E261" s="3" t="str">
        <f>VLOOKUP(A261,COLLEAGUE!A:E,5,FALSE)</f>
        <v>CLR</v>
      </c>
      <c r="F261" s="4">
        <f>VLOOKUP(A261,COLLEAGUE!A:M,13,FALSE)</f>
        <v>43039</v>
      </c>
      <c r="G261" s="5">
        <f>MIN(INDEX('ALL EVALS'!G:G,MATCH('Evaluation Data'!$A261,'ALL EVALS'!A:A,0)))</f>
        <v>43302</v>
      </c>
      <c r="H261" s="40" t="str">
        <f>VLOOKUP(A261,COLLEAGUE!A:Q,17,FALSE)</f>
        <v>Bibb, Leroy A</v>
      </c>
      <c r="I261" t="str">
        <f>VLOOKUP(A261,'ALL EVALS'!A:F,6,FALSE)</f>
        <v>James Rooney</v>
      </c>
      <c r="J261" t="str">
        <f t="shared" ca="1" si="4"/>
        <v>Yes</v>
      </c>
    </row>
    <row r="262" spans="1:10" x14ac:dyDescent="0.25">
      <c r="A262" s="3">
        <v>298801</v>
      </c>
      <c r="B262" t="str">
        <f>IF(OR(LEFT(VLOOKUP($A262,'ALL EVALS'!$A:$C,3,FALSE),1)="M",LEFT(VLOOKUP($A262,'ALL EVALS'!$A:$C,3,FALSE),1)="O"),LEFT(VLOOKUP($A262,'ALL EVALS'!$A:$C,3,FALSE),4),LEFT(VLOOKUP($A262,'ALL EVALS'!$A:$C,3,FALSE),3))</f>
        <v xml:space="preserve">DO </v>
      </c>
      <c r="C262" t="str">
        <f>VLOOKUP(A262,'ALL EVALS'!A:B,2,FALSE)</f>
        <v>Daniel Hoffman</v>
      </c>
      <c r="D262" t="str">
        <f>VLOOKUP(A262,'ALL EVALS'!A:D,4,FALSE)</f>
        <v>Building Generalist</v>
      </c>
      <c r="E262" s="3" t="str">
        <f>VLOOKUP(A262,COLLEAGUE!A:E,5,FALSE)</f>
        <v>CLR</v>
      </c>
      <c r="F262" s="4">
        <f>VLOOKUP(A262,COLLEAGUE!A:M,13,FALSE)</f>
        <v>43053</v>
      </c>
      <c r="G262" s="5">
        <f>MIN(INDEX('ALL EVALS'!G:G,MATCH('Evaluation Data'!$A262,'ALL EVALS'!A:A,0)))</f>
        <v>43279</v>
      </c>
      <c r="H262" s="40" t="str">
        <f>VLOOKUP(A262,COLLEAGUE!A:Q,17,FALSE)</f>
        <v>Bibb, Leroy A</v>
      </c>
      <c r="I262" t="str">
        <f>VLOOKUP(A262,'ALL EVALS'!A:F,6,FALSE)</f>
        <v>James Rooney</v>
      </c>
      <c r="J262" t="str">
        <f t="shared" ca="1" si="4"/>
        <v>Yes</v>
      </c>
    </row>
    <row r="263" spans="1:10" x14ac:dyDescent="0.25">
      <c r="A263" s="3">
        <v>310236</v>
      </c>
      <c r="B263" t="str">
        <f>IF(OR(LEFT(VLOOKUP($A263,'ALL EVALS'!$A:$C,3,FALSE),1)="M",LEFT(VLOOKUP($A263,'ALL EVALS'!$A:$C,3,FALSE),1)="O"),LEFT(VLOOKUP($A263,'ALL EVALS'!$A:$C,3,FALSE),4),LEFT(VLOOKUP($A263,'ALL EVALS'!$A:$C,3,FALSE),3))</f>
        <v xml:space="preserve">DO </v>
      </c>
      <c r="C263" t="str">
        <f>VLOOKUP(A263,'ALL EVALS'!A:B,2,FALSE)</f>
        <v>Josh Lomier</v>
      </c>
      <c r="D263" t="str">
        <f>VLOOKUP(A263,'ALL EVALS'!A:D,4,FALSE)</f>
        <v>Building Generalist</v>
      </c>
      <c r="E263" s="3" t="str">
        <f>VLOOKUP(A263,COLLEAGUE!A:E,5,FALSE)</f>
        <v>CLR</v>
      </c>
      <c r="F263" s="4">
        <f>VLOOKUP(A263,COLLEAGUE!A:M,13,FALSE)</f>
        <v>43066</v>
      </c>
      <c r="G263" s="5">
        <f>MIN(INDEX('ALL EVALS'!G:G,MATCH('Evaluation Data'!$A263,'ALL EVALS'!A:A,0)))</f>
        <v>43219</v>
      </c>
      <c r="H263" s="40" t="str">
        <f>VLOOKUP(A263,COLLEAGUE!A:Q,17,FALSE)</f>
        <v>Bibb, Leroy A</v>
      </c>
      <c r="I263" t="str">
        <f>VLOOKUP(A263,'ALL EVALS'!A:F,6,FALSE)</f>
        <v>James Rooney</v>
      </c>
      <c r="J263" t="str">
        <f t="shared" ca="1" si="4"/>
        <v>Yes</v>
      </c>
    </row>
    <row r="264" spans="1:10" x14ac:dyDescent="0.25">
      <c r="A264" s="3">
        <v>328782</v>
      </c>
      <c r="B264" t="str">
        <f>IF(OR(LEFT(VLOOKUP($A264,'ALL EVALS'!$A:$C,3,FALSE),1)="M",LEFT(VLOOKUP($A264,'ALL EVALS'!$A:$C,3,FALSE),1)="O"),LEFT(VLOOKUP($A264,'ALL EVALS'!$A:$C,3,FALSE),4),LEFT(VLOOKUP($A264,'ALL EVALS'!$A:$C,3,FALSE),3))</f>
        <v xml:space="preserve">DO </v>
      </c>
      <c r="C264" t="str">
        <f>VLOOKUP(A264,'ALL EVALS'!A:B,2,FALSE)</f>
        <v>Rafael Alcala</v>
      </c>
      <c r="D264" t="str">
        <f>VLOOKUP(A264,'ALL EVALS'!A:D,4,FALSE)</f>
        <v>Warehouse Worker</v>
      </c>
      <c r="E264" s="3" t="str">
        <f>VLOOKUP(A264,COLLEAGUE!A:E,5,FALSE)</f>
        <v>CLR</v>
      </c>
      <c r="F264" s="4">
        <f>VLOOKUP(A264,COLLEAGUE!A:M,13,FALSE)</f>
        <v>43066</v>
      </c>
      <c r="G264" s="5">
        <f>MIN(INDEX('ALL EVALS'!G:G,MATCH('Evaluation Data'!$A264,'ALL EVALS'!A:A,0)))</f>
        <v>43305</v>
      </c>
      <c r="H264" s="40" t="str">
        <f>VLOOKUP(A264,COLLEAGUE!A:Q,17,FALSE)</f>
        <v>Bibb, Leroy A</v>
      </c>
      <c r="I264" t="str">
        <f>VLOOKUP(A264,'ALL EVALS'!A:F,6,FALSE)</f>
        <v>James Rooney</v>
      </c>
      <c r="J264" t="str">
        <f t="shared" ca="1" si="4"/>
        <v>Yes</v>
      </c>
    </row>
    <row r="265" spans="1:10" x14ac:dyDescent="0.25">
      <c r="A265" s="3">
        <v>335523</v>
      </c>
      <c r="B265" t="str">
        <f>IF(OR(LEFT(VLOOKUP($A265,'ALL EVALS'!$A:$C,3,FALSE),1)="M",LEFT(VLOOKUP($A265,'ALL EVALS'!$A:$C,3,FALSE),1)="O"),LEFT(VLOOKUP($A265,'ALL EVALS'!$A:$C,3,FALSE),4),LEFT(VLOOKUP($A265,'ALL EVALS'!$A:$C,3,FALSE),3))</f>
        <v xml:space="preserve">DO </v>
      </c>
      <c r="C265" t="str">
        <f>VLOOKUP(A265,'ALL EVALS'!A:B,2,FALSE)</f>
        <v>Gregory Breshears</v>
      </c>
      <c r="D265" t="str">
        <f>VLOOKUP(A265,'ALL EVALS'!A:D,4,FALSE)</f>
        <v>Maintenance Worker II</v>
      </c>
      <c r="E265" s="3" t="str">
        <f>VLOOKUP(A265,COLLEAGUE!A:E,5,FALSE)</f>
        <v>CLR</v>
      </c>
      <c r="F265" s="4">
        <f>VLOOKUP(A265,COLLEAGUE!A:M,13,FALSE)</f>
        <v>43039</v>
      </c>
      <c r="G265" s="5">
        <f>MIN(INDEX('ALL EVALS'!G:G,MATCH('Evaluation Data'!$A265,'ALL EVALS'!A:A,0)))</f>
        <v>43340</v>
      </c>
      <c r="H265" s="40" t="str">
        <f>VLOOKUP(A265,COLLEAGUE!A:Q,17,FALSE)</f>
        <v>Bibb, Leroy A</v>
      </c>
      <c r="I265" t="str">
        <f>VLOOKUP(A265,'ALL EVALS'!A:F,6,FALSE)</f>
        <v>James Rooney</v>
      </c>
      <c r="J265" t="str">
        <f t="shared" ca="1" si="4"/>
        <v>Yes</v>
      </c>
    </row>
    <row r="266" spans="1:10" x14ac:dyDescent="0.25">
      <c r="A266" s="3">
        <v>407226</v>
      </c>
      <c r="B266" t="str">
        <f>IF(OR(LEFT(VLOOKUP($A266,'ALL EVALS'!$A:$C,3,FALSE),1)="M",LEFT(VLOOKUP($A266,'ALL EVALS'!$A:$C,3,FALSE),1)="O"),LEFT(VLOOKUP($A266,'ALL EVALS'!$A:$C,3,FALSE),4),LEFT(VLOOKUP($A266,'ALL EVALS'!$A:$C,3,FALSE),3))</f>
        <v xml:space="preserve">DO </v>
      </c>
      <c r="C266" t="str">
        <f>VLOOKUP(A266,'ALL EVALS'!A:B,2,FALSE)</f>
        <v>Robert Mosqueda</v>
      </c>
      <c r="D266" t="str">
        <f>VLOOKUP(A266,'ALL EVALS'!A:D,4,FALSE)</f>
        <v>Vehicle Mechanic</v>
      </c>
      <c r="E266" s="3" t="str">
        <f>VLOOKUP(A266,COLLEAGUE!A:E,5,FALSE)</f>
        <v>CLR</v>
      </c>
      <c r="F266" s="4">
        <f>VLOOKUP(A266,COLLEAGUE!A:M,13,FALSE)</f>
        <v>43091</v>
      </c>
      <c r="G266" s="5">
        <f>MIN(INDEX('ALL EVALS'!G:G,MATCH('Evaluation Data'!$A266,'ALL EVALS'!A:A,0)))</f>
        <v>43223</v>
      </c>
      <c r="H266" s="40" t="str">
        <f>VLOOKUP(A266,COLLEAGUE!A:Q,17,FALSE)</f>
        <v>Bibb, Leroy A</v>
      </c>
      <c r="I266" t="str">
        <f>VLOOKUP(A266,'ALL EVALS'!A:F,6,FALSE)</f>
        <v>James Rooney</v>
      </c>
      <c r="J266" t="str">
        <f t="shared" ca="1" si="4"/>
        <v>Yes</v>
      </c>
    </row>
    <row r="267" spans="1:10" x14ac:dyDescent="0.25">
      <c r="A267" s="3">
        <v>547920</v>
      </c>
      <c r="B267" t="str">
        <f>IF(OR(LEFT(VLOOKUP($A267,'ALL EVALS'!$A:$C,3,FALSE),1)="M",LEFT(VLOOKUP($A267,'ALL EVALS'!$A:$C,3,FALSE),1)="O"),LEFT(VLOOKUP($A267,'ALL EVALS'!$A:$C,3,FALSE),4),LEFT(VLOOKUP($A267,'ALL EVALS'!$A:$C,3,FALSE),3))</f>
        <v xml:space="preserve">DO </v>
      </c>
      <c r="C267" t="str">
        <f>VLOOKUP(A267,'ALL EVALS'!A:B,2,FALSE)</f>
        <v>Sean Hoffman</v>
      </c>
      <c r="D267" t="str">
        <f>VLOOKUP(A267,'ALL EVALS'!A:D,4,FALSE)</f>
        <v>Building Generalist</v>
      </c>
      <c r="E267" s="3" t="str">
        <f>VLOOKUP(A267,COLLEAGUE!A:E,5,FALSE)</f>
        <v>CLR</v>
      </c>
      <c r="F267" s="4">
        <f>VLOOKUP(A267,COLLEAGUE!A:M,13,FALSE)</f>
        <v>43174</v>
      </c>
      <c r="G267" s="5">
        <f>MIN(INDEX('ALL EVALS'!G:G,MATCH('Evaluation Data'!$A267,'ALL EVALS'!A:A,0)))</f>
        <v>43556</v>
      </c>
      <c r="H267" s="40" t="str">
        <f>VLOOKUP(A267,COLLEAGUE!A:Q,17,FALSE)</f>
        <v>Bibb, Leroy A</v>
      </c>
      <c r="I267" t="str">
        <f>VLOOKUP(A267,'ALL EVALS'!A:F,6,FALSE)</f>
        <v>James Rooney</v>
      </c>
      <c r="J267" t="str">
        <f t="shared" ca="1" si="4"/>
        <v>No</v>
      </c>
    </row>
    <row r="268" spans="1:10" x14ac:dyDescent="0.25">
      <c r="A268" s="3">
        <v>586337</v>
      </c>
      <c r="B268" t="str">
        <f>IF(OR(LEFT(VLOOKUP($A268,'ALL EVALS'!$A:$C,3,FALSE),1)="M",LEFT(VLOOKUP($A268,'ALL EVALS'!$A:$C,3,FALSE),1)="O"),LEFT(VLOOKUP($A268,'ALL EVALS'!$A:$C,3,FALSE),4),LEFT(VLOOKUP($A268,'ALL EVALS'!$A:$C,3,FALSE),3))</f>
        <v xml:space="preserve">DO </v>
      </c>
      <c r="C268" t="str">
        <f>VLOOKUP(A268,'ALL EVALS'!A:B,2,FALSE)</f>
        <v>Vincent Fries</v>
      </c>
      <c r="D268" t="str">
        <f>VLOOKUP(A268,'ALL EVALS'!A:D,4,FALSE)</f>
        <v>Security Systems Specialist</v>
      </c>
      <c r="E268" s="3" t="str">
        <f>VLOOKUP(A268,COLLEAGUE!A:E,5,FALSE)</f>
        <v>CLR</v>
      </c>
      <c r="F268" s="4">
        <f>VLOOKUP(A268,COLLEAGUE!A:M,13,FALSE)</f>
        <v>43145</v>
      </c>
      <c r="G268" s="5">
        <f>MIN(INDEX('ALL EVALS'!G:G,MATCH('Evaluation Data'!$A268,'ALL EVALS'!A:A,0)))</f>
        <v>43338</v>
      </c>
      <c r="H268" s="40" t="str">
        <f>VLOOKUP(A268,COLLEAGUE!A:Q,17,FALSE)</f>
        <v>Bibb, Leroy A</v>
      </c>
      <c r="I268" t="str">
        <f>VLOOKUP(A268,'ALL EVALS'!A:F,6,FALSE)</f>
        <v>James Rooney</v>
      </c>
      <c r="J268" t="str">
        <f t="shared" ca="1" si="4"/>
        <v>Yes</v>
      </c>
    </row>
    <row r="269" spans="1:10" x14ac:dyDescent="0.25">
      <c r="A269" s="3">
        <v>656508</v>
      </c>
      <c r="B269" t="str">
        <f>IF(OR(LEFT(VLOOKUP($A269,'ALL EVALS'!$A:$C,3,FALSE),1)="M",LEFT(VLOOKUP($A269,'ALL EVALS'!$A:$C,3,FALSE),1)="O"),LEFT(VLOOKUP($A269,'ALL EVALS'!$A:$C,3,FALSE),4),LEFT(VLOOKUP($A269,'ALL EVALS'!$A:$C,3,FALSE),3))</f>
        <v xml:space="preserve">DO </v>
      </c>
      <c r="C269" t="str">
        <f>VLOOKUP(A269,'ALL EVALS'!A:B,2,FALSE)</f>
        <v>Andrew Bradshaw</v>
      </c>
      <c r="D269" t="str">
        <f>VLOOKUP(A269,'ALL EVALS'!A:D,4,FALSE)</f>
        <v>Carpenter</v>
      </c>
      <c r="E269" s="3" t="str">
        <f>VLOOKUP(A269,COLLEAGUE!A:E,5,FALSE)</f>
        <v>CLR</v>
      </c>
      <c r="F269" s="4">
        <f>VLOOKUP(A269,COLLEAGUE!A:M,13,FALSE)</f>
        <v>43425</v>
      </c>
      <c r="G269" s="5">
        <f>MIN(INDEX('ALL EVALS'!G:G,MATCH('Evaluation Data'!$A269,'ALL EVALS'!A:A,0)))</f>
        <v>43558</v>
      </c>
      <c r="H269" s="40" t="str">
        <f>VLOOKUP(A269,COLLEAGUE!A:Q,17,FALSE)</f>
        <v>Rooney, James V</v>
      </c>
      <c r="I269" t="str">
        <f>VLOOKUP(A269,'ALL EVALS'!A:F,6,FALSE)</f>
        <v>James Rooney</v>
      </c>
      <c r="J269" t="str">
        <f t="shared" ca="1" si="4"/>
        <v>No</v>
      </c>
    </row>
    <row r="270" spans="1:10" x14ac:dyDescent="0.25">
      <c r="A270" s="3">
        <v>659714</v>
      </c>
      <c r="B270" t="str">
        <f>IF(OR(LEFT(VLOOKUP($A270,'ALL EVALS'!$A:$C,3,FALSE),1)="M",LEFT(VLOOKUP($A270,'ALL EVALS'!$A:$C,3,FALSE),1)="O"),LEFT(VLOOKUP($A270,'ALL EVALS'!$A:$C,3,FALSE),4),LEFT(VLOOKUP($A270,'ALL EVALS'!$A:$C,3,FALSE),3))</f>
        <v xml:space="preserve">DO </v>
      </c>
      <c r="C270" t="str">
        <f>VLOOKUP(A270,'ALL EVALS'!A:B,2,FALSE)</f>
        <v>George Balint</v>
      </c>
      <c r="D270" t="str">
        <f>VLOOKUP(A270,'ALL EVALS'!A:D,4,FALSE)</f>
        <v>Painter</v>
      </c>
      <c r="E270" s="3" t="str">
        <f>VLOOKUP(A270,COLLEAGUE!A:E,5,FALSE)</f>
        <v>CLR</v>
      </c>
      <c r="F270" s="4">
        <f>VLOOKUP(A270,COLLEAGUE!A:M,13,FALSE)</f>
        <v>42949</v>
      </c>
      <c r="G270" s="5">
        <f>MIN(INDEX('ALL EVALS'!G:G,MATCH('Evaluation Data'!$A270,'ALL EVALS'!A:A,0)))</f>
        <v>43434</v>
      </c>
      <c r="H270" s="40" t="str">
        <f>VLOOKUP(A270,COLLEAGUE!A:Q,17,FALSE)</f>
        <v>Bibb, Leroy A</v>
      </c>
      <c r="I270" t="str">
        <f>VLOOKUP(A270,'ALL EVALS'!A:F,6,FALSE)</f>
        <v>James Rooney</v>
      </c>
      <c r="J270" t="str">
        <f t="shared" ca="1" si="4"/>
        <v>Yes</v>
      </c>
    </row>
    <row r="271" spans="1:10" x14ac:dyDescent="0.25">
      <c r="A271" s="3">
        <v>692901</v>
      </c>
      <c r="B271" t="str">
        <f>IF(OR(LEFT(VLOOKUP($A271,'ALL EVALS'!$A:$C,3,FALSE),1)="M",LEFT(VLOOKUP($A271,'ALL EVALS'!$A:$C,3,FALSE),1)="O"),LEFT(VLOOKUP($A271,'ALL EVALS'!$A:$C,3,FALSE),4),LEFT(VLOOKUP($A271,'ALL EVALS'!$A:$C,3,FALSE),3))</f>
        <v xml:space="preserve">DO </v>
      </c>
      <c r="C271" t="str">
        <f>VLOOKUP(A271,'ALL EVALS'!A:B,2,FALSE)</f>
        <v>Johnathan Kepler</v>
      </c>
      <c r="D271" t="str">
        <f>VLOOKUP(A271,'ALL EVALS'!A:D,4,FALSE)</f>
        <v>Building Generalist</v>
      </c>
      <c r="E271" s="3" t="str">
        <f>VLOOKUP(A271,COLLEAGUE!A:E,5,FALSE)</f>
        <v>CLR</v>
      </c>
      <c r="F271" s="4">
        <f>VLOOKUP(A271,COLLEAGUE!A:M,13,FALSE)</f>
        <v>43088</v>
      </c>
      <c r="G271" s="5">
        <f>MIN(INDEX('ALL EVALS'!G:G,MATCH('Evaluation Data'!$A271,'ALL EVALS'!A:A,0)))</f>
        <v>43321</v>
      </c>
      <c r="H271" s="40" t="str">
        <f>VLOOKUP(A271,COLLEAGUE!A:Q,17,FALSE)</f>
        <v>Bibb, Leroy A</v>
      </c>
      <c r="I271" t="str">
        <f>VLOOKUP(A271,'ALL EVALS'!A:F,6,FALSE)</f>
        <v>James Rooney</v>
      </c>
      <c r="J271" t="str">
        <f t="shared" ca="1" si="4"/>
        <v>Yes</v>
      </c>
    </row>
    <row r="272" spans="1:10" x14ac:dyDescent="0.25">
      <c r="A272" s="3">
        <v>752939</v>
      </c>
      <c r="B272" t="str">
        <f>IF(OR(LEFT(VLOOKUP($A272,'ALL EVALS'!$A:$C,3,FALSE),1)="M",LEFT(VLOOKUP($A272,'ALL EVALS'!$A:$C,3,FALSE),1)="O"),LEFT(VLOOKUP($A272,'ALL EVALS'!$A:$C,3,FALSE),4),LEFT(VLOOKUP($A272,'ALL EVALS'!$A:$C,3,FALSE),3))</f>
        <v xml:space="preserve">DO </v>
      </c>
      <c r="C272" t="str">
        <f>VLOOKUP(A272,'ALL EVALS'!A:B,2,FALSE)</f>
        <v>Joshua Sneed</v>
      </c>
      <c r="D272" t="str">
        <f>VLOOKUP(A272,'ALL EVALS'!A:D,4,FALSE)</f>
        <v>Building Generalist</v>
      </c>
      <c r="E272" s="3" t="str">
        <f>VLOOKUP(A272,COLLEAGUE!A:E,5,FALSE)</f>
        <v>CLR</v>
      </c>
      <c r="F272" s="4">
        <f>VLOOKUP(A272,COLLEAGUE!A:M,13,FALSE)</f>
        <v>43091</v>
      </c>
      <c r="G272" s="5">
        <f>MIN(INDEX('ALL EVALS'!G:G,MATCH('Evaluation Data'!$A272,'ALL EVALS'!A:A,0)))</f>
        <v>43434</v>
      </c>
      <c r="H272" s="40" t="str">
        <f>VLOOKUP(A272,COLLEAGUE!A:Q,17,FALSE)</f>
        <v>Bibb, Leroy A</v>
      </c>
      <c r="I272" t="str">
        <f>VLOOKUP(A272,'ALL EVALS'!A:F,6,FALSE)</f>
        <v>James Rooney</v>
      </c>
      <c r="J272" t="str">
        <f t="shared" ca="1" si="4"/>
        <v>Yes</v>
      </c>
    </row>
    <row r="273" spans="1:10" x14ac:dyDescent="0.25">
      <c r="A273" s="3">
        <v>789557</v>
      </c>
      <c r="B273" t="str">
        <f>IF(OR(LEFT(VLOOKUP($A273,'ALL EVALS'!$A:$C,3,FALSE),1)="M",LEFT(VLOOKUP($A273,'ALL EVALS'!$A:$C,3,FALSE),1)="O"),LEFT(VLOOKUP($A273,'ALL EVALS'!$A:$C,3,FALSE),4),LEFT(VLOOKUP($A273,'ALL EVALS'!$A:$C,3,FALSE),3))</f>
        <v xml:space="preserve">DO </v>
      </c>
      <c r="C273" t="str">
        <f>VLOOKUP(A273,'ALL EVALS'!A:B,2,FALSE)</f>
        <v>Robert Ochoa</v>
      </c>
      <c r="D273" t="str">
        <f>VLOOKUP(A273,'ALL EVALS'!A:D,4,FALSE)</f>
        <v>Building Generalist</v>
      </c>
      <c r="E273" s="3" t="str">
        <f>VLOOKUP(A273,COLLEAGUE!A:E,5,FALSE)</f>
        <v>CLR</v>
      </c>
      <c r="F273" s="4">
        <f>VLOOKUP(A273,COLLEAGUE!A:M,13,FALSE)</f>
        <v>43174</v>
      </c>
      <c r="G273" s="5">
        <f>MIN(INDEX('ALL EVALS'!G:G,MATCH('Evaluation Data'!$A273,'ALL EVALS'!A:A,0)))</f>
        <v>43341</v>
      </c>
      <c r="H273" s="40" t="str">
        <f>VLOOKUP(A273,COLLEAGUE!A:Q,17,FALSE)</f>
        <v>Bibb, Leroy A</v>
      </c>
      <c r="I273" t="str">
        <f>VLOOKUP(A273,'ALL EVALS'!A:F,6,FALSE)</f>
        <v>James Rooney</v>
      </c>
      <c r="J273" t="str">
        <f t="shared" ca="1" si="4"/>
        <v>Yes</v>
      </c>
    </row>
    <row r="274" spans="1:10" x14ac:dyDescent="0.25">
      <c r="A274" s="3">
        <v>805610</v>
      </c>
      <c r="B274" t="str">
        <f>IF(OR(LEFT(VLOOKUP($A274,'ALL EVALS'!$A:$C,3,FALSE),1)="M",LEFT(VLOOKUP($A274,'ALL EVALS'!$A:$C,3,FALSE),1)="O"),LEFT(VLOOKUP($A274,'ALL EVALS'!$A:$C,3,FALSE),4),LEFT(VLOOKUP($A274,'ALL EVALS'!$A:$C,3,FALSE),3))</f>
        <v xml:space="preserve">DO </v>
      </c>
      <c r="C274" t="str">
        <f>VLOOKUP(A274,'ALL EVALS'!A:B,2,FALSE)</f>
        <v>Gabriel Melton</v>
      </c>
      <c r="D274" t="str">
        <f>VLOOKUP(A274,'ALL EVALS'!A:D,4,FALSE)</f>
        <v>Maintenance Worker I (alt)</v>
      </c>
      <c r="E274" s="3" t="str">
        <f>VLOOKUP(A274,COLLEAGUE!A:E,5,FALSE)</f>
        <v>CLR</v>
      </c>
      <c r="F274" s="4">
        <v>43066</v>
      </c>
      <c r="G274" s="5">
        <f>MIN(INDEX('ALL EVALS'!G:G,MATCH('Evaluation Data'!$A274,'ALL EVALS'!A:A,0)))</f>
        <v>43435</v>
      </c>
      <c r="H274" s="40">
        <f>VLOOKUP(A274,COLLEAGUE!A:Q,17,FALSE)</f>
        <v>0</v>
      </c>
      <c r="I274" t="str">
        <f>VLOOKUP(A274,'ALL EVALS'!A:F,6,FALSE)</f>
        <v>James Rooney</v>
      </c>
      <c r="J274" t="str">
        <f t="shared" ca="1" si="4"/>
        <v>Yes</v>
      </c>
    </row>
    <row r="275" spans="1:10" x14ac:dyDescent="0.25">
      <c r="A275" s="3">
        <v>2498</v>
      </c>
      <c r="B275" t="str">
        <f>IF(OR(LEFT(VLOOKUP($A275,'ALL EVALS'!$A:$C,3,FALSE),1)="M",LEFT(VLOOKUP($A275,'ALL EVALS'!$A:$C,3,FALSE),1)="O"),LEFT(VLOOKUP($A275,'ALL EVALS'!$A:$C,3,FALSE),4),LEFT(VLOOKUP($A275,'ALL EVALS'!$A:$C,3,FALSE),3))</f>
        <v xml:space="preserve">RC </v>
      </c>
      <c r="C275" t="str">
        <f>VLOOKUP(A275,'ALL EVALS'!A:B,2,FALSE)</f>
        <v>Elizabeth Villalobos</v>
      </c>
      <c r="D275" t="str">
        <f>VLOOKUP(A275,'ALL EVALS'!A:D,4,FALSE)</f>
        <v>Research Assistant</v>
      </c>
      <c r="E275" s="3" t="str">
        <f>VLOOKUP(A275,COLLEAGUE!A:E,5,FALSE)</f>
        <v>CLR</v>
      </c>
      <c r="F275" s="4">
        <f>VLOOKUP(A275,COLLEAGUE!A:M,13,FALSE)</f>
        <v>43356</v>
      </c>
      <c r="G275" s="5">
        <f>MIN(INDEX('ALL EVALS'!G:G,MATCH('Evaluation Data'!$A275,'ALL EVALS'!A:A,0)))</f>
        <v>43595</v>
      </c>
      <c r="H275" s="40" t="str">
        <f>VLOOKUP(A275,COLLEAGUE!A:Q,17,FALSE)</f>
        <v>Offenbach, Janice E</v>
      </c>
      <c r="I275" t="str">
        <f>VLOOKUP(A275,'ALL EVALS'!A:F,6,FALSE)</f>
        <v>Janice Offenbach</v>
      </c>
      <c r="J275" t="str">
        <f t="shared" ca="1" si="4"/>
        <v>No</v>
      </c>
    </row>
    <row r="276" spans="1:10" x14ac:dyDescent="0.25">
      <c r="A276" s="3">
        <v>11278</v>
      </c>
      <c r="B276" t="str">
        <f>IF(OR(LEFT(VLOOKUP($A276,'ALL EVALS'!$A:$C,3,FALSE),1)="M",LEFT(VLOOKUP($A276,'ALL EVALS'!$A:$C,3,FALSE),1)="O"),LEFT(VLOOKUP($A276,'ALL EVALS'!$A:$C,3,FALSE),4),LEFT(VLOOKUP($A276,'ALL EVALS'!$A:$C,3,FALSE),3))</f>
        <v xml:space="preserve">DO </v>
      </c>
      <c r="C276" t="str">
        <f>VLOOKUP(A276,'ALL EVALS'!A:B,2,FALSE)</f>
        <v>Robert Weil</v>
      </c>
      <c r="D276" t="str">
        <f>VLOOKUP(A276,'ALL EVALS'!A:D,4,FALSE)</f>
        <v>Sales and Marketing Coordinator</v>
      </c>
      <c r="E276" s="3" t="str">
        <f>VLOOKUP(A276,COLLEAGUE!A:E,5,FALSE)</f>
        <v>CLR</v>
      </c>
      <c r="F276" s="4">
        <v>42448</v>
      </c>
      <c r="G276" s="5">
        <f>MIN(INDEX('ALL EVALS'!G:G,MATCH('Evaluation Data'!$A276,'ALL EVALS'!A:A,0)))</f>
        <v>43549</v>
      </c>
      <c r="H276" s="40">
        <f>VLOOKUP(A276,COLLEAGUE!A:Q,17,FALSE)</f>
        <v>0</v>
      </c>
      <c r="I276" t="str">
        <f>VLOOKUP(A276,'ALL EVALS'!A:F,6,FALSE)</f>
        <v>Jerome Countee</v>
      </c>
      <c r="J276" t="str">
        <f t="shared" ca="1" si="4"/>
        <v>No</v>
      </c>
    </row>
    <row r="277" spans="1:10" x14ac:dyDescent="0.25">
      <c r="A277" s="3">
        <v>27031</v>
      </c>
      <c r="B277" t="str">
        <f>IF(OR(LEFT(VLOOKUP($A277,'ALL EVALS'!$A:$C,3,FALSE),1)="M",LEFT(VLOOKUP($A277,'ALL EVALS'!$A:$C,3,FALSE),1)="O"),LEFT(VLOOKUP($A277,'ALL EVALS'!$A:$C,3,FALSE),4),LEFT(VLOOKUP($A277,'ALL EVALS'!$A:$C,3,FALSE),3))</f>
        <v xml:space="preserve">DO </v>
      </c>
      <c r="C277" t="str">
        <f>VLOOKUP(A277,'ALL EVALS'!A:B,2,FALSE)</f>
        <v>Rebecca Boyd</v>
      </c>
      <c r="D277" t="str">
        <f>VLOOKUP(A277,'ALL EVALS'!A:D,4,FALSE)</f>
        <v>Program Development Assistant</v>
      </c>
      <c r="E277" s="3" t="str">
        <f>VLOOKUP(A277,COLLEAGUE!A:E,5,FALSE)</f>
        <v>CLR</v>
      </c>
      <c r="F277" s="4">
        <f>VLOOKUP(A277,COLLEAGUE!A:M,13,FALSE)</f>
        <v>43144</v>
      </c>
      <c r="G277" s="5">
        <f>MIN(INDEX('ALL EVALS'!G:G,MATCH('Evaluation Data'!$A277,'ALL EVALS'!A:A,0)))</f>
        <v>43409</v>
      </c>
      <c r="H277" s="40" t="str">
        <f>VLOOKUP(A277,COLLEAGUE!A:Q,17,FALSE)</f>
        <v>Weil, Robert A</v>
      </c>
      <c r="I277" t="str">
        <f>VLOOKUP(A277,'ALL EVALS'!A:F,6,FALSE)</f>
        <v>Jerome Countee</v>
      </c>
      <c r="J277" t="str">
        <f t="shared" ca="1" si="4"/>
        <v>Yes</v>
      </c>
    </row>
    <row r="278" spans="1:10" x14ac:dyDescent="0.25">
      <c r="A278" s="3">
        <v>55700</v>
      </c>
      <c r="B278" t="str">
        <f>IF(OR(LEFT(VLOOKUP($A278,'ALL EVALS'!$A:$C,3,FALSE),1)="M",LEFT(VLOOKUP($A278,'ALL EVALS'!$A:$C,3,FALSE),1)="O"),LEFT(VLOOKUP($A278,'ALL EVALS'!$A:$C,3,FALSE),4),LEFT(VLOOKUP($A278,'ALL EVALS'!$A:$C,3,FALSE),3))</f>
        <v xml:space="preserve">DO </v>
      </c>
      <c r="C278" t="str">
        <f>VLOOKUP(A278,'ALL EVALS'!A:B,2,FALSE)</f>
        <v>April Farkas</v>
      </c>
      <c r="D278" t="str">
        <f>VLOOKUP(A278,'ALL EVALS'!A:D,4,FALSE)</f>
        <v>Program Specialist - Central Mother Lode Regional Consortium</v>
      </c>
      <c r="E278" s="3" t="str">
        <f>VLOOKUP(A278,COLLEAGUE!A:E,5,FALSE)</f>
        <v>CLR</v>
      </c>
      <c r="G278" s="5">
        <f>MIN(INDEX('ALL EVALS'!G:G,MATCH('Evaluation Data'!$A278,'ALL EVALS'!A:A,0)))</f>
        <v>43214</v>
      </c>
      <c r="H278" s="40" t="str">
        <f>VLOOKUP(A278,COLLEAGUE!A:Q,17,FALSE)</f>
        <v>Countee, Jerome T</v>
      </c>
      <c r="I278" t="str">
        <f>VLOOKUP(A278,'ALL EVALS'!A:F,6,FALSE)</f>
        <v>Jerome Countee</v>
      </c>
      <c r="J278" t="str">
        <f t="shared" ca="1" si="4"/>
        <v>Yes</v>
      </c>
    </row>
    <row r="279" spans="1:10" x14ac:dyDescent="0.25">
      <c r="A279" s="3">
        <v>57920</v>
      </c>
      <c r="B279" t="str">
        <f>IF(OR(LEFT(VLOOKUP($A279,'ALL EVALS'!$A:$C,3,FALSE),1)="M",LEFT(VLOOKUP($A279,'ALL EVALS'!$A:$C,3,FALSE),1)="O"),LEFT(VLOOKUP($A279,'ALL EVALS'!$A:$C,3,FALSE),4),LEFT(VLOOKUP($A279,'ALL EVALS'!$A:$C,3,FALSE),3))</f>
        <v xml:space="preserve">DO </v>
      </c>
      <c r="C279" t="str">
        <f>VLOOKUP(A279,'ALL EVALS'!A:B,2,FALSE)</f>
        <v>Robin Torres</v>
      </c>
      <c r="D279" t="str">
        <f>VLOOKUP(A279,'ALL EVALS'!A:D,4,FALSE)</f>
        <v>Director of Enrollment Management</v>
      </c>
      <c r="E279" s="3" t="str">
        <f>VLOOKUP(A279,COLLEAGUE!A:E,5,FALSE)</f>
        <v>CLM</v>
      </c>
      <c r="F279" s="4">
        <f>VLOOKUP(A279,COLLEAGUE!A:M,13,FALSE)</f>
        <v>43282</v>
      </c>
      <c r="G279" s="5">
        <f>MIN(INDEX('ALL EVALS'!G:G,MATCH('Evaluation Data'!$A279,'ALL EVALS'!A:A,0)))</f>
        <v>43373</v>
      </c>
      <c r="H279" s="40" t="str">
        <f>VLOOKUP(A279,COLLEAGUE!A:Q,17,FALSE)</f>
        <v>Countee, Jerome T</v>
      </c>
      <c r="I279" t="str">
        <f>VLOOKUP(A279,'ALL EVALS'!A:F,6,FALSE)</f>
        <v>Jerome Countee</v>
      </c>
      <c r="J279" t="str">
        <f t="shared" ca="1" si="4"/>
        <v>Yes</v>
      </c>
    </row>
    <row r="280" spans="1:10" x14ac:dyDescent="0.25">
      <c r="A280" s="3">
        <v>155653</v>
      </c>
      <c r="B280" t="str">
        <f>IF(OR(LEFT(VLOOKUP($A280,'ALL EVALS'!$A:$C,3,FALSE),1)="M",LEFT(VLOOKUP($A280,'ALL EVALS'!$A:$C,3,FALSE),1)="O"),LEFT(VLOOKUP($A280,'ALL EVALS'!$A:$C,3,FALSE),4),LEFT(VLOOKUP($A280,'ALL EVALS'!$A:$C,3,FALSE),3))</f>
        <v xml:space="preserve">DO </v>
      </c>
      <c r="C280" t="str">
        <f>VLOOKUP(A280,'ALL EVALS'!A:B,2,FALSE)</f>
        <v>Frank Nunez</v>
      </c>
      <c r="D280" t="str">
        <f>VLOOKUP(A280,'ALL EVALS'!A:D,4,FALSE)</f>
        <v>Program Development Assistant</v>
      </c>
      <c r="E280" s="3" t="str">
        <f>VLOOKUP(A280,COLLEAGUE!A:E,5,FALSE)</f>
        <v>CLR</v>
      </c>
      <c r="F280" s="4">
        <f>VLOOKUP(A280,COLLEAGUE!A:M,13,FALSE)</f>
        <v>43076</v>
      </c>
      <c r="G280" s="5">
        <f>MIN(INDEX('ALL EVALS'!G:G,MATCH('Evaluation Data'!$A280,'ALL EVALS'!A:A,0)))</f>
        <v>43313</v>
      </c>
      <c r="H280" s="40" t="str">
        <f>VLOOKUP(A280,COLLEAGUE!A:Q,17,FALSE)</f>
        <v>Weil, Robert A</v>
      </c>
      <c r="I280" t="str">
        <f>VLOOKUP(A280,'ALL EVALS'!A:F,6,FALSE)</f>
        <v>Jerome Countee</v>
      </c>
      <c r="J280" t="str">
        <f t="shared" ca="1" si="4"/>
        <v>Yes</v>
      </c>
    </row>
    <row r="281" spans="1:10" x14ac:dyDescent="0.25">
      <c r="A281" s="3">
        <v>275245</v>
      </c>
      <c r="B281" t="str">
        <f>IF(OR(LEFT(VLOOKUP($A281,'ALL EVALS'!$A:$C,3,FALSE),1)="M",LEFT(VLOOKUP($A281,'ALL EVALS'!$A:$C,3,FALSE),1)="O"),LEFT(VLOOKUP($A281,'ALL EVALS'!$A:$C,3,FALSE),4),LEFT(VLOOKUP($A281,'ALL EVALS'!$A:$C,3,FALSE),3))</f>
        <v xml:space="preserve">DO </v>
      </c>
      <c r="C281" t="str">
        <f>VLOOKUP(A281,'ALL EVALS'!A:B,2,FALSE)</f>
        <v>Alicia Rios</v>
      </c>
      <c r="D281" t="str">
        <f>VLOOKUP(A281,'ALL EVALS'!A:D,4,FALSE)</f>
        <v>Director, Center for International Trade</v>
      </c>
      <c r="E281" s="3" t="str">
        <f>VLOOKUP(A281,COLLEAGUE!A:E,5,FALSE)</f>
        <v>CLM</v>
      </c>
      <c r="F281" s="4">
        <f>VLOOKUP(A281,COLLEAGUE!A:M,13,FALSE)</f>
        <v>42906</v>
      </c>
      <c r="G281" s="5">
        <f>MIN(INDEX('ALL EVALS'!G:G,MATCH('Evaluation Data'!$A281,'ALL EVALS'!A:A,0)))</f>
        <v>43089</v>
      </c>
      <c r="H281" s="40" t="str">
        <f>VLOOKUP(A281,COLLEAGUE!A:Q,17,FALSE)</f>
        <v>Hioco, Barbara A</v>
      </c>
      <c r="I281" t="str">
        <f>VLOOKUP(A281,'ALL EVALS'!A:F,6,FALSE)</f>
        <v>Jerome Countee</v>
      </c>
      <c r="J281" t="str">
        <f t="shared" ca="1" si="4"/>
        <v>Yes</v>
      </c>
    </row>
    <row r="282" spans="1:10" x14ac:dyDescent="0.25">
      <c r="A282" s="3">
        <v>381081</v>
      </c>
      <c r="B282" t="str">
        <f>IF(OR(LEFT(VLOOKUP($A282,'ALL EVALS'!$A:$C,3,FALSE),1)="M",LEFT(VLOOKUP($A282,'ALL EVALS'!$A:$C,3,FALSE),1)="O"),LEFT(VLOOKUP($A282,'ALL EVALS'!$A:$C,3,FALSE),4),LEFT(VLOOKUP($A282,'ALL EVALS'!$A:$C,3,FALSE),3))</f>
        <v xml:space="preserve">DO </v>
      </c>
      <c r="C282" t="str">
        <f>VLOOKUP(A282,'ALL EVALS'!A:B,2,FALSE)</f>
        <v>Mirna Duarte</v>
      </c>
      <c r="D282" t="str">
        <f>VLOOKUP(A282,'ALL EVALS'!A:D,4,FALSE)</f>
        <v>Admissions &amp; Records Manager</v>
      </c>
      <c r="E282" s="3" t="str">
        <f>VLOOKUP(A282,COLLEAGUE!A:E,5,FALSE)</f>
        <v>CLM</v>
      </c>
      <c r="F282" s="4">
        <f>VLOOKUP(A282,COLLEAGUE!A:M,13,FALSE)</f>
        <v>42762</v>
      </c>
      <c r="G282" s="5">
        <f>MIN(INDEX('ALL EVALS'!G:G,MATCH('Evaluation Data'!$A282,'ALL EVALS'!A:A,0)))</f>
        <v>43149</v>
      </c>
      <c r="H282" s="40" t="str">
        <f>VLOOKUP(A282,COLLEAGUE!A:Q,17,FALSE)</f>
        <v>Griffin, Doris M</v>
      </c>
      <c r="I282" t="str">
        <f>VLOOKUP(A282,'ALL EVALS'!A:F,6,FALSE)</f>
        <v>Jerome Countee</v>
      </c>
      <c r="J282" t="str">
        <f t="shared" ca="1" si="4"/>
        <v>Yes</v>
      </c>
    </row>
    <row r="283" spans="1:10" x14ac:dyDescent="0.25">
      <c r="A283" s="3">
        <v>580991</v>
      </c>
      <c r="B283" t="str">
        <f>IF(OR(LEFT(VLOOKUP($A283,'ALL EVALS'!$A:$C,3,FALSE),1)="M",LEFT(VLOOKUP($A283,'ALL EVALS'!$A:$C,3,FALSE),1)="O"),LEFT(VLOOKUP($A283,'ALL EVALS'!$A:$C,3,FALSE),4),LEFT(VLOOKUP($A283,'ALL EVALS'!$A:$C,3,FALSE),3))</f>
        <v xml:space="preserve">DO </v>
      </c>
      <c r="C283" t="str">
        <f>VLOOKUP(A283,'ALL EVALS'!A:B,2,FALSE)</f>
        <v>Marci Suvanto</v>
      </c>
      <c r="D283" t="str">
        <f>VLOOKUP(A283,'ALL EVALS'!A:D,4,FALSE)</f>
        <v>Office Assistant III - PPT</v>
      </c>
      <c r="E283" s="3" t="str">
        <f>VLOOKUP(A283,COLLEAGUE!A:E,5,FALSE)</f>
        <v>CPP</v>
      </c>
      <c r="F283" s="4">
        <v>41289</v>
      </c>
      <c r="G283" s="5">
        <f>MIN(INDEX('ALL EVALS'!G:G,MATCH('Evaluation Data'!$A283,'ALL EVALS'!A:A,0)))</f>
        <v>43353</v>
      </c>
      <c r="H283" s="40">
        <f>VLOOKUP(A283,COLLEAGUE!A:Q,17,FALSE)</f>
        <v>0</v>
      </c>
      <c r="I283" t="str">
        <f>VLOOKUP(A283,'ALL EVALS'!A:F,6,FALSE)</f>
        <v>Jerome Countee</v>
      </c>
      <c r="J283" t="str">
        <f t="shared" ca="1" si="4"/>
        <v>Yes</v>
      </c>
    </row>
    <row r="284" spans="1:10" x14ac:dyDescent="0.25">
      <c r="A284" s="3">
        <v>617765</v>
      </c>
      <c r="B284" t="str">
        <f>IF(OR(LEFT(VLOOKUP($A284,'ALL EVALS'!$A:$C,3,FALSE),1)="M",LEFT(VLOOKUP($A284,'ALL EVALS'!$A:$C,3,FALSE),1)="O"),LEFT(VLOOKUP($A284,'ALL EVALS'!$A:$C,3,FALSE),4),LEFT(VLOOKUP($A284,'ALL EVALS'!$A:$C,3,FALSE),3))</f>
        <v xml:space="preserve">DO </v>
      </c>
      <c r="C284" t="str">
        <f>VLOOKUP(A284,'ALL EVALS'!A:B,2,FALSE)</f>
        <v>Deborah Cardoza</v>
      </c>
      <c r="D284" t="str">
        <f>VLOOKUP(A284,'ALL EVALS'!A:D,4,FALSE)</f>
        <v>Office Assistant III</v>
      </c>
      <c r="E284" s="3" t="str">
        <f>VLOOKUP(A284,COLLEAGUE!A:E,5,FALSE)</f>
        <v>CLR</v>
      </c>
      <c r="F284" s="4">
        <f>VLOOKUP(A284,COLLEAGUE!A:M,13,FALSE)</f>
        <v>43171</v>
      </c>
      <c r="G284" s="5">
        <f>MIN(INDEX('ALL EVALS'!G:G,MATCH('Evaluation Data'!$A284,'ALL EVALS'!A:A,0)))</f>
        <v>43475</v>
      </c>
      <c r="H284" s="40" t="str">
        <f>VLOOKUP(A284,COLLEAGUE!A:Q,17,FALSE)</f>
        <v>Countee, Jerome T</v>
      </c>
      <c r="I284" t="str">
        <f>VLOOKUP(A284,'ALL EVALS'!A:F,6,FALSE)</f>
        <v>Jerome Countee</v>
      </c>
      <c r="J284" t="str">
        <f t="shared" ca="1" si="4"/>
        <v>Yes</v>
      </c>
    </row>
    <row r="285" spans="1:10" x14ac:dyDescent="0.25">
      <c r="A285" s="3">
        <v>689125</v>
      </c>
      <c r="B285" t="str">
        <f>IF(OR(LEFT(VLOOKUP($A285,'ALL EVALS'!$A:$C,3,FALSE),1)="M",LEFT(VLOOKUP($A285,'ALL EVALS'!$A:$C,3,FALSE),1)="O"),LEFT(VLOOKUP($A285,'ALL EVALS'!$A:$C,3,FALSE),4),LEFT(VLOOKUP($A285,'ALL EVALS'!$A:$C,3,FALSE),3))</f>
        <v xml:space="preserve">DO </v>
      </c>
      <c r="C285" t="str">
        <f>VLOOKUP(A285,'ALL EVALS'!A:B,2,FALSE)</f>
        <v>Janet Barbeiro</v>
      </c>
      <c r="D285" t="str">
        <f>VLOOKUP(A285,'ALL EVALS'!A:D,4,FALSE)</f>
        <v>Secretary to the Vice Chancellor</v>
      </c>
      <c r="E285" s="3" t="str">
        <f>VLOOKUP(A285,COLLEAGUE!A:E,5,FALSE)</f>
        <v>CNF</v>
      </c>
      <c r="F285" s="4">
        <f>VLOOKUP(A285,COLLEAGUE!A:M,13,FALSE)</f>
        <v>42916</v>
      </c>
      <c r="G285" s="5">
        <f>MIN(INDEX('ALL EVALS'!G:G,MATCH('Evaluation Data'!$A285,'ALL EVALS'!A:A,0)))</f>
        <v>43647</v>
      </c>
      <c r="H285" s="40" t="str">
        <f>VLOOKUP(A285,COLLEAGUE!A:Q,17,FALSE)</f>
        <v>Hioco, Barbara A</v>
      </c>
      <c r="I285" t="str">
        <f>VLOOKUP(A285,'ALL EVALS'!A:F,6,FALSE)</f>
        <v>Jerome Countee</v>
      </c>
      <c r="J285" t="str">
        <f t="shared" ca="1" si="4"/>
        <v>No</v>
      </c>
    </row>
    <row r="286" spans="1:10" x14ac:dyDescent="0.25">
      <c r="A286" s="3">
        <v>35804</v>
      </c>
      <c r="B286" t="str">
        <f>IF(OR(LEFT(VLOOKUP($A286,'ALL EVALS'!$A:$C,3,FALSE),1)="M",LEFT(VLOOKUP($A286,'ALL EVALS'!$A:$C,3,FALSE),1)="O"),LEFT(VLOOKUP($A286,'ALL EVALS'!$A:$C,3,FALSE),4),LEFT(VLOOKUP($A286,'ALL EVALS'!$A:$C,3,FALSE),3))</f>
        <v>FCC</v>
      </c>
      <c r="C286" t="str">
        <f>VLOOKUP(A286,'ALL EVALS'!A:B,2,FALSE)</f>
        <v>Jonathan Wilson</v>
      </c>
      <c r="D286" t="str">
        <f>VLOOKUP(A286,'ALL EVALS'!A:D,4,FALSE)</f>
        <v>Distance Education/Information Technology Support Technician</v>
      </c>
      <c r="E286" s="3" t="str">
        <f>VLOOKUP(A286,COLLEAGUE!A:E,5,FALSE)</f>
        <v>CLR</v>
      </c>
      <c r="F286" s="4">
        <f>VLOOKUP(A286,COLLEAGUE!A:M,13,FALSE)</f>
        <v>42836</v>
      </c>
      <c r="G286" s="5">
        <f>MIN(INDEX('ALL EVALS'!G:G,MATCH('Evaluation Data'!$A286,'ALL EVALS'!A:A,0)))</f>
        <v>43132</v>
      </c>
      <c r="H286" s="40" t="str">
        <f>VLOOKUP(A286,COLLEAGUE!A:Q,17,FALSE)</f>
        <v>Steeley, Jodette C</v>
      </c>
      <c r="I286" t="str">
        <f>VLOOKUP(A286,'ALL EVALS'!A:F,6,FALSE)</f>
        <v>Jodette Steeley</v>
      </c>
      <c r="J286" t="str">
        <f t="shared" ca="1" si="4"/>
        <v>Yes</v>
      </c>
    </row>
    <row r="287" spans="1:10" x14ac:dyDescent="0.25">
      <c r="A287" s="3">
        <v>876157</v>
      </c>
      <c r="B287" t="str">
        <f>IF(OR(LEFT(VLOOKUP($A287,'ALL EVALS'!$A:$C,3,FALSE),1)="M",LEFT(VLOOKUP($A287,'ALL EVALS'!$A:$C,3,FALSE),1)="O"),LEFT(VLOOKUP($A287,'ALL EVALS'!$A:$C,3,FALSE),4),LEFT(VLOOKUP($A287,'ALL EVALS'!$A:$C,3,FALSE),3))</f>
        <v>FCC</v>
      </c>
      <c r="C287" t="str">
        <f>VLOOKUP(A287,'ALL EVALS'!A:B,2,FALSE)</f>
        <v>Kao Insyarath</v>
      </c>
      <c r="D287" t="str">
        <f>VLOOKUP(A287,'ALL EVALS'!A:D,4,FALSE)</f>
        <v>Database Administrator</v>
      </c>
      <c r="E287" s="30" t="s">
        <v>1711</v>
      </c>
      <c r="G287" s="5">
        <f>MIN(INDEX('ALL EVALS'!G:G,MATCH('Evaluation Data'!$A287,'ALL EVALS'!A:A,0)))</f>
        <v>43543</v>
      </c>
      <c r="I287" t="str">
        <f>VLOOKUP(A287,'ALL EVALS'!A:F,6,FALSE)</f>
        <v>John Bengtson</v>
      </c>
      <c r="J287" t="str">
        <f t="shared" ca="1" si="4"/>
        <v>No</v>
      </c>
    </row>
    <row r="288" spans="1:10" x14ac:dyDescent="0.25">
      <c r="A288" s="3">
        <v>83967</v>
      </c>
      <c r="B288" t="str">
        <f>IF(OR(LEFT(VLOOKUP($A288,'ALL EVALS'!$A:$C,3,FALSE),1)="M",LEFT(VLOOKUP($A288,'ALL EVALS'!$A:$C,3,FALSE),1)="O"),LEFT(VLOOKUP($A288,'ALL EVALS'!$A:$C,3,FALSE),4),LEFT(VLOOKUP($A288,'ALL EVALS'!$A:$C,3,FALSE),3))</f>
        <v xml:space="preserve">RC </v>
      </c>
      <c r="C288" t="str">
        <f>VLOOKUP(A288,'ALL EVALS'!A:B,2,FALSE)</f>
        <v>Alicia Aguirre</v>
      </c>
      <c r="D288" t="str">
        <f>VLOOKUP(A288,'ALL EVALS'!A:D,4,FALSE)</f>
        <v>Food Service Worker (PPT)</v>
      </c>
      <c r="E288" s="3" t="str">
        <f>VLOOKUP(A288,COLLEAGUE!A:E,5,FALSE)</f>
        <v>CPP</v>
      </c>
      <c r="F288" s="4">
        <f>VLOOKUP(A288,COLLEAGUE!A:M,13,FALSE)</f>
        <v>43371</v>
      </c>
      <c r="G288" s="5">
        <f>MIN(INDEX('ALL EVALS'!G:G,MATCH('Evaluation Data'!$A288,'ALL EVALS'!A:A,0)))</f>
        <v>43632</v>
      </c>
      <c r="H288" s="40" t="str">
        <f>VLOOKUP(A288,COLLEAGUE!A:Q,17,FALSE)</f>
        <v>Cunningham, John C</v>
      </c>
      <c r="I288" t="str">
        <f>VLOOKUP(A288,'ALL EVALS'!A:F,6,FALSE)</f>
        <v>John Cunningham</v>
      </c>
      <c r="J288" t="str">
        <f t="shared" ca="1" si="4"/>
        <v>No</v>
      </c>
    </row>
    <row r="289" spans="1:10" x14ac:dyDescent="0.25">
      <c r="A289" s="3">
        <v>172105</v>
      </c>
      <c r="B289" t="str">
        <f>IF(OR(LEFT(VLOOKUP($A289,'ALL EVALS'!$A:$C,3,FALSE),1)="M",LEFT(VLOOKUP($A289,'ALL EVALS'!$A:$C,3,FALSE),1)="O"),LEFT(VLOOKUP($A289,'ALL EVALS'!$A:$C,3,FALSE),4),LEFT(VLOOKUP($A289,'ALL EVALS'!$A:$C,3,FALSE),3))</f>
        <v xml:space="preserve">RC </v>
      </c>
      <c r="C289" t="str">
        <f>VLOOKUP(A289,'ALL EVALS'!A:B,2,FALSE)</f>
        <v>Julie Curnett</v>
      </c>
      <c r="D289" t="str">
        <f>VLOOKUP(A289,'ALL EVALS'!A:D,4,FALSE)</f>
        <v>Food Service Worker</v>
      </c>
      <c r="E289" s="3" t="str">
        <f>VLOOKUP(A289,COLLEAGUE!A:E,5,FALSE)</f>
        <v>CLR</v>
      </c>
      <c r="F289" s="4">
        <f>VLOOKUP(A289,COLLEAGUE!A:M,13,FALSE)</f>
        <v>43354</v>
      </c>
      <c r="G289" s="5">
        <f>MIN(INDEX('ALL EVALS'!G:G,MATCH('Evaluation Data'!$A289,'ALL EVALS'!A:A,0)))</f>
        <v>43525</v>
      </c>
      <c r="H289" s="40" t="str">
        <f>VLOOKUP(A289,COLLEAGUE!A:Q,17,FALSE)</f>
        <v>Cunningham, John C</v>
      </c>
      <c r="I289" t="str">
        <f>VLOOKUP(A289,'ALL EVALS'!A:F,6,FALSE)</f>
        <v>John Cunningham</v>
      </c>
      <c r="J289" t="str">
        <f t="shared" ca="1" si="4"/>
        <v>No</v>
      </c>
    </row>
    <row r="290" spans="1:10" x14ac:dyDescent="0.25">
      <c r="A290" s="3">
        <v>286926</v>
      </c>
      <c r="B290" t="str">
        <f>IF(OR(LEFT(VLOOKUP($A290,'ALL EVALS'!$A:$C,3,FALSE),1)="M",LEFT(VLOOKUP($A290,'ALL EVALS'!$A:$C,3,FALSE),1)="O"),LEFT(VLOOKUP($A290,'ALL EVALS'!$A:$C,3,FALSE),4),LEFT(VLOOKUP($A290,'ALL EVALS'!$A:$C,3,FALSE),3))</f>
        <v xml:space="preserve">RC </v>
      </c>
      <c r="C290" t="str">
        <f>VLOOKUP(A290,'ALL EVALS'!A:B,2,FALSE)</f>
        <v>Rebeca Figueroa</v>
      </c>
      <c r="D290" t="str">
        <f>VLOOKUP(A290,'ALL EVALS'!A:D,4,FALSE)</f>
        <v>Food Service Worker</v>
      </c>
      <c r="E290" s="3" t="str">
        <f>VLOOKUP(A290,COLLEAGUE!A:E,5,FALSE)</f>
        <v>CLR</v>
      </c>
      <c r="F290" s="4">
        <f>VLOOKUP(A290,COLLEAGUE!A:M,13,FALSE)</f>
        <v>43203</v>
      </c>
      <c r="G290" s="5">
        <f>MIN(INDEX('ALL EVALS'!G:G,MATCH('Evaluation Data'!$A290,'ALL EVALS'!A:A,0)))</f>
        <v>43478</v>
      </c>
      <c r="H290" s="40" t="str">
        <f>VLOOKUP(A290,COLLEAGUE!A:Q,17,FALSE)</f>
        <v>Cunningham, John C</v>
      </c>
      <c r="I290" t="str">
        <f>VLOOKUP(A290,'ALL EVALS'!A:F,6,FALSE)</f>
        <v>John Cunningham</v>
      </c>
      <c r="J290" t="str">
        <f t="shared" ca="1" si="4"/>
        <v>Yes</v>
      </c>
    </row>
    <row r="291" spans="1:10" x14ac:dyDescent="0.25">
      <c r="A291" s="3">
        <v>294424</v>
      </c>
      <c r="B291" t="str">
        <f>IF(OR(LEFT(VLOOKUP($A291,'ALL EVALS'!$A:$C,3,FALSE),1)="M",LEFT(VLOOKUP($A291,'ALL EVALS'!$A:$C,3,FALSE),1)="O"),LEFT(VLOOKUP($A291,'ALL EVALS'!$A:$C,3,FALSE),4),LEFT(VLOOKUP($A291,'ALL EVALS'!$A:$C,3,FALSE),3))</f>
        <v xml:space="preserve">RC </v>
      </c>
      <c r="C291" t="str">
        <f>VLOOKUP(A291,'ALL EVALS'!A:B,2,FALSE)</f>
        <v>Victoria Veloz</v>
      </c>
      <c r="D291" t="str">
        <f>VLOOKUP(A291,'ALL EVALS'!A:D,4,FALSE)</f>
        <v>Food Services Worker (PPT)</v>
      </c>
      <c r="E291" s="3" t="str">
        <f>VLOOKUP(A291,COLLEAGUE!A:E,5,FALSE)</f>
        <v>CPP</v>
      </c>
      <c r="F291" s="4">
        <f>VLOOKUP(A291,COLLEAGUE!A:M,13,FALSE)</f>
        <v>43354</v>
      </c>
      <c r="G291" s="5">
        <f>MIN(INDEX('ALL EVALS'!G:G,MATCH('Evaluation Data'!$A291,'ALL EVALS'!A:A,0)))</f>
        <v>43535</v>
      </c>
      <c r="H291" s="40" t="str">
        <f>VLOOKUP(A291,COLLEAGUE!A:Q,17,FALSE)</f>
        <v>Cunningham, John C</v>
      </c>
      <c r="I291" t="str">
        <f>VLOOKUP(A291,'ALL EVALS'!A:F,6,FALSE)</f>
        <v>John Cunningham</v>
      </c>
      <c r="J291" t="str">
        <f t="shared" ca="1" si="4"/>
        <v>No</v>
      </c>
    </row>
    <row r="292" spans="1:10" x14ac:dyDescent="0.25">
      <c r="A292" s="3">
        <v>401115</v>
      </c>
      <c r="B292" t="str">
        <f>IF(OR(LEFT(VLOOKUP($A292,'ALL EVALS'!$A:$C,3,FALSE),1)="M",LEFT(VLOOKUP($A292,'ALL EVALS'!$A:$C,3,FALSE),1)="O"),LEFT(VLOOKUP($A292,'ALL EVALS'!$A:$C,3,FALSE),4),LEFT(VLOOKUP($A292,'ALL EVALS'!$A:$C,3,FALSE),3))</f>
        <v xml:space="preserve">RC </v>
      </c>
      <c r="C292" t="str">
        <f>VLOOKUP(A292,'ALL EVALS'!A:B,2,FALSE)</f>
        <v>Vanessa Reyes</v>
      </c>
      <c r="D292" t="str">
        <f>VLOOKUP(A292,'ALL EVALS'!A:D,4,FALSE)</f>
        <v>Cook</v>
      </c>
      <c r="E292" s="3" t="str">
        <f>VLOOKUP(A292,COLLEAGUE!A:E,5,FALSE)</f>
        <v>CLR</v>
      </c>
      <c r="F292" s="4">
        <f>VLOOKUP(A292,COLLEAGUE!A:M,13,FALSE)</f>
        <v>43377</v>
      </c>
      <c r="G292" s="5">
        <f>MIN(INDEX('ALL EVALS'!G:G,MATCH('Evaluation Data'!$A292,'ALL EVALS'!A:A,0)))</f>
        <v>43681</v>
      </c>
      <c r="H292" s="40" t="str">
        <f>VLOOKUP(A292,COLLEAGUE!A:Q,17,FALSE)</f>
        <v>Cunningham, John C</v>
      </c>
      <c r="I292" t="str">
        <f>VLOOKUP(A292,'ALL EVALS'!A:F,6,FALSE)</f>
        <v>John Cunningham</v>
      </c>
      <c r="J292" t="str">
        <f t="shared" ca="1" si="4"/>
        <v>No</v>
      </c>
    </row>
    <row r="293" spans="1:10" x14ac:dyDescent="0.25">
      <c r="A293" s="3">
        <v>679241</v>
      </c>
      <c r="B293" t="str">
        <f>IF(OR(LEFT(VLOOKUP($A293,'ALL EVALS'!$A:$C,3,FALSE),1)="M",LEFT(VLOOKUP($A293,'ALL EVALS'!$A:$C,3,FALSE),1)="O"),LEFT(VLOOKUP($A293,'ALL EVALS'!$A:$C,3,FALSE),4),LEFT(VLOOKUP($A293,'ALL EVALS'!$A:$C,3,FALSE),3))</f>
        <v xml:space="preserve">RC </v>
      </c>
      <c r="C293" t="str">
        <f>VLOOKUP(A293,'ALL EVALS'!A:B,2,FALSE)</f>
        <v>Christina Verdin</v>
      </c>
      <c r="D293" t="str">
        <f>VLOOKUP(A293,'ALL EVALS'!A:D,4,FALSE)</f>
        <v>Food Service Worker (PPT)</v>
      </c>
      <c r="E293" s="3" t="str">
        <f>VLOOKUP(A293,COLLEAGUE!A:E,5,FALSE)</f>
        <v>CPP</v>
      </c>
      <c r="F293" s="4">
        <f>VLOOKUP(A293,COLLEAGUE!A:M,13,FALSE)</f>
        <v>43410</v>
      </c>
      <c r="G293" s="5">
        <f>MIN(INDEX('ALL EVALS'!G:G,MATCH('Evaluation Data'!$A293,'ALL EVALS'!A:A,0)))</f>
        <v>43649</v>
      </c>
      <c r="H293" s="40" t="str">
        <f>VLOOKUP(A293,COLLEAGUE!A:Q,17,FALSE)</f>
        <v>Cunningham, John C</v>
      </c>
      <c r="I293" t="str">
        <f>VLOOKUP(A293,'ALL EVALS'!A:F,6,FALSE)</f>
        <v>John Cunningham</v>
      </c>
      <c r="J293" t="str">
        <f t="shared" ca="1" si="4"/>
        <v>No</v>
      </c>
    </row>
    <row r="294" spans="1:10" x14ac:dyDescent="0.25">
      <c r="A294" s="3">
        <v>745601</v>
      </c>
      <c r="B294" t="str">
        <f>IF(OR(LEFT(VLOOKUP($A294,'ALL EVALS'!$A:$C,3,FALSE),1)="M",LEFT(VLOOKUP($A294,'ALL EVALS'!$A:$C,3,FALSE),1)="O"),LEFT(VLOOKUP($A294,'ALL EVALS'!$A:$C,3,FALSE),4),LEFT(VLOOKUP($A294,'ALL EVALS'!$A:$C,3,FALSE),3))</f>
        <v xml:space="preserve">RC </v>
      </c>
      <c r="C294" t="str">
        <f>VLOOKUP(A294,'ALL EVALS'!A:B,2,FALSE)</f>
        <v>Natasha Tyler</v>
      </c>
      <c r="D294" t="str">
        <f>VLOOKUP(A294,'ALL EVALS'!A:D,4,FALSE)</f>
        <v>Food Service Worker (PPT)</v>
      </c>
      <c r="E294" s="3" t="str">
        <f>VLOOKUP(A294,COLLEAGUE!A:E,5,FALSE)</f>
        <v>CPP</v>
      </c>
      <c r="F294" s="4">
        <f>VLOOKUP(A294,COLLEAGUE!A:M,13,FALSE)</f>
        <v>43328</v>
      </c>
      <c r="G294" s="5">
        <f>MIN(INDEX('ALL EVALS'!G:G,MATCH('Evaluation Data'!$A294,'ALL EVALS'!A:A,0)))</f>
        <v>43473</v>
      </c>
      <c r="H294" s="40" t="str">
        <f>VLOOKUP(A294,COLLEAGUE!A:Q,17,FALSE)</f>
        <v>Cunningham, John C</v>
      </c>
      <c r="I294" t="str">
        <f>VLOOKUP(A294,'ALL EVALS'!A:F,6,FALSE)</f>
        <v>John Cunningham</v>
      </c>
      <c r="J294" t="str">
        <f t="shared" ca="1" si="4"/>
        <v>Yes</v>
      </c>
    </row>
    <row r="295" spans="1:10" x14ac:dyDescent="0.25">
      <c r="A295" s="3">
        <v>775846</v>
      </c>
      <c r="B295" t="str">
        <f>IF(OR(LEFT(VLOOKUP($A295,'ALL EVALS'!$A:$C,3,FALSE),1)="M",LEFT(VLOOKUP($A295,'ALL EVALS'!$A:$C,3,FALSE),1)="O"),LEFT(VLOOKUP($A295,'ALL EVALS'!$A:$C,3,FALSE),4),LEFT(VLOOKUP($A295,'ALL EVALS'!$A:$C,3,FALSE),3))</f>
        <v xml:space="preserve">RC </v>
      </c>
      <c r="C295" t="str">
        <f>VLOOKUP(A295,'ALL EVALS'!A:B,2,FALSE)</f>
        <v>Crystal Kamada</v>
      </c>
      <c r="D295" t="str">
        <f>VLOOKUP(A295,'ALL EVALS'!A:D,4,FALSE)</f>
        <v>Food Service Worker (PPT)</v>
      </c>
      <c r="E295" s="3" t="str">
        <f>VLOOKUP(A295,COLLEAGUE!A:E,5,FALSE)</f>
        <v>CPP</v>
      </c>
      <c r="F295" s="4">
        <f>VLOOKUP(A295,COLLEAGUE!A:M,13,FALSE)</f>
        <v>43347</v>
      </c>
      <c r="G295" s="5">
        <f>MIN(INDEX('ALL EVALS'!G:G,MATCH('Evaluation Data'!$A295,'ALL EVALS'!A:A,0)))</f>
        <v>43643</v>
      </c>
      <c r="H295" s="40" t="str">
        <f>VLOOKUP(A295,COLLEAGUE!A:Q,17,FALSE)</f>
        <v>Cunningham, John C</v>
      </c>
      <c r="I295" t="str">
        <f>VLOOKUP(A295,'ALL EVALS'!A:F,6,FALSE)</f>
        <v>John Cunningham</v>
      </c>
      <c r="J295" t="str">
        <f t="shared" ca="1" si="4"/>
        <v>No</v>
      </c>
    </row>
    <row r="296" spans="1:10" x14ac:dyDescent="0.25">
      <c r="A296" s="3">
        <v>33531</v>
      </c>
      <c r="B296" t="str">
        <f>IF(OR(LEFT(VLOOKUP($A296,'ALL EVALS'!$A:$C,3,FALSE),1)="M",LEFT(VLOOKUP($A296,'ALL EVALS'!$A:$C,3,FALSE),1)="O"),LEFT(VLOOKUP($A296,'ALL EVALS'!$A:$C,3,FALSE),4),LEFT(VLOOKUP($A296,'ALL EVALS'!$A:$C,3,FALSE),3))</f>
        <v>CCC</v>
      </c>
      <c r="C296" t="str">
        <f>VLOOKUP(A296,'ALL EVALS'!A:B,2,FALSE)</f>
        <v>Howard Wu</v>
      </c>
      <c r="D296" t="str">
        <f>VLOOKUP(A296,'ALL EVALS'!A:D,4,FALSE)</f>
        <v>Instructional Technician - Microcomputer Lab (ppt)</v>
      </c>
      <c r="E296" s="3" t="str">
        <f>VLOOKUP(A296,COLLEAGUE!A:E,5,FALSE)</f>
        <v>CPP</v>
      </c>
      <c r="F296" s="4">
        <f>VLOOKUP(A296,COLLEAGUE!A:M,13,FALSE)</f>
        <v>43328</v>
      </c>
      <c r="G296" s="5">
        <f>MIN(INDEX('ALL EVALS'!G:G,MATCH('Evaluation Data'!$A296,'ALL EVALS'!A:A,0)))</f>
        <v>43674</v>
      </c>
      <c r="H296" s="40" t="str">
        <f>VLOOKUP(A296,COLLEAGUE!A:Q,17,FALSE)</f>
        <v>Forbes, John D</v>
      </c>
      <c r="I296" t="str">
        <f>VLOOKUP(A296,'ALL EVALS'!A:F,6,FALSE)</f>
        <v>John Forbes</v>
      </c>
      <c r="J296" t="str">
        <f t="shared" ca="1" si="4"/>
        <v>No</v>
      </c>
    </row>
    <row r="297" spans="1:10" x14ac:dyDescent="0.25">
      <c r="A297" s="3">
        <v>193275</v>
      </c>
      <c r="B297" t="str">
        <f>IF(OR(LEFT(VLOOKUP($A297,'ALL EVALS'!$A:$C,3,FALSE),1)="M",LEFT(VLOOKUP($A297,'ALL EVALS'!$A:$C,3,FALSE),1)="O"),LEFT(VLOOKUP($A297,'ALL EVALS'!$A:$C,3,FALSE),4),LEFT(VLOOKUP($A297,'ALL EVALS'!$A:$C,3,FALSE),3))</f>
        <v>CCC</v>
      </c>
      <c r="C297" t="str">
        <f>VLOOKUP(A297,'ALL EVALS'!A:B,2,FALSE)</f>
        <v>Khamsopha Boutthavong</v>
      </c>
      <c r="D297" t="str">
        <f>VLOOKUP(A297,'ALL EVALS'!A:D,4,FALSE)</f>
        <v>Computer Support Specialist</v>
      </c>
      <c r="E297" s="3" t="str">
        <f>VLOOKUP(A297,COLLEAGUE!A:E,5,FALSE)</f>
        <v>CLR</v>
      </c>
      <c r="F297" s="4">
        <f>VLOOKUP(A297,COLLEAGUE!A:M,13,FALSE)</f>
        <v>43417</v>
      </c>
      <c r="G297" s="5">
        <f>MIN(INDEX('ALL EVALS'!G:G,MATCH('Evaluation Data'!$A297,'ALL EVALS'!A:A,0)))</f>
        <v>43778</v>
      </c>
      <c r="H297" s="40" t="str">
        <f>VLOOKUP(A297,COLLEAGUE!A:Q,17,FALSE)</f>
        <v>Forbes, John D</v>
      </c>
      <c r="I297" t="str">
        <f>VLOOKUP(A297,'ALL EVALS'!A:F,6,FALSE)</f>
        <v>John Forbes</v>
      </c>
      <c r="J297" t="str">
        <f t="shared" ca="1" si="4"/>
        <v>No</v>
      </c>
    </row>
    <row r="298" spans="1:10" x14ac:dyDescent="0.25">
      <c r="A298" s="3">
        <v>207897</v>
      </c>
      <c r="B298" t="str">
        <f>IF(OR(LEFT(VLOOKUP($A298,'ALL EVALS'!$A:$C,3,FALSE),1)="M",LEFT(VLOOKUP($A298,'ALL EVALS'!$A:$C,3,FALSE),1)="O"),LEFT(VLOOKUP($A298,'ALL EVALS'!$A:$C,3,FALSE),4),LEFT(VLOOKUP($A298,'ALL EVALS'!$A:$C,3,FALSE),3))</f>
        <v>CCC</v>
      </c>
      <c r="C298" t="str">
        <f>VLOOKUP(A298,'ALL EVALS'!A:B,2,FALSE)</f>
        <v>Vicki Cockrell</v>
      </c>
      <c r="D298" t="str">
        <f>VLOOKUP(A298,'ALL EVALS'!A:D,4,FALSE)</f>
        <v>Administrative Aide</v>
      </c>
      <c r="E298" s="3" t="str">
        <f>VLOOKUP(A298,COLLEAGUE!A:E,5,FALSE)</f>
        <v>CLR</v>
      </c>
      <c r="F298" s="4">
        <f>VLOOKUP(A298,COLLEAGUE!A:M,13,FALSE)</f>
        <v>43160</v>
      </c>
      <c r="G298" s="5">
        <f>MIN(INDEX('ALL EVALS'!G:G,MATCH('Evaluation Data'!$A298,'ALL EVALS'!A:A,0)))</f>
        <v>43507</v>
      </c>
      <c r="H298" s="40" t="str">
        <f>VLOOKUP(A298,COLLEAGUE!A:Q,17,FALSE)</f>
        <v>Forbes, John D</v>
      </c>
      <c r="I298" t="str">
        <f>VLOOKUP(A298,'ALL EVALS'!A:F,6,FALSE)</f>
        <v>John Forbes</v>
      </c>
      <c r="J298" t="str">
        <f t="shared" ca="1" si="4"/>
        <v>No</v>
      </c>
    </row>
    <row r="299" spans="1:10" x14ac:dyDescent="0.25">
      <c r="A299" s="3">
        <v>267867</v>
      </c>
      <c r="B299" t="str">
        <f>IF(OR(LEFT(VLOOKUP($A299,'ALL EVALS'!$A:$C,3,FALSE),1)="M",LEFT(VLOOKUP($A299,'ALL EVALS'!$A:$C,3,FALSE),1)="O"),LEFT(VLOOKUP($A299,'ALL EVALS'!$A:$C,3,FALSE),4),LEFT(VLOOKUP($A299,'ALL EVALS'!$A:$C,3,FALSE),3))</f>
        <v>CCC</v>
      </c>
      <c r="C299" t="str">
        <f>VLOOKUP(A299,'ALL EVALS'!A:B,2,FALSE)</f>
        <v>Chamnann Srun</v>
      </c>
      <c r="D299" t="str">
        <f>VLOOKUP(A299,'ALL EVALS'!A:D,4,FALSE)</f>
        <v>Instructional Technician - Microcomputer Lab (PPT)</v>
      </c>
      <c r="E299" s="3" t="str">
        <f>VLOOKUP(A299,COLLEAGUE!A:E,5,FALSE)</f>
        <v>CPP</v>
      </c>
      <c r="F299" s="4">
        <f>VLOOKUP(A299,COLLEAGUE!A:M,13,FALSE)</f>
        <v>43377</v>
      </c>
      <c r="G299" s="5">
        <f>MIN(INDEX('ALL EVALS'!G:G,MATCH('Evaluation Data'!$A299,'ALL EVALS'!A:A,0)))</f>
        <v>43744</v>
      </c>
      <c r="H299" s="40" t="str">
        <f>VLOOKUP(A299,COLLEAGUE!A:Q,17,FALSE)</f>
        <v>Forbes, John D</v>
      </c>
      <c r="I299" t="str">
        <f>VLOOKUP(A299,'ALL EVALS'!A:F,6,FALSE)</f>
        <v>John Forbes</v>
      </c>
      <c r="J299" t="str">
        <f t="shared" ca="1" si="4"/>
        <v>No</v>
      </c>
    </row>
    <row r="300" spans="1:10" x14ac:dyDescent="0.25">
      <c r="A300" s="3">
        <v>332502</v>
      </c>
      <c r="B300" t="str">
        <f>IF(OR(LEFT(VLOOKUP($A300,'ALL EVALS'!$A:$C,3,FALSE),1)="M",LEFT(VLOOKUP($A300,'ALL EVALS'!$A:$C,3,FALSE),1)="O"),LEFT(VLOOKUP($A300,'ALL EVALS'!$A:$C,3,FALSE),4),LEFT(VLOOKUP($A300,'ALL EVALS'!$A:$C,3,FALSE),3))</f>
        <v>CCC</v>
      </c>
      <c r="C300" t="str">
        <f>VLOOKUP(A300,'ALL EVALS'!A:B,2,FALSE)</f>
        <v>Paul Johnson</v>
      </c>
      <c r="D300" t="str">
        <f>VLOOKUP(A300,'ALL EVALS'!A:D,4,FALSE)</f>
        <v>Computer Support Specialist</v>
      </c>
      <c r="E300" s="3" t="str">
        <f>VLOOKUP(A300,COLLEAGUE!A:E,5,FALSE)</f>
        <v>CLR</v>
      </c>
      <c r="F300" s="4">
        <f>VLOOKUP(A300,COLLEAGUE!A:M,13,FALSE)</f>
        <v>43371</v>
      </c>
      <c r="G300" s="5">
        <f>MIN(INDEX('ALL EVALS'!G:G,MATCH('Evaluation Data'!$A300,'ALL EVALS'!A:A,0)))</f>
        <v>43736</v>
      </c>
      <c r="H300" s="40" t="str">
        <f>VLOOKUP(A300,COLLEAGUE!A:Q,17,FALSE)</f>
        <v>Forbes, John D</v>
      </c>
      <c r="I300" t="str">
        <f>VLOOKUP(A300,'ALL EVALS'!A:F,6,FALSE)</f>
        <v>John Forbes</v>
      </c>
      <c r="J300" t="str">
        <f t="shared" ca="1" si="4"/>
        <v>No</v>
      </c>
    </row>
    <row r="301" spans="1:10" x14ac:dyDescent="0.25">
      <c r="A301" s="3">
        <v>345231</v>
      </c>
      <c r="B301" t="str">
        <f>IF(OR(LEFT(VLOOKUP($A301,'ALL EVALS'!$A:$C,3,FALSE),1)="M",LEFT(VLOOKUP($A301,'ALL EVALS'!$A:$C,3,FALSE),1)="O"),LEFT(VLOOKUP($A301,'ALL EVALS'!$A:$C,3,FALSE),4),LEFT(VLOOKUP($A301,'ALL EVALS'!$A:$C,3,FALSE),3))</f>
        <v>CCC</v>
      </c>
      <c r="C301" t="str">
        <f>VLOOKUP(A301,'ALL EVALS'!A:B,2,FALSE)</f>
        <v>Emily Wilson</v>
      </c>
      <c r="D301" t="str">
        <f>VLOOKUP(A301,'ALL EVALS'!A:D,4,FALSE)</f>
        <v>Instructional Technician - General Science</v>
      </c>
      <c r="E301" s="3" t="str">
        <f>VLOOKUP(A301,COLLEAGUE!A:E,5,FALSE)</f>
        <v>CLR</v>
      </c>
      <c r="F301" s="4">
        <f>VLOOKUP(A301,COLLEAGUE!A:M,13,FALSE)</f>
        <v>43241</v>
      </c>
      <c r="G301" s="5">
        <f>MIN(INDEX('ALL EVALS'!G:G,MATCH('Evaluation Data'!$A301,'ALL EVALS'!A:A,0)))</f>
        <v>43583</v>
      </c>
      <c r="H301" s="40" t="str">
        <f>VLOOKUP(A301,COLLEAGUE!A:Q,17,FALSE)</f>
        <v>Forbes, John D</v>
      </c>
      <c r="I301" t="str">
        <f>VLOOKUP(A301,'ALL EVALS'!A:F,6,FALSE)</f>
        <v>John Forbes</v>
      </c>
      <c r="J301" t="str">
        <f t="shared" ca="1" si="4"/>
        <v>No</v>
      </c>
    </row>
    <row r="302" spans="1:10" x14ac:dyDescent="0.25">
      <c r="A302" s="3">
        <v>513858</v>
      </c>
      <c r="B302" t="str">
        <f>IF(OR(LEFT(VLOOKUP($A302,'ALL EVALS'!$A:$C,3,FALSE),1)="M",LEFT(VLOOKUP($A302,'ALL EVALS'!$A:$C,3,FALSE),1)="O"),LEFT(VLOOKUP($A302,'ALL EVALS'!$A:$C,3,FALSE),4),LEFT(VLOOKUP($A302,'ALL EVALS'!$A:$C,3,FALSE),3))</f>
        <v>CCC</v>
      </c>
      <c r="C302" t="str">
        <f>VLOOKUP(A302,'ALL EVALS'!A:B,2,FALSE)</f>
        <v>Nicolas Escobar</v>
      </c>
      <c r="D302" t="str">
        <f>VLOOKUP(A302,'ALL EVALS'!A:D,4,FALSE)</f>
        <v>Instructional Technician - Microcomputer Lab (ppt)</v>
      </c>
      <c r="E302" s="3" t="str">
        <f>VLOOKUP(A302,COLLEAGUE!A:E,5,FALSE)</f>
        <v>CPP</v>
      </c>
      <c r="F302" s="4">
        <f>VLOOKUP(A302,COLLEAGUE!A:M,13,FALSE)</f>
        <v>43371</v>
      </c>
      <c r="G302" s="5">
        <f>MIN(INDEX('ALL EVALS'!G:G,MATCH('Evaluation Data'!$A302,'ALL EVALS'!A:A,0)))</f>
        <v>43739</v>
      </c>
      <c r="H302" s="40" t="str">
        <f>VLOOKUP(A302,COLLEAGUE!A:Q,17,FALSE)</f>
        <v>Forbes, John D</v>
      </c>
      <c r="I302" t="str">
        <f>VLOOKUP(A302,'ALL EVALS'!A:F,6,FALSE)</f>
        <v>John Forbes</v>
      </c>
      <c r="J302" t="str">
        <f t="shared" ca="1" si="4"/>
        <v>No</v>
      </c>
    </row>
    <row r="303" spans="1:10" x14ac:dyDescent="0.25">
      <c r="A303" s="3">
        <v>539650</v>
      </c>
      <c r="B303" t="str">
        <f>IF(OR(LEFT(VLOOKUP($A303,'ALL EVALS'!$A:$C,3,FALSE),1)="M",LEFT(VLOOKUP($A303,'ALL EVALS'!$A:$C,3,FALSE),1)="O"),LEFT(VLOOKUP($A303,'ALL EVALS'!$A:$C,3,FALSE),4),LEFT(VLOOKUP($A303,'ALL EVALS'!$A:$C,3,FALSE),3))</f>
        <v>CCC</v>
      </c>
      <c r="C303" t="str">
        <f>VLOOKUP(A303,'ALL EVALS'!A:B,2,FALSE)</f>
        <v>Austin Fite</v>
      </c>
      <c r="D303" t="str">
        <f>VLOOKUP(A303,'ALL EVALS'!A:D,4,FALSE)</f>
        <v>Instructional Technician - General Science</v>
      </c>
      <c r="E303" s="3" t="str">
        <f>VLOOKUP(A303,COLLEAGUE!A:E,5,FALSE)</f>
        <v>CLR</v>
      </c>
      <c r="F303" s="4">
        <f>VLOOKUP(A303,COLLEAGUE!A:M,13,FALSE)</f>
        <v>43417</v>
      </c>
      <c r="G303" s="5">
        <f>MIN(INDEX('ALL EVALS'!G:G,MATCH('Evaluation Data'!$A303,'ALL EVALS'!A:A,0)))</f>
        <v>43783</v>
      </c>
      <c r="H303" s="40" t="str">
        <f>VLOOKUP(A303,COLLEAGUE!A:Q,17,FALSE)</f>
        <v>Forbes, John D</v>
      </c>
      <c r="I303" t="str">
        <f>VLOOKUP(A303,'ALL EVALS'!A:F,6,FALSE)</f>
        <v>John Forbes</v>
      </c>
      <c r="J303" t="str">
        <f t="shared" ca="1" si="4"/>
        <v>No</v>
      </c>
    </row>
    <row r="304" spans="1:10" x14ac:dyDescent="0.25">
      <c r="A304" s="3">
        <v>607352</v>
      </c>
      <c r="B304" t="str">
        <f>IF(OR(LEFT(VLOOKUP($A304,'ALL EVALS'!$A:$C,3,FALSE),1)="M",LEFT(VLOOKUP($A304,'ALL EVALS'!$A:$C,3,FALSE),1)="O"),LEFT(VLOOKUP($A304,'ALL EVALS'!$A:$C,3,FALSE),4),LEFT(VLOOKUP($A304,'ALL EVALS'!$A:$C,3,FALSE),3))</f>
        <v>CCC</v>
      </c>
      <c r="C304" t="str">
        <f>VLOOKUP(A304,'ALL EVALS'!A:B,2,FALSE)</f>
        <v>Houa Xiong</v>
      </c>
      <c r="D304" t="str">
        <f>VLOOKUP(A304,'ALL EVALS'!A:D,4,FALSE)</f>
        <v>Instructional Lab Technician - General Science</v>
      </c>
      <c r="E304" s="3" t="str">
        <f>VLOOKUP(A304,COLLEAGUE!A:E,5,FALSE)</f>
        <v>CLR</v>
      </c>
      <c r="F304" s="4">
        <v>43328</v>
      </c>
      <c r="G304" s="5">
        <f>MIN(INDEX('ALL EVALS'!G:G,MATCH('Evaluation Data'!$A304,'ALL EVALS'!A:A,0)))</f>
        <v>43687</v>
      </c>
      <c r="H304" s="41" t="s">
        <v>3272</v>
      </c>
      <c r="I304" t="str">
        <f>VLOOKUP(A304,'ALL EVALS'!A:F,6,FALSE)</f>
        <v>John Forbes</v>
      </c>
      <c r="J304" t="str">
        <f t="shared" ca="1" si="4"/>
        <v>No</v>
      </c>
    </row>
    <row r="305" spans="1:10" x14ac:dyDescent="0.25">
      <c r="A305" s="3">
        <v>643406</v>
      </c>
      <c r="B305" t="str">
        <f>IF(OR(LEFT(VLOOKUP($A305,'ALL EVALS'!$A:$C,3,FALSE),1)="M",LEFT(VLOOKUP($A305,'ALL EVALS'!$A:$C,3,FALSE),1)="O"),LEFT(VLOOKUP($A305,'ALL EVALS'!$A:$C,3,FALSE),4),LEFT(VLOOKUP($A305,'ALL EVALS'!$A:$C,3,FALSE),3))</f>
        <v>CCC</v>
      </c>
      <c r="C305" t="str">
        <f>VLOOKUP(A305,'ALL EVALS'!A:B,2,FALSE)</f>
        <v>Teng Her</v>
      </c>
      <c r="D305" t="str">
        <f>VLOOKUP(A305,'ALL EVALS'!A:D,4,FALSE)</f>
        <v>Network Coordinator</v>
      </c>
      <c r="E305" s="3" t="str">
        <f>VLOOKUP(A305,COLLEAGUE!A:E,5,FALSE)</f>
        <v>CLR</v>
      </c>
      <c r="F305" s="4">
        <f>VLOOKUP(A305,COLLEAGUE!A:M,13,FALSE)</f>
        <v>43446</v>
      </c>
      <c r="G305" s="5">
        <f>MIN(INDEX('ALL EVALS'!G:G,MATCH('Evaluation Data'!$A305,'ALL EVALS'!A:A,0)))</f>
        <v>43797</v>
      </c>
      <c r="H305" s="40" t="str">
        <f>VLOOKUP(A305,COLLEAGUE!A:Q,17,FALSE)</f>
        <v>Forbes, John D</v>
      </c>
      <c r="I305" t="str">
        <f>VLOOKUP(A305,'ALL EVALS'!A:F,6,FALSE)</f>
        <v>John Forbes</v>
      </c>
      <c r="J305" t="str">
        <f t="shared" ca="1" si="4"/>
        <v>No</v>
      </c>
    </row>
    <row r="306" spans="1:10" x14ac:dyDescent="0.25">
      <c r="A306" s="3">
        <v>10732</v>
      </c>
      <c r="B306" t="str">
        <f>IF(OR(LEFT(VLOOKUP($A306,'ALL EVALS'!$A:$C,3,FALSE),1)="M",LEFT(VLOOKUP($A306,'ALL EVALS'!$A:$C,3,FALSE),1)="O"),LEFT(VLOOKUP($A306,'ALL EVALS'!$A:$C,3,FALSE),4),LEFT(VLOOKUP($A306,'ALL EVALS'!$A:$C,3,FALSE),3))</f>
        <v xml:space="preserve">DO </v>
      </c>
      <c r="C306" t="str">
        <f>VLOOKUP(A306,'ALL EVALS'!A:B,2,FALSE)</f>
        <v>Patrick Jackson</v>
      </c>
      <c r="D306" t="str">
        <f>VLOOKUP(A306,'ALL EVALS'!A:D,4,FALSE)</f>
        <v>Police Sergeant</v>
      </c>
      <c r="E306" s="3" t="str">
        <f>VLOOKUP(A306,COLLEAGUE!A:E,5,FALSE)</f>
        <v>CLM</v>
      </c>
      <c r="G306" s="5">
        <f>MIN(INDEX('ALL EVALS'!G:G,MATCH('Evaluation Data'!$A306,'ALL EVALS'!A:A,0)))</f>
        <v>42714</v>
      </c>
      <c r="H306" s="40">
        <f>VLOOKUP(A306,COLLEAGUE!A:Q,17,FALSE)</f>
        <v>0</v>
      </c>
      <c r="I306" t="str">
        <f>VLOOKUP(A306,'ALL EVALS'!A:F,6,FALSE)</f>
        <v>Jose Flores</v>
      </c>
      <c r="J306" t="str">
        <f t="shared" ca="1" si="4"/>
        <v>Yes</v>
      </c>
    </row>
    <row r="307" spans="1:10" x14ac:dyDescent="0.25">
      <c r="A307" s="3">
        <v>26472</v>
      </c>
      <c r="B307" t="str">
        <f>IF(OR(LEFT(VLOOKUP($A307,'ALL EVALS'!$A:$C,3,FALSE),1)="M",LEFT(VLOOKUP($A307,'ALL EVALS'!$A:$C,3,FALSE),1)="O"),LEFT(VLOOKUP($A307,'ALL EVALS'!$A:$C,3,FALSE),4),LEFT(VLOOKUP($A307,'ALL EVALS'!$A:$C,3,FALSE),3))</f>
        <v xml:space="preserve">DO </v>
      </c>
      <c r="C307" t="str">
        <f>VLOOKUP(A307,'ALL EVALS'!A:B,2,FALSE)</f>
        <v>Christopher Harris</v>
      </c>
      <c r="D307" t="str">
        <f>VLOOKUP(A307,'ALL EVALS'!A:D,4,FALSE)</f>
        <v>Police Communications Dispatcher</v>
      </c>
      <c r="E307" s="3" t="str">
        <f>VLOOKUP(A307,COLLEAGUE!A:E,5,FALSE)</f>
        <v>CLR</v>
      </c>
      <c r="G307" s="5">
        <f>MIN(INDEX('ALL EVALS'!G:G,MATCH('Evaluation Data'!$A307,'ALL EVALS'!A:A,0)))</f>
        <v>43061</v>
      </c>
      <c r="H307" s="40">
        <f>VLOOKUP(A307,COLLEAGUE!A:Q,17,FALSE)</f>
        <v>0</v>
      </c>
      <c r="I307" t="str">
        <f>VLOOKUP(A307,'ALL EVALS'!A:F,6,FALSE)</f>
        <v>Jose Flores</v>
      </c>
      <c r="J307" t="str">
        <f t="shared" ca="1" si="4"/>
        <v>Yes</v>
      </c>
    </row>
    <row r="308" spans="1:10" x14ac:dyDescent="0.25">
      <c r="A308" s="3">
        <v>55585</v>
      </c>
      <c r="B308" t="str">
        <f>IF(OR(LEFT(VLOOKUP($A308,'ALL EVALS'!$A:$C,3,FALSE),1)="M",LEFT(VLOOKUP($A308,'ALL EVALS'!$A:$C,3,FALSE),1)="O"),LEFT(VLOOKUP($A308,'ALL EVALS'!$A:$C,3,FALSE),4),LEFT(VLOOKUP($A308,'ALL EVALS'!$A:$C,3,FALSE),3))</f>
        <v xml:space="preserve">DO </v>
      </c>
      <c r="C308" t="str">
        <f>VLOOKUP(A308,'ALL EVALS'!A:B,2,FALSE)</f>
        <v>Martin Rey</v>
      </c>
      <c r="D308" t="str">
        <f>VLOOKUP(A308,'ALL EVALS'!A:D,4,FALSE)</f>
        <v>Police Officer</v>
      </c>
      <c r="E308" s="3" t="str">
        <f>VLOOKUP(A308,COLLEAGUE!A:E,5,FALSE)</f>
        <v>CLR</v>
      </c>
      <c r="F308" s="4">
        <f>VLOOKUP(A308,COLLEAGUE!A:M,13,FALSE)</f>
        <v>40890</v>
      </c>
      <c r="G308" s="5">
        <f>MIN(INDEX('ALL EVALS'!G:G,MATCH('Evaluation Data'!$A308,'ALL EVALS'!A:A,0)))</f>
        <v>43071</v>
      </c>
      <c r="H308" s="40" t="str">
        <f>VLOOKUP(A308,COLLEAGUE!A:Q,17,FALSE)</f>
        <v>Flores Jr, Jose G</v>
      </c>
      <c r="I308" t="str">
        <f>VLOOKUP(A308,'ALL EVALS'!A:F,6,FALSE)</f>
        <v>Jose Flores</v>
      </c>
      <c r="J308" t="str">
        <f t="shared" ca="1" si="4"/>
        <v>Yes</v>
      </c>
    </row>
    <row r="309" spans="1:10" x14ac:dyDescent="0.25">
      <c r="A309" s="3">
        <v>188335</v>
      </c>
      <c r="B309" t="str">
        <f>IF(OR(LEFT(VLOOKUP($A309,'ALL EVALS'!$A:$C,3,FALSE),1)="M",LEFT(VLOOKUP($A309,'ALL EVALS'!$A:$C,3,FALSE),1)="O"),LEFT(VLOOKUP($A309,'ALL EVALS'!$A:$C,3,FALSE),4),LEFT(VLOOKUP($A309,'ALL EVALS'!$A:$C,3,FALSE),3))</f>
        <v xml:space="preserve">DO </v>
      </c>
      <c r="C309" t="str">
        <f>VLOOKUP(A309,'ALL EVALS'!A:B,2,FALSE)</f>
        <v>Cheekeng Yang</v>
      </c>
      <c r="D309" t="str">
        <f>VLOOKUP(A309,'ALL EVALS'!A:D,4,FALSE)</f>
        <v>Police Officer</v>
      </c>
      <c r="E309" s="3" t="str">
        <f>VLOOKUP(A309,COLLEAGUE!A:E,5,FALSE)</f>
        <v>CLR</v>
      </c>
      <c r="F309" s="4">
        <f>VLOOKUP(A309,COLLEAGUE!A:M,13,FALSE)</f>
        <v>42464</v>
      </c>
      <c r="G309" s="5">
        <f>MIN(INDEX('ALL EVALS'!G:G,MATCH('Evaluation Data'!$A309,'ALL EVALS'!A:A,0)))</f>
        <v>43007</v>
      </c>
      <c r="H309" s="40" t="str">
        <f>VLOOKUP(A309,COLLEAGUE!A:Q,17,FALSE)</f>
        <v>Flores Jr, Jose G</v>
      </c>
      <c r="I309" t="str">
        <f>VLOOKUP(A309,'ALL EVALS'!A:F,6,FALSE)</f>
        <v>Jose Flores</v>
      </c>
      <c r="J309" t="str">
        <f t="shared" ca="1" si="4"/>
        <v>Yes</v>
      </c>
    </row>
    <row r="310" spans="1:10" x14ac:dyDescent="0.25">
      <c r="A310" s="3">
        <v>339187</v>
      </c>
      <c r="B310" t="str">
        <f>IF(OR(LEFT(VLOOKUP($A310,'ALL EVALS'!$A:$C,3,FALSE),1)="M",LEFT(VLOOKUP($A310,'ALL EVALS'!$A:$C,3,FALSE),1)="O"),LEFT(VLOOKUP($A310,'ALL EVALS'!$A:$C,3,FALSE),4),LEFT(VLOOKUP($A310,'ALL EVALS'!$A:$C,3,FALSE),3))</f>
        <v xml:space="preserve">DO </v>
      </c>
      <c r="C310" t="str">
        <f>VLOOKUP(A310,'ALL EVALS'!A:B,2,FALSE)</f>
        <v>Robert Kifer</v>
      </c>
      <c r="D310" t="str">
        <f>VLOOKUP(A310,'ALL EVALS'!A:D,4,FALSE)</f>
        <v>Police Officer</v>
      </c>
      <c r="E310" s="3" t="str">
        <f>VLOOKUP(A310,COLLEAGUE!A:E,5,FALSE)</f>
        <v>CLR</v>
      </c>
      <c r="G310" s="5">
        <f>MIN(INDEX('ALL EVALS'!G:G,MATCH('Evaluation Data'!$A310,'ALL EVALS'!A:A,0)))</f>
        <v>43064</v>
      </c>
      <c r="H310" s="40" t="str">
        <f>VLOOKUP(A310,COLLEAGUE!A:Q,17,FALSE)</f>
        <v>Flores Jr, Jose G</v>
      </c>
      <c r="I310" t="str">
        <f>VLOOKUP(A310,'ALL EVALS'!A:F,6,FALSE)</f>
        <v>Jose Flores</v>
      </c>
      <c r="J310" t="str">
        <f t="shared" ca="1" si="4"/>
        <v>Yes</v>
      </c>
    </row>
    <row r="311" spans="1:10" x14ac:dyDescent="0.25">
      <c r="A311" s="3">
        <v>349000</v>
      </c>
      <c r="B311" t="str">
        <f>IF(OR(LEFT(VLOOKUP($A311,'ALL EVALS'!$A:$C,3,FALSE),1)="M",LEFT(VLOOKUP($A311,'ALL EVALS'!$A:$C,3,FALSE),1)="O"),LEFT(VLOOKUP($A311,'ALL EVALS'!$A:$C,3,FALSE),4),LEFT(VLOOKUP($A311,'ALL EVALS'!$A:$C,3,FALSE),3))</f>
        <v xml:space="preserve">DO </v>
      </c>
      <c r="C311" t="str">
        <f>VLOOKUP(A311,'ALL EVALS'!A:B,2,FALSE)</f>
        <v>Estevan Moreno</v>
      </c>
      <c r="D311" t="str">
        <f>VLOOKUP(A311,'ALL EVALS'!A:D,4,FALSE)</f>
        <v>Police Officer</v>
      </c>
      <c r="E311" s="3" t="str">
        <f>VLOOKUP(A311,COLLEAGUE!A:E,5,FALSE)</f>
        <v>CLR</v>
      </c>
      <c r="F311" s="4">
        <f>VLOOKUP(A311,COLLEAGUE!A:M,13,FALSE)</f>
        <v>42053</v>
      </c>
      <c r="G311" s="5">
        <f>MIN(INDEX('ALL EVALS'!G:G,MATCH('Evaluation Data'!$A311,'ALL EVALS'!A:A,0)))</f>
        <v>43031</v>
      </c>
      <c r="H311" s="40" t="str">
        <f>VLOOKUP(A311,COLLEAGUE!A:Q,17,FALSE)</f>
        <v>Flores Jr, Jose G</v>
      </c>
      <c r="I311" t="str">
        <f>VLOOKUP(A311,'ALL EVALS'!A:F,6,FALSE)</f>
        <v>Jose Flores</v>
      </c>
      <c r="J311" t="str">
        <f t="shared" ca="1" si="4"/>
        <v>Yes</v>
      </c>
    </row>
    <row r="312" spans="1:10" x14ac:dyDescent="0.25">
      <c r="A312" s="3">
        <v>390328</v>
      </c>
      <c r="B312" t="str">
        <f>IF(OR(LEFT(VLOOKUP($A312,'ALL EVALS'!$A:$C,3,FALSE),1)="M",LEFT(VLOOKUP($A312,'ALL EVALS'!$A:$C,3,FALSE),1)="O"),LEFT(VLOOKUP($A312,'ALL EVALS'!$A:$C,3,FALSE),4),LEFT(VLOOKUP($A312,'ALL EVALS'!$A:$C,3,FALSE),3))</f>
        <v xml:space="preserve">DO </v>
      </c>
      <c r="C312" t="str">
        <f>VLOOKUP(A312,'ALL EVALS'!A:B,2,FALSE)</f>
        <v>Andrew Poundstone</v>
      </c>
      <c r="D312" t="str">
        <f>VLOOKUP(A312,'ALL EVALS'!A:D,4,FALSE)</f>
        <v>Police Officer</v>
      </c>
      <c r="E312" s="3" t="str">
        <f>VLOOKUP(A312,COLLEAGUE!A:E,5,FALSE)</f>
        <v>CLR</v>
      </c>
      <c r="F312" s="4">
        <f>VLOOKUP(A312,COLLEAGUE!A:M,13,FALSE)</f>
        <v>42464</v>
      </c>
      <c r="G312" s="5">
        <f>MIN(INDEX('ALL EVALS'!G:G,MATCH('Evaluation Data'!$A312,'ALL EVALS'!A:A,0)))</f>
        <v>43020</v>
      </c>
      <c r="H312" s="40" t="str">
        <f>VLOOKUP(A312,COLLEAGUE!A:Q,17,FALSE)</f>
        <v>Flores Jr, Jose G</v>
      </c>
      <c r="I312" t="str">
        <f>VLOOKUP(A312,'ALL EVALS'!A:F,6,FALSE)</f>
        <v>Jose Flores</v>
      </c>
      <c r="J312" t="str">
        <f t="shared" ca="1" si="4"/>
        <v>Yes</v>
      </c>
    </row>
    <row r="313" spans="1:10" x14ac:dyDescent="0.25">
      <c r="A313" s="3">
        <v>390567</v>
      </c>
      <c r="B313" t="str">
        <f>IF(OR(LEFT(VLOOKUP($A313,'ALL EVALS'!$A:$C,3,FALSE),1)="M",LEFT(VLOOKUP($A313,'ALL EVALS'!$A:$C,3,FALSE),1)="O"),LEFT(VLOOKUP($A313,'ALL EVALS'!$A:$C,3,FALSE),4),LEFT(VLOOKUP($A313,'ALL EVALS'!$A:$C,3,FALSE),3))</f>
        <v xml:space="preserve">DO </v>
      </c>
      <c r="C313" t="str">
        <f>VLOOKUP(A313,'ALL EVALS'!A:B,2,FALSE)</f>
        <v>Tony Vang</v>
      </c>
      <c r="D313" t="str">
        <f>VLOOKUP(A313,'ALL EVALS'!A:D,4,FALSE)</f>
        <v>Police Officer</v>
      </c>
      <c r="E313" s="3" t="str">
        <f>VLOOKUP(A313,COLLEAGUE!A:E,5,FALSE)</f>
        <v>CLR</v>
      </c>
      <c r="F313" s="4">
        <f>VLOOKUP(A313,COLLEAGUE!A:M,13,FALSE)</f>
        <v>43038</v>
      </c>
      <c r="G313" s="5">
        <f>MIN(INDEX('ALL EVALS'!G:G,MATCH('Evaluation Data'!$A313,'ALL EVALS'!A:A,0)))</f>
        <v>43099</v>
      </c>
      <c r="H313" s="40" t="str">
        <f>VLOOKUP(A313,COLLEAGUE!A:Q,17,FALSE)</f>
        <v>Flores Jr, Jose G</v>
      </c>
      <c r="I313" t="str">
        <f>VLOOKUP(A313,'ALL EVALS'!A:F,6,FALSE)</f>
        <v>Jose Flores</v>
      </c>
      <c r="J313" t="str">
        <f t="shared" ca="1" si="4"/>
        <v>Yes</v>
      </c>
    </row>
    <row r="314" spans="1:10" x14ac:dyDescent="0.25">
      <c r="A314" s="3">
        <v>492251</v>
      </c>
      <c r="B314" t="str">
        <f>IF(OR(LEFT(VLOOKUP($A314,'ALL EVALS'!$A:$C,3,FALSE),1)="M",LEFT(VLOOKUP($A314,'ALL EVALS'!$A:$C,3,FALSE),1)="O"),LEFT(VLOOKUP($A314,'ALL EVALS'!$A:$C,3,FALSE),4),LEFT(VLOOKUP($A314,'ALL EVALS'!$A:$C,3,FALSE),3))</f>
        <v xml:space="preserve">DO </v>
      </c>
      <c r="C314" t="str">
        <f>VLOOKUP(A314,'ALL EVALS'!A:B,2,FALSE)</f>
        <v>Steven Stankivicz</v>
      </c>
      <c r="D314" t="str">
        <f>VLOOKUP(A314,'ALL EVALS'!A:D,4,FALSE)</f>
        <v>Police Officer</v>
      </c>
      <c r="E314" s="3" t="str">
        <f>VLOOKUP(A314,COLLEAGUE!A:E,5,FALSE)</f>
        <v>CLR</v>
      </c>
      <c r="G314" s="5">
        <f>MIN(INDEX('ALL EVALS'!G:G,MATCH('Evaluation Data'!$A314,'ALL EVALS'!A:A,0)))</f>
        <v>43064</v>
      </c>
      <c r="H314" s="40" t="str">
        <f>VLOOKUP(A314,COLLEAGUE!A:Q,17,FALSE)</f>
        <v>Flores Jr, Jose G</v>
      </c>
      <c r="I314" t="str">
        <f>VLOOKUP(A314,'ALL EVALS'!A:F,6,FALSE)</f>
        <v>Jose Flores</v>
      </c>
      <c r="J314" t="str">
        <f t="shared" ca="1" si="4"/>
        <v>Yes</v>
      </c>
    </row>
    <row r="315" spans="1:10" x14ac:dyDescent="0.25">
      <c r="A315" s="3">
        <v>515179</v>
      </c>
      <c r="B315" t="str">
        <f>IF(OR(LEFT(VLOOKUP($A315,'ALL EVALS'!$A:$C,3,FALSE),1)="M",LEFT(VLOOKUP($A315,'ALL EVALS'!$A:$C,3,FALSE),1)="O"),LEFT(VLOOKUP($A315,'ALL EVALS'!$A:$C,3,FALSE),4),LEFT(VLOOKUP($A315,'ALL EVALS'!$A:$C,3,FALSE),3))</f>
        <v xml:space="preserve">DO </v>
      </c>
      <c r="C315" t="str">
        <f>VLOOKUP(A315,'ALL EVALS'!A:B,2,FALSE)</f>
        <v>Kou Lor</v>
      </c>
      <c r="D315" t="str">
        <f>VLOOKUP(A315,'ALL EVALS'!A:D,4,FALSE)</f>
        <v>Police Officer</v>
      </c>
      <c r="E315" s="3" t="str">
        <f>VLOOKUP(A315,COLLEAGUE!A:E,5,FALSE)</f>
        <v>CLR</v>
      </c>
      <c r="F315" s="4">
        <f>VLOOKUP(A315,COLLEAGUE!A:M,13,FALSE)</f>
        <v>43038</v>
      </c>
      <c r="G315" s="5">
        <f>MIN(INDEX('ALL EVALS'!G:G,MATCH('Evaluation Data'!$A315,'ALL EVALS'!A:A,0)))</f>
        <v>43099</v>
      </c>
      <c r="H315" s="40" t="str">
        <f>VLOOKUP(A315,COLLEAGUE!A:Q,17,FALSE)</f>
        <v>Flores Jr, Jose G</v>
      </c>
      <c r="I315" t="str">
        <f>VLOOKUP(A315,'ALL EVALS'!A:F,6,FALSE)</f>
        <v>Jose Flores</v>
      </c>
      <c r="J315" t="str">
        <f t="shared" ca="1" si="4"/>
        <v>Yes</v>
      </c>
    </row>
    <row r="316" spans="1:10" x14ac:dyDescent="0.25">
      <c r="A316" s="3">
        <v>522890</v>
      </c>
      <c r="B316" t="str">
        <f>IF(OR(LEFT(VLOOKUP($A316,'ALL EVALS'!$A:$C,3,FALSE),1)="M",LEFT(VLOOKUP($A316,'ALL EVALS'!$A:$C,3,FALSE),1)="O"),LEFT(VLOOKUP($A316,'ALL EVALS'!$A:$C,3,FALSE),4),LEFT(VLOOKUP($A316,'ALL EVALS'!$A:$C,3,FALSE),3))</f>
        <v xml:space="preserve">DO </v>
      </c>
      <c r="C316" t="str">
        <f>VLOOKUP(A316,'ALL EVALS'!A:B,2,FALSE)</f>
        <v>Jennifer Parton</v>
      </c>
      <c r="D316" t="str">
        <f>VLOOKUP(A316,'ALL EVALS'!A:D,4,FALSE)</f>
        <v>Police Sergeant</v>
      </c>
      <c r="E316" s="3" t="str">
        <f>VLOOKUP(A316,COLLEAGUE!A:E,5,FALSE)</f>
        <v>CLR</v>
      </c>
      <c r="G316" s="5">
        <f>MIN(INDEX('ALL EVALS'!G:G,MATCH('Evaluation Data'!$A316,'ALL EVALS'!A:A,0)))</f>
        <v>43093</v>
      </c>
      <c r="H316" s="40" t="str">
        <f>VLOOKUP(A316,COLLEAGUE!A:Q,17,FALSE)</f>
        <v>Flores Jr, Jose G</v>
      </c>
      <c r="I316" t="str">
        <f>VLOOKUP(A316,'ALL EVALS'!A:F,6,FALSE)</f>
        <v>Jose Flores</v>
      </c>
      <c r="J316" t="str">
        <f t="shared" ca="1" si="4"/>
        <v>Yes</v>
      </c>
    </row>
    <row r="317" spans="1:10" x14ac:dyDescent="0.25">
      <c r="A317" s="3">
        <v>708493</v>
      </c>
      <c r="B317" t="str">
        <f>IF(OR(LEFT(VLOOKUP($A317,'ALL EVALS'!$A:$C,3,FALSE),1)="M",LEFT(VLOOKUP($A317,'ALL EVALS'!$A:$C,3,FALSE),1)="O"),LEFT(VLOOKUP($A317,'ALL EVALS'!$A:$C,3,FALSE),4),LEFT(VLOOKUP($A317,'ALL EVALS'!$A:$C,3,FALSE),3))</f>
        <v xml:space="preserve">DO </v>
      </c>
      <c r="C317" t="str">
        <f>VLOOKUP(A317,'ALL EVALS'!A:B,2,FALSE)</f>
        <v>Michael Grahl</v>
      </c>
      <c r="D317" t="str">
        <f>VLOOKUP(A317,'ALL EVALS'!A:D,4,FALSE)</f>
        <v>Police Officer</v>
      </c>
      <c r="E317" s="3" t="str">
        <f>VLOOKUP(A317,COLLEAGUE!A:E,5,FALSE)</f>
        <v>CLR</v>
      </c>
      <c r="G317" s="5">
        <f>MIN(INDEX('ALL EVALS'!G:G,MATCH('Evaluation Data'!$A317,'ALL EVALS'!A:A,0)))</f>
        <v>43046</v>
      </c>
      <c r="H317" s="40" t="str">
        <f>VLOOKUP(A317,COLLEAGUE!A:Q,17,FALSE)</f>
        <v>Flores Jr, Jose G</v>
      </c>
      <c r="I317" t="str">
        <f>VLOOKUP(A317,'ALL EVALS'!A:F,6,FALSE)</f>
        <v>Jose Flores</v>
      </c>
      <c r="J317" t="str">
        <f t="shared" ca="1" si="4"/>
        <v>Yes</v>
      </c>
    </row>
    <row r="318" spans="1:10" x14ac:dyDescent="0.25">
      <c r="A318" s="3">
        <v>87736</v>
      </c>
      <c r="B318" t="str">
        <f>IF(OR(LEFT(VLOOKUP($A318,'ALL EVALS'!$A:$C,3,FALSE),1)="M",LEFT(VLOOKUP($A318,'ALL EVALS'!$A:$C,3,FALSE),1)="O"),LEFT(VLOOKUP($A318,'ALL EVALS'!$A:$C,3,FALSE),4),LEFT(VLOOKUP($A318,'ALL EVALS'!$A:$C,3,FALSE),3))</f>
        <v xml:space="preserve">DO </v>
      </c>
      <c r="C318" t="str">
        <f>VLOOKUP(A318,'ALL EVALS'!A:B,2,FALSE)</f>
        <v>Frances Garza</v>
      </c>
      <c r="D318" t="str">
        <f>VLOOKUP(A318,'ALL EVALS'!A:D,4,FALSE)</f>
        <v>Benefits Coordinator</v>
      </c>
      <c r="E318" s="3" t="str">
        <f>VLOOKUP(A318,COLLEAGUE!A:E,5,FALSE)</f>
        <v>CNF</v>
      </c>
      <c r="F318" s="4">
        <f>VLOOKUP(A318,COLLEAGUE!A:M,13,FALSE)</f>
        <v>43083</v>
      </c>
      <c r="G318" s="5">
        <f>MIN(INDEX('ALL EVALS'!G:G,MATCH('Evaluation Data'!$A318,'ALL EVALS'!A:A,0)))</f>
        <v>43782</v>
      </c>
      <c r="H318" s="40" t="str">
        <f>VLOOKUP(A318,COLLEAGUE!A:Q,17,FALSE)</f>
        <v>Mosier, Julianna D</v>
      </c>
      <c r="I318" t="str">
        <f>VLOOKUP(A318,'ALL EVALS'!A:F,6,FALSE)</f>
        <v>Julianna Mosier</v>
      </c>
      <c r="J318" t="str">
        <f t="shared" ca="1" si="4"/>
        <v>No</v>
      </c>
    </row>
    <row r="319" spans="1:10" x14ac:dyDescent="0.25">
      <c r="A319" s="3">
        <v>159388</v>
      </c>
      <c r="B319" t="str">
        <f>IF(OR(LEFT(VLOOKUP($A319,'ALL EVALS'!$A:$C,3,FALSE),1)="M",LEFT(VLOOKUP($A319,'ALL EVALS'!$A:$C,3,FALSE),1)="O"),LEFT(VLOOKUP($A319,'ALL EVALS'!$A:$C,3,FALSE),4),LEFT(VLOOKUP($A319,'ALL EVALS'!$A:$C,3,FALSE),3))</f>
        <v xml:space="preserve">DO </v>
      </c>
      <c r="C319" t="str">
        <f>VLOOKUP(A319,'ALL EVALS'!A:B,2,FALSE)</f>
        <v>Samerah Campbell</v>
      </c>
      <c r="D319" t="str">
        <f>VLOOKUP(A319,'ALL EVALS'!A:D,4,FALSE)</f>
        <v>Director of Human Resources</v>
      </c>
      <c r="E319" s="3" t="str">
        <f>VLOOKUP(A319,COLLEAGUE!A:E,5,FALSE)</f>
        <v>CLM</v>
      </c>
      <c r="F319" s="4">
        <f>VLOOKUP(A319,COLLEAGUE!A:M,13,FALSE)</f>
        <v>42895</v>
      </c>
      <c r="G319" s="5">
        <f>MIN(INDEX('ALL EVALS'!G:G,MATCH('Evaluation Data'!$A319,'ALL EVALS'!A:A,0)))</f>
        <v>43544</v>
      </c>
      <c r="H319" s="40" t="str">
        <f>VLOOKUP(A319,COLLEAGUE!A:Q,17,FALSE)</f>
        <v>Mosier, Julianna D</v>
      </c>
      <c r="I319" t="str">
        <f>VLOOKUP(A319,'ALL EVALS'!A:F,6,FALSE)</f>
        <v>Julianna Mosier</v>
      </c>
      <c r="J319" t="str">
        <f t="shared" ca="1" si="4"/>
        <v>No</v>
      </c>
    </row>
    <row r="320" spans="1:10" x14ac:dyDescent="0.25">
      <c r="A320" s="3">
        <v>361411</v>
      </c>
      <c r="B320" t="str">
        <f>IF(OR(LEFT(VLOOKUP($A320,'ALL EVALS'!$A:$C,3,FALSE),1)="M",LEFT(VLOOKUP($A320,'ALL EVALS'!$A:$C,3,FALSE),1)="O"),LEFT(VLOOKUP($A320,'ALL EVALS'!$A:$C,3,FALSE),4),LEFT(VLOOKUP($A320,'ALL EVALS'!$A:$C,3,FALSE),3))</f>
        <v xml:space="preserve">DO </v>
      </c>
      <c r="C320" t="str">
        <f>VLOOKUP(A320,'ALL EVALS'!A:B,2,FALSE)</f>
        <v>Sandi Edwards</v>
      </c>
      <c r="D320" t="str">
        <f>VLOOKUP(A320,'ALL EVALS'!A:D,4,FALSE)</f>
        <v>Senior Human Resources Technician</v>
      </c>
      <c r="E320" s="3" t="str">
        <f>VLOOKUP(A320,COLLEAGUE!A:E,5,FALSE)</f>
        <v>CNF</v>
      </c>
      <c r="F320" s="4">
        <f>VLOOKUP(A320,COLLEAGUE!A:M,13,FALSE)</f>
        <v>42949</v>
      </c>
      <c r="G320" s="5">
        <f>MIN(INDEX('ALL EVALS'!G:G,MATCH('Evaluation Data'!$A320,'ALL EVALS'!A:A,0)))</f>
        <v>43445</v>
      </c>
      <c r="H320" s="40" t="str">
        <f>VLOOKUP(A320,COLLEAGUE!A:Q,17,FALSE)</f>
        <v>Mosier, Julianna D</v>
      </c>
      <c r="I320" t="str">
        <f>VLOOKUP(A320,'ALL EVALS'!A:F,6,FALSE)</f>
        <v>Julianna Mosier</v>
      </c>
      <c r="J320" t="str">
        <f t="shared" ca="1" si="4"/>
        <v>Yes</v>
      </c>
    </row>
    <row r="321" spans="1:10" x14ac:dyDescent="0.25">
      <c r="A321" s="3">
        <v>400382</v>
      </c>
      <c r="B321" t="str">
        <f>IF(OR(LEFT(VLOOKUP($A321,'ALL EVALS'!$A:$C,3,FALSE),1)="M",LEFT(VLOOKUP($A321,'ALL EVALS'!$A:$C,3,FALSE),1)="O"),LEFT(VLOOKUP($A321,'ALL EVALS'!$A:$C,3,FALSE),4),LEFT(VLOOKUP($A321,'ALL EVALS'!$A:$C,3,FALSE),3))</f>
        <v xml:space="preserve">DO </v>
      </c>
      <c r="C321" t="str">
        <f>VLOOKUP(A321,'ALL EVALS'!A:B,2,FALSE)</f>
        <v>Sareang Nhim</v>
      </c>
      <c r="D321" t="str">
        <f>VLOOKUP(A321,'ALL EVALS'!A:D,4,FALSE)</f>
        <v>Human Resources Technician</v>
      </c>
      <c r="E321" s="3" t="str">
        <f>VLOOKUP(A321,COLLEAGUE!A:E,5,FALSE)</f>
        <v>CNF</v>
      </c>
      <c r="F321" s="4">
        <f>VLOOKUP(A321,COLLEAGUE!A:M,13,FALSE)</f>
        <v>43413</v>
      </c>
      <c r="G321" s="5">
        <f>MIN(INDEX('ALL EVALS'!G:G,MATCH('Evaluation Data'!$A321,'ALL EVALS'!A:A,0)))</f>
        <v>43777</v>
      </c>
      <c r="H321" s="40" t="str">
        <f>VLOOKUP(A321,COLLEAGUE!A:Q,17,FALSE)</f>
        <v>Mosier, Julianna D</v>
      </c>
      <c r="I321" t="str">
        <f>VLOOKUP(A321,'ALL EVALS'!A:F,6,FALSE)</f>
        <v>Julianna Mosier</v>
      </c>
      <c r="J321" t="str">
        <f t="shared" ca="1" si="4"/>
        <v>No</v>
      </c>
    </row>
    <row r="322" spans="1:10" x14ac:dyDescent="0.25">
      <c r="A322" s="3">
        <v>446804</v>
      </c>
      <c r="B322" t="str">
        <f>IF(OR(LEFT(VLOOKUP($A322,'ALL EVALS'!$A:$C,3,FALSE),1)="M",LEFT(VLOOKUP($A322,'ALL EVALS'!$A:$C,3,FALSE),1)="O"),LEFT(VLOOKUP($A322,'ALL EVALS'!$A:$C,3,FALSE),4),LEFT(VLOOKUP($A322,'ALL EVALS'!$A:$C,3,FALSE),3))</f>
        <v xml:space="preserve">DO </v>
      </c>
      <c r="C322" t="str">
        <f>VLOOKUP(A322,'ALL EVALS'!A:B,2,FALSE)</f>
        <v>Blanca Soto</v>
      </c>
      <c r="D322" t="str">
        <f>VLOOKUP(A322,'ALL EVALS'!A:D,4,FALSE)</f>
        <v>Office Assistant II</v>
      </c>
      <c r="E322" s="3" t="str">
        <f>VLOOKUP(A322,COLLEAGUE!A:E,5,FALSE)</f>
        <v>CLR</v>
      </c>
      <c r="F322" s="4">
        <f>VLOOKUP(A322,COLLEAGUE!A:M,13,FALSE)</f>
        <v>43250</v>
      </c>
      <c r="G322" s="5">
        <f>MIN(INDEX('ALL EVALS'!G:G,MATCH('Evaluation Data'!$A322,'ALL EVALS'!A:A,0)))</f>
        <v>43605</v>
      </c>
      <c r="H322" s="40" t="str">
        <f>VLOOKUP(A322,COLLEAGUE!A:Q,17,FALSE)</f>
        <v>Mosier, Julianna D</v>
      </c>
      <c r="I322" t="str">
        <f>VLOOKUP(A322,'ALL EVALS'!A:F,6,FALSE)</f>
        <v>Julianna Mosier</v>
      </c>
      <c r="J322" t="str">
        <f t="shared" ref="J322:J385" ca="1" si="5">IF(G322&lt;TODAY(),"Yes","No")</f>
        <v>No</v>
      </c>
    </row>
    <row r="323" spans="1:10" x14ac:dyDescent="0.25">
      <c r="A323" s="3">
        <v>448865</v>
      </c>
      <c r="B323" t="str">
        <f>IF(OR(LEFT(VLOOKUP($A323,'ALL EVALS'!$A:$C,3,FALSE),1)="M",LEFT(VLOOKUP($A323,'ALL EVALS'!$A:$C,3,FALSE),1)="O"),LEFT(VLOOKUP($A323,'ALL EVALS'!$A:$C,3,FALSE),4),LEFT(VLOOKUP($A323,'ALL EVALS'!$A:$C,3,FALSE),3))</f>
        <v xml:space="preserve">DO </v>
      </c>
      <c r="C323" t="str">
        <f>VLOOKUP(A323,'ALL EVALS'!A:B,2,FALSE)</f>
        <v>Melissa Ferry</v>
      </c>
      <c r="D323" t="str">
        <f>VLOOKUP(A323,'ALL EVALS'!A:D,4,FALSE)</f>
        <v>Secretary to the Vice Chancellor</v>
      </c>
      <c r="E323" s="3" t="str">
        <f>VLOOKUP(A323,COLLEAGUE!A:E,5,FALSE)</f>
        <v>CNF</v>
      </c>
      <c r="F323" s="4">
        <f>VLOOKUP(A323,COLLEAGUE!A:M,13,FALSE)</f>
        <v>43199</v>
      </c>
      <c r="G323" s="5">
        <f>MIN(INDEX('ALL EVALS'!G:G,MATCH('Evaluation Data'!$A323,'ALL EVALS'!A:A,0)))</f>
        <v>43587</v>
      </c>
      <c r="H323" s="40" t="str">
        <f>VLOOKUP(A323,COLLEAGUE!A:Q,17,FALSE)</f>
        <v>Mosier, Julianna D</v>
      </c>
      <c r="I323" t="str">
        <f>VLOOKUP(A323,'ALL EVALS'!A:F,6,FALSE)</f>
        <v>Julianna Mosier</v>
      </c>
      <c r="J323" t="str">
        <f t="shared" ca="1" si="5"/>
        <v>No</v>
      </c>
    </row>
    <row r="324" spans="1:10" x14ac:dyDescent="0.25">
      <c r="A324" s="3">
        <v>474627</v>
      </c>
      <c r="B324" t="str">
        <f>IF(OR(LEFT(VLOOKUP($A324,'ALL EVALS'!$A:$C,3,FALSE),1)="M",LEFT(VLOOKUP($A324,'ALL EVALS'!$A:$C,3,FALSE),1)="O"),LEFT(VLOOKUP($A324,'ALL EVALS'!$A:$C,3,FALSE),4),LEFT(VLOOKUP($A324,'ALL EVALS'!$A:$C,3,FALSE),3))</f>
        <v xml:space="preserve">DO </v>
      </c>
      <c r="C324" t="str">
        <f>VLOOKUP(A324,'ALL EVALS'!A:B,2,FALSE)</f>
        <v>Stacy Zuniga</v>
      </c>
      <c r="D324" t="str">
        <f>VLOOKUP(A324,'ALL EVALS'!A:D,4,FALSE)</f>
        <v>Eeo/Diversity &amp; Staff Manager</v>
      </c>
      <c r="E324" s="3" t="str">
        <f>VLOOKUP(A324,COLLEAGUE!A:E,5,FALSE)</f>
        <v>CLM</v>
      </c>
      <c r="F324" s="4">
        <f>VLOOKUP(A324,COLLEAGUE!A:M,13,FALSE)</f>
        <v>43167</v>
      </c>
      <c r="G324" s="5">
        <f>MIN(INDEX('ALL EVALS'!G:G,MATCH('Evaluation Data'!$A324,'ALL EVALS'!A:A,0)))</f>
        <v>43546</v>
      </c>
      <c r="H324" s="40" t="str">
        <f>VLOOKUP(A324,COLLEAGUE!A:Q,17,FALSE)</f>
        <v>Mosier, Julianna D</v>
      </c>
      <c r="I324" t="str">
        <f>VLOOKUP(A324,'ALL EVALS'!A:F,6,FALSE)</f>
        <v>Julianna Mosier</v>
      </c>
      <c r="J324" t="str">
        <f t="shared" ca="1" si="5"/>
        <v>No</v>
      </c>
    </row>
    <row r="325" spans="1:10" x14ac:dyDescent="0.25">
      <c r="A325" s="3">
        <v>203683</v>
      </c>
      <c r="B325" t="str">
        <f>IF(OR(LEFT(VLOOKUP($A325,'ALL EVALS'!$A:$C,3,FALSE),1)="M",LEFT(VLOOKUP($A325,'ALL EVALS'!$A:$C,3,FALSE),1)="O"),LEFT(VLOOKUP($A325,'ALL EVALS'!$A:$C,3,FALSE),4),LEFT(VLOOKUP($A325,'ALL EVALS'!$A:$C,3,FALSE),3))</f>
        <v xml:space="preserve">RC </v>
      </c>
      <c r="C325" t="str">
        <f>VLOOKUP(A325,'ALL EVALS'!A:B,2,FALSE)</f>
        <v>Julio Bernal</v>
      </c>
      <c r="D325" t="str">
        <f>VLOOKUP(A325,'ALL EVALS'!A:D,4,FALSE)</f>
        <v>Instructional Technician - Farm, Ag &amp; Natural Resources</v>
      </c>
      <c r="E325" s="3" t="str">
        <f>VLOOKUP(A325,COLLEAGUE!A:E,5,FALSE)</f>
        <v>CLR</v>
      </c>
      <c r="F325" s="4">
        <f>VLOOKUP(A325,COLLEAGUE!A:M,13,FALSE)</f>
        <v>43314</v>
      </c>
      <c r="G325" s="5">
        <f>MIN(INDEX('ALL EVALS'!G:G,MATCH('Evaluation Data'!$A325,'ALL EVALS'!A:A,0)))</f>
        <v>43617</v>
      </c>
      <c r="H325" s="40" t="str">
        <f>VLOOKUP(A325,COLLEAGUE!A:Q,17,FALSE)</f>
        <v>Willet, Kenneth G.</v>
      </c>
      <c r="I325" t="str">
        <f>VLOOKUP(A325,'ALL EVALS'!A:F,6,FALSE)</f>
        <v>Kenneth Willet</v>
      </c>
      <c r="J325" t="str">
        <f t="shared" ca="1" si="5"/>
        <v>No</v>
      </c>
    </row>
    <row r="326" spans="1:10" x14ac:dyDescent="0.25">
      <c r="A326" s="3">
        <v>219631</v>
      </c>
      <c r="B326" t="str">
        <f>IF(OR(LEFT(VLOOKUP($A326,'ALL EVALS'!$A:$C,3,FALSE),1)="M",LEFT(VLOOKUP($A326,'ALL EVALS'!$A:$C,3,FALSE),1)="O"),LEFT(VLOOKUP($A326,'ALL EVALS'!$A:$C,3,FALSE),4),LEFT(VLOOKUP($A326,'ALL EVALS'!$A:$C,3,FALSE),3))</f>
        <v xml:space="preserve">RC </v>
      </c>
      <c r="C326" t="str">
        <f>VLOOKUP(A326,'ALL EVALS'!A:B,2,FALSE)</f>
        <v>Tommy Lewis</v>
      </c>
      <c r="D326" t="str">
        <f>VLOOKUP(A326,'ALL EVALS'!A:D,4,FALSE)</f>
        <v>Instructional Technician - Farm, Ag &amp; Natural Resources</v>
      </c>
      <c r="E326" s="3" t="str">
        <f>VLOOKUP(A326,COLLEAGUE!A:E,5,FALSE)</f>
        <v>CLR</v>
      </c>
      <c r="F326" s="4">
        <f>VLOOKUP(A326,COLLEAGUE!A:M,13,FALSE)</f>
        <v>43318</v>
      </c>
      <c r="G326" s="5">
        <f>MIN(INDEX('ALL EVALS'!G:G,MATCH('Evaluation Data'!$A326,'ALL EVALS'!A:A,0)))</f>
        <v>43508</v>
      </c>
      <c r="H326" s="40" t="str">
        <f>VLOOKUP(A326,COLLEAGUE!A:Q,17,FALSE)</f>
        <v>Willet, Kenneth G.</v>
      </c>
      <c r="I326" t="str">
        <f>VLOOKUP(A326,'ALL EVALS'!A:F,6,FALSE)</f>
        <v>Kenneth Willet</v>
      </c>
      <c r="J326" t="str">
        <f t="shared" ca="1" si="5"/>
        <v>No</v>
      </c>
    </row>
    <row r="327" spans="1:10" x14ac:dyDescent="0.25">
      <c r="A327" s="3">
        <v>318514</v>
      </c>
      <c r="B327" t="str">
        <f>IF(OR(LEFT(VLOOKUP($A327,'ALL EVALS'!$A:$C,3,FALSE),1)="M",LEFT(VLOOKUP($A327,'ALL EVALS'!$A:$C,3,FALSE),1)="O"),LEFT(VLOOKUP($A327,'ALL EVALS'!$A:$C,3,FALSE),4),LEFT(VLOOKUP($A327,'ALL EVALS'!$A:$C,3,FALSE),3))</f>
        <v xml:space="preserve">RC </v>
      </c>
      <c r="C327" t="str">
        <f>VLOOKUP(A327,'ALL EVALS'!A:B,2,FALSE)</f>
        <v>Gary DePriest</v>
      </c>
      <c r="D327" t="str">
        <f>VLOOKUP(A327,'ALL EVALS'!A:D,4,FALSE)</f>
        <v>Instructional Technician - Farm, Ag &amp; Natural Resources</v>
      </c>
      <c r="E327" s="3" t="str">
        <f>VLOOKUP(A327,COLLEAGUE!A:E,5,FALSE)</f>
        <v>CLR</v>
      </c>
      <c r="F327" s="4">
        <f>VLOOKUP(A327,COLLEAGUE!A:M,13,FALSE)</f>
        <v>43411</v>
      </c>
      <c r="G327" s="5">
        <f>MIN(INDEX('ALL EVALS'!G:G,MATCH('Evaluation Data'!$A327,'ALL EVALS'!A:A,0)))</f>
        <v>43683</v>
      </c>
      <c r="H327" s="40" t="str">
        <f>VLOOKUP(A327,COLLEAGUE!A:Q,17,FALSE)</f>
        <v>Willet, Kenneth G.</v>
      </c>
      <c r="I327" t="str">
        <f>VLOOKUP(A327,'ALL EVALS'!A:F,6,FALSE)</f>
        <v>Kenneth Willet</v>
      </c>
      <c r="J327" t="str">
        <f t="shared" ca="1" si="5"/>
        <v>No</v>
      </c>
    </row>
    <row r="328" spans="1:10" x14ac:dyDescent="0.25">
      <c r="A328" s="3">
        <v>46816</v>
      </c>
      <c r="B328" t="str">
        <f>IF(OR(LEFT(VLOOKUP($A328,'ALL EVALS'!$A:$C,3,FALSE),1)="M",LEFT(VLOOKUP($A328,'ALL EVALS'!$A:$C,3,FALSE),1)="O"),LEFT(VLOOKUP($A328,'ALL EVALS'!$A:$C,3,FALSE),4),LEFT(VLOOKUP($A328,'ALL EVALS'!$A:$C,3,FALSE),3))</f>
        <v>CCC</v>
      </c>
      <c r="C328" t="str">
        <f>VLOOKUP(A328,'ALL EVALS'!A:B,2,FALSE)</f>
        <v>Shannon Brownell</v>
      </c>
      <c r="D328" t="str">
        <f>VLOOKUP(A328,'ALL EVALS'!A:D,4,FALSE)</f>
        <v>Office Assistant III</v>
      </c>
      <c r="E328" s="3" t="str">
        <f>VLOOKUP(A328,COLLEAGUE!A:E,5,FALSE)</f>
        <v>CLR</v>
      </c>
      <c r="F328" s="4">
        <f>VLOOKUP(A328,COLLEAGUE!A:M,13,FALSE)</f>
        <v>43390</v>
      </c>
      <c r="G328" s="5">
        <f>MIN(INDEX('ALL EVALS'!G:G,MATCH('Evaluation Data'!$A328,'ALL EVALS'!A:A,0)))</f>
        <v>43566</v>
      </c>
      <c r="H328" s="40" t="str">
        <f>VLOOKUP(A328,COLLEAGUE!A:Q,17,FALSE)</f>
        <v>Tippins, Kira J</v>
      </c>
      <c r="I328" t="str">
        <f>VLOOKUP(A328,'ALL EVALS'!A:F,6,FALSE)</f>
        <v>Kira Tippins</v>
      </c>
      <c r="J328" t="str">
        <f t="shared" ca="1" si="5"/>
        <v>No</v>
      </c>
    </row>
    <row r="329" spans="1:10" x14ac:dyDescent="0.25">
      <c r="A329" s="3">
        <v>58344</v>
      </c>
      <c r="B329" t="str">
        <f>IF(OR(LEFT(VLOOKUP($A329,'ALL EVALS'!$A:$C,3,FALSE),1)="M",LEFT(VLOOKUP($A329,'ALL EVALS'!$A:$C,3,FALSE),1)="O"),LEFT(VLOOKUP($A329,'ALL EVALS'!$A:$C,3,FALSE),4),LEFT(VLOOKUP($A329,'ALL EVALS'!$A:$C,3,FALSE),3))</f>
        <v>CCC</v>
      </c>
      <c r="C329" t="str">
        <f>VLOOKUP(A329,'ALL EVALS'!A:B,2,FALSE)</f>
        <v>Jittapaun Inthavong</v>
      </c>
      <c r="D329" t="str">
        <f>VLOOKUP(A329,'ALL EVALS'!A:D,4,FALSE)</f>
        <v>Administrative Aide</v>
      </c>
      <c r="E329" s="3" t="str">
        <f>VLOOKUP(A329,COLLEAGUE!A:E,5,FALSE)</f>
        <v>CLR</v>
      </c>
      <c r="F329" s="4">
        <f>VLOOKUP(A329,COLLEAGUE!A:M,13,FALSE)</f>
        <v>43390</v>
      </c>
      <c r="G329" s="5">
        <f>MIN(INDEX('ALL EVALS'!G:G,MATCH('Evaluation Data'!$A329,'ALL EVALS'!A:A,0)))</f>
        <v>43718</v>
      </c>
      <c r="H329" s="40" t="str">
        <f>VLOOKUP(A329,COLLEAGUE!A:Q,17,FALSE)</f>
        <v>Tippins, Kira J</v>
      </c>
      <c r="I329" t="str">
        <f>VLOOKUP(A329,'ALL EVALS'!A:F,6,FALSE)</f>
        <v>Kira Tippins</v>
      </c>
      <c r="J329" t="str">
        <f t="shared" ca="1" si="5"/>
        <v>No</v>
      </c>
    </row>
    <row r="330" spans="1:10" x14ac:dyDescent="0.25">
      <c r="A330" s="3">
        <v>58858</v>
      </c>
      <c r="B330" t="str">
        <f>IF(OR(LEFT(VLOOKUP($A330,'ALL EVALS'!$A:$C,3,FALSE),1)="M",LEFT(VLOOKUP($A330,'ALL EVALS'!$A:$C,3,FALSE),1)="O"),LEFT(VLOOKUP($A330,'ALL EVALS'!$A:$C,3,FALSE),4),LEFT(VLOOKUP($A330,'ALL EVALS'!$A:$C,3,FALSE),3))</f>
        <v>CCC</v>
      </c>
      <c r="C330" t="str">
        <f>VLOOKUP(A330,'ALL EVALS'!A:B,2,FALSE)</f>
        <v>Diana  Salas</v>
      </c>
      <c r="D330" t="str">
        <f>VLOOKUP(A330,'ALL EVALS'!A:D,4,FALSE)</f>
        <v>Department Secretary</v>
      </c>
      <c r="E330" s="3" t="str">
        <f>VLOOKUP(A330,COLLEAGUE!A:E,5,FALSE)</f>
        <v>CLR</v>
      </c>
      <c r="F330" s="4">
        <f>VLOOKUP(A330,COLLEAGUE!A:M,13,FALSE)</f>
        <v>43391</v>
      </c>
      <c r="G330" s="5">
        <f>MIN(INDEX('ALL EVALS'!G:G,MATCH('Evaluation Data'!$A330,'ALL EVALS'!A:A,0)))</f>
        <v>43743</v>
      </c>
      <c r="H330" s="40" t="str">
        <f>VLOOKUP(A330,COLLEAGUE!A:Q,17,FALSE)</f>
        <v>Tippins, Kira J</v>
      </c>
      <c r="I330" t="str">
        <f>VLOOKUP(A330,'ALL EVALS'!A:F,6,FALSE)</f>
        <v>Kira Tippins</v>
      </c>
      <c r="J330" t="str">
        <f t="shared" ca="1" si="5"/>
        <v>No</v>
      </c>
    </row>
    <row r="331" spans="1:10" x14ac:dyDescent="0.25">
      <c r="A331" s="3">
        <v>230369</v>
      </c>
      <c r="B331" t="str">
        <f>IF(OR(LEFT(VLOOKUP($A331,'ALL EVALS'!$A:$C,3,FALSE),1)="M",LEFT(VLOOKUP($A331,'ALL EVALS'!$A:$C,3,FALSE),1)="O"),LEFT(VLOOKUP($A331,'ALL EVALS'!$A:$C,3,FALSE),4),LEFT(VLOOKUP($A331,'ALL EVALS'!$A:$C,3,FALSE),3))</f>
        <v>CCC</v>
      </c>
      <c r="C331" t="str">
        <f>VLOOKUP(A331,'ALL EVALS'!A:B,2,FALSE)</f>
        <v>Deborah Jensen</v>
      </c>
      <c r="D331" t="str">
        <f>VLOOKUP(A331,'ALL EVALS'!A:D,4,FALSE)</f>
        <v>Accounting Clerk III</v>
      </c>
      <c r="E331" s="3" t="str">
        <f>VLOOKUP(A331,COLLEAGUE!A:E,5,FALSE)</f>
        <v>CLR</v>
      </c>
      <c r="F331" s="4">
        <f>VLOOKUP(A331,COLLEAGUE!A:M,13,FALSE)</f>
        <v>43161</v>
      </c>
      <c r="G331" s="5">
        <f>MIN(INDEX('ALL EVALS'!G:G,MATCH('Evaluation Data'!$A331,'ALL EVALS'!A:A,0)))</f>
        <v>43672</v>
      </c>
      <c r="H331" s="40" t="str">
        <f>VLOOKUP(A331,COLLEAGUE!A:Q,17,FALSE)</f>
        <v>Tippins, Kira J</v>
      </c>
      <c r="I331" t="str">
        <f>VLOOKUP(A331,'ALL EVALS'!A:F,6,FALSE)</f>
        <v>Kira Tippins</v>
      </c>
      <c r="J331" t="str">
        <f t="shared" ca="1" si="5"/>
        <v>No</v>
      </c>
    </row>
    <row r="332" spans="1:10" x14ac:dyDescent="0.25">
      <c r="A332" s="3">
        <v>454586</v>
      </c>
      <c r="B332" t="str">
        <f>IF(OR(LEFT(VLOOKUP($A332,'ALL EVALS'!$A:$C,3,FALSE),1)="M",LEFT(VLOOKUP($A332,'ALL EVALS'!$A:$C,3,FALSE),1)="O"),LEFT(VLOOKUP($A332,'ALL EVALS'!$A:$C,3,FALSE),4),LEFT(VLOOKUP($A332,'ALL EVALS'!$A:$C,3,FALSE),3))</f>
        <v>CCC</v>
      </c>
      <c r="C332" t="str">
        <f>VLOOKUP(A332,'ALL EVALS'!A:B,2,FALSE)</f>
        <v>Reynani Hawkins</v>
      </c>
      <c r="D332" t="str">
        <f>VLOOKUP(A332,'ALL EVALS'!A:D,4,FALSE)</f>
        <v>Admissions &amp; Records Manager</v>
      </c>
      <c r="E332" s="3" t="str">
        <f>VLOOKUP(A332,COLLEAGUE!A:E,5,FALSE)</f>
        <v>CLM</v>
      </c>
      <c r="F332" s="4">
        <f>VLOOKUP(A332,COLLEAGUE!A:M,13,FALSE)</f>
        <v>43390</v>
      </c>
      <c r="G332" s="5">
        <f>MIN(INDEX('ALL EVALS'!G:G,MATCH('Evaluation Data'!$A332,'ALL EVALS'!A:A,0)))</f>
        <v>43437</v>
      </c>
      <c r="H332" s="40" t="str">
        <f>VLOOKUP(A332,COLLEAGUE!A:Q,17,FALSE)</f>
        <v>Tippins, Kira J</v>
      </c>
      <c r="I332" t="str">
        <f>VLOOKUP(A332,'ALL EVALS'!A:F,6,FALSE)</f>
        <v>Kira Tippins</v>
      </c>
      <c r="J332" t="str">
        <f t="shared" ca="1" si="5"/>
        <v>Yes</v>
      </c>
    </row>
    <row r="333" spans="1:10" x14ac:dyDescent="0.25">
      <c r="A333" s="3">
        <v>481408</v>
      </c>
      <c r="B333" t="str">
        <f>IF(OR(LEFT(VLOOKUP($A333,'ALL EVALS'!$A:$C,3,FALSE),1)="M",LEFT(VLOOKUP($A333,'ALL EVALS'!$A:$C,3,FALSE),1)="O"),LEFT(VLOOKUP($A333,'ALL EVALS'!$A:$C,3,FALSE),4),LEFT(VLOOKUP($A333,'ALL EVALS'!$A:$C,3,FALSE),3))</f>
        <v>CCC</v>
      </c>
      <c r="C333" t="str">
        <f>VLOOKUP(A333,'ALL EVALS'!A:B,2,FALSE)</f>
        <v>Brittany Ballard</v>
      </c>
      <c r="D333" t="str">
        <f>VLOOKUP(A333,'ALL EVALS'!A:D,4,FALSE)</f>
        <v>Educational Advisor</v>
      </c>
      <c r="E333" s="3" t="str">
        <f>VLOOKUP(A333,COLLEAGUE!A:E,5,FALSE)</f>
        <v>CLR</v>
      </c>
      <c r="F333" s="4">
        <f>VLOOKUP(A333,COLLEAGUE!A:M,13,FALSE)</f>
        <v>43390</v>
      </c>
      <c r="G333" s="5">
        <f>MIN(INDEX('ALL EVALS'!G:G,MATCH('Evaluation Data'!$A333,'ALL EVALS'!A:A,0)))</f>
        <v>43579</v>
      </c>
      <c r="H333" s="40" t="str">
        <f>VLOOKUP(A333,COLLEAGUE!A:Q,17,FALSE)</f>
        <v>Tippins, Kira J</v>
      </c>
      <c r="I333" t="str">
        <f>VLOOKUP(A333,'ALL EVALS'!A:F,6,FALSE)</f>
        <v>Kira Tippins</v>
      </c>
      <c r="J333" t="str">
        <f t="shared" ca="1" si="5"/>
        <v>No</v>
      </c>
    </row>
    <row r="334" spans="1:10" x14ac:dyDescent="0.25">
      <c r="A334" s="3">
        <v>511643</v>
      </c>
      <c r="B334" t="str">
        <f>IF(OR(LEFT(VLOOKUP($A334,'ALL EVALS'!$A:$C,3,FALSE),1)="M",LEFT(VLOOKUP($A334,'ALL EVALS'!$A:$C,3,FALSE),1)="O"),LEFT(VLOOKUP($A334,'ALL EVALS'!$A:$C,3,FALSE),4),LEFT(VLOOKUP($A334,'ALL EVALS'!$A:$C,3,FALSE),3))</f>
        <v>CCC</v>
      </c>
      <c r="C334" t="str">
        <f>VLOOKUP(A334,'ALL EVALS'!A:B,2,FALSE)</f>
        <v>Caryss Johnson</v>
      </c>
      <c r="D334" t="str">
        <f>VLOOKUP(A334,'ALL EVALS'!A:D,4,FALSE)</f>
        <v>Office Assistant III</v>
      </c>
      <c r="E334" s="3" t="str">
        <f>VLOOKUP(A334,COLLEAGUE!A:E,5,FALSE)</f>
        <v>CLR</v>
      </c>
      <c r="F334" s="4">
        <f>VLOOKUP(A334,COLLEAGUE!A:M,13,FALSE)</f>
        <v>43390</v>
      </c>
      <c r="G334" s="5">
        <f>MIN(INDEX('ALL EVALS'!G:G,MATCH('Evaluation Data'!$A334,'ALL EVALS'!A:A,0)))</f>
        <v>43644</v>
      </c>
      <c r="H334" s="40" t="str">
        <f>VLOOKUP(A334,COLLEAGUE!A:Q,17,FALSE)</f>
        <v>Tippins, Kira J</v>
      </c>
      <c r="I334" t="str">
        <f>VLOOKUP(A334,'ALL EVALS'!A:F,6,FALSE)</f>
        <v>Kira Tippins</v>
      </c>
      <c r="J334" t="str">
        <f t="shared" ca="1" si="5"/>
        <v>No</v>
      </c>
    </row>
    <row r="335" spans="1:10" x14ac:dyDescent="0.25">
      <c r="A335" s="3">
        <v>564818</v>
      </c>
      <c r="B335" t="str">
        <f>IF(OR(LEFT(VLOOKUP($A335,'ALL EVALS'!$A:$C,3,FALSE),1)="M",LEFT(VLOOKUP($A335,'ALL EVALS'!$A:$C,3,FALSE),1)="O"),LEFT(VLOOKUP($A335,'ALL EVALS'!$A:$C,3,FALSE),4),LEFT(VLOOKUP($A335,'ALL EVALS'!$A:$C,3,FALSE),3))</f>
        <v>CCC</v>
      </c>
      <c r="C335" t="str">
        <f>VLOOKUP(A335,'ALL EVALS'!A:B,2,FALSE)</f>
        <v>Brittany Zenz</v>
      </c>
      <c r="D335" t="str">
        <f>VLOOKUP(A335,'ALL EVALS'!A:D,4,FALSE)</f>
        <v>Department Secretary</v>
      </c>
      <c r="E335" s="3" t="str">
        <f>VLOOKUP(A335,COLLEAGUE!A:E,5,FALSE)</f>
        <v>CLR</v>
      </c>
      <c r="F335" s="4">
        <f>VLOOKUP(A335,COLLEAGUE!A:M,13,FALSE)</f>
        <v>43390</v>
      </c>
      <c r="G335" s="5">
        <f>MIN(INDEX('ALL EVALS'!G:G,MATCH('Evaluation Data'!$A335,'ALL EVALS'!A:A,0)))</f>
        <v>43646</v>
      </c>
      <c r="H335" s="40" t="str">
        <f>VLOOKUP(A335,COLLEAGUE!A:Q,17,FALSE)</f>
        <v>Tippins, Kira J</v>
      </c>
      <c r="I335" t="str">
        <f>VLOOKUP(A335,'ALL EVALS'!A:F,6,FALSE)</f>
        <v>Kira Tippins</v>
      </c>
      <c r="J335" t="str">
        <f t="shared" ca="1" si="5"/>
        <v>No</v>
      </c>
    </row>
    <row r="336" spans="1:10" x14ac:dyDescent="0.25">
      <c r="A336" s="3">
        <v>656076</v>
      </c>
      <c r="B336" t="str">
        <f>IF(OR(LEFT(VLOOKUP($A336,'ALL EVALS'!$A:$C,3,FALSE),1)="M",LEFT(VLOOKUP($A336,'ALL EVALS'!$A:$C,3,FALSE),1)="O"),LEFT(VLOOKUP($A336,'ALL EVALS'!$A:$C,3,FALSE),4),LEFT(VLOOKUP($A336,'ALL EVALS'!$A:$C,3,FALSE),3))</f>
        <v>CCC</v>
      </c>
      <c r="C336" t="str">
        <f>VLOOKUP(A336,'ALL EVALS'!A:B,2,FALSE)</f>
        <v>Teira Wilson</v>
      </c>
      <c r="D336" t="str">
        <f>VLOOKUP(A336,'ALL EVALS'!A:D,4,FALSE)</f>
        <v>Assessment Technician</v>
      </c>
      <c r="E336" s="3" t="str">
        <f>VLOOKUP(A336,COLLEAGUE!A:E,5,FALSE)</f>
        <v>CLR</v>
      </c>
      <c r="F336" s="4">
        <f>VLOOKUP(A336,COLLEAGUE!A:M,13,FALSE)</f>
        <v>43390</v>
      </c>
      <c r="G336" s="5">
        <f>MIN(INDEX('ALL EVALS'!G:G,MATCH('Evaluation Data'!$A336,'ALL EVALS'!A:A,0)))</f>
        <v>43766</v>
      </c>
      <c r="H336" s="40" t="str">
        <f>VLOOKUP(A336,COLLEAGUE!A:Q,17,FALSE)</f>
        <v>Tippins, Kira J</v>
      </c>
      <c r="I336" t="str">
        <f>VLOOKUP(A336,'ALL EVALS'!A:F,6,FALSE)</f>
        <v>Kira Tippins</v>
      </c>
      <c r="J336" t="str">
        <f t="shared" ca="1" si="5"/>
        <v>No</v>
      </c>
    </row>
    <row r="337" spans="1:10" x14ac:dyDescent="0.25">
      <c r="A337" s="3">
        <v>39723</v>
      </c>
      <c r="B337" t="str">
        <f>IF(OR(LEFT(VLOOKUP($A337,'ALL EVALS'!$A:$C,3,FALSE),1)="M",LEFT(VLOOKUP($A337,'ALL EVALS'!$A:$C,3,FALSE),1)="O"),LEFT(VLOOKUP($A337,'ALL EVALS'!$A:$C,3,FALSE),4),LEFT(VLOOKUP($A337,'ALL EVALS'!$A:$C,3,FALSE),3))</f>
        <v>MCCC</v>
      </c>
      <c r="C337" t="str">
        <f>VLOOKUP(A337,'ALL EVALS'!A:B,2,FALSE)</f>
        <v>Daniel Rivera</v>
      </c>
      <c r="D337" t="str">
        <f>VLOOKUP(A337,'ALL EVALS'!A:D,4,FALSE)</f>
        <v>Educational Advisor</v>
      </c>
      <c r="E337" s="3" t="str">
        <f>VLOOKUP(A337,COLLEAGUE!A:E,5,FALSE)</f>
        <v>CLR</v>
      </c>
      <c r="F337" s="4">
        <f>VLOOKUP(A337,COLLEAGUE!A:M,13,FALSE)</f>
        <v>43237</v>
      </c>
      <c r="G337" s="5">
        <f>MIN(INDEX('ALL EVALS'!G:G,MATCH('Evaluation Data'!$A337,'ALL EVALS'!A:A,0)))</f>
        <v>43467</v>
      </c>
      <c r="H337" s="40" t="str">
        <f>VLOOKUP(A337,COLLEAGUE!A:Q,17,FALSE)</f>
        <v>Piland, Kurt N</v>
      </c>
      <c r="I337" t="str">
        <f>VLOOKUP(A337,'ALL EVALS'!A:F,6,FALSE)</f>
        <v>Kurt Piland</v>
      </c>
      <c r="J337" t="str">
        <f t="shared" ca="1" si="5"/>
        <v>Yes</v>
      </c>
    </row>
    <row r="338" spans="1:10" x14ac:dyDescent="0.25">
      <c r="A338">
        <v>56211</v>
      </c>
      <c r="B338" t="str">
        <f>IF(OR(LEFT(VLOOKUP($A338,'ALL EVALS'!$A:$C,3,FALSE),1)="M",LEFT(VLOOKUP($A338,'ALL EVALS'!$A:$C,3,FALSE),1)="O"),LEFT(VLOOKUP($A338,'ALL EVALS'!$A:$C,3,FALSE),4),LEFT(VLOOKUP($A338,'ALL EVALS'!$A:$C,3,FALSE),3))</f>
        <v xml:space="preserve">RC </v>
      </c>
      <c r="C338" t="str">
        <f>VLOOKUP(A338,'ALL EVALS'!A:B,2,FALSE)</f>
        <v>Francisca Herrera</v>
      </c>
      <c r="D338" t="str">
        <f>VLOOKUP(A338,'ALL EVALS'!A:D,4,FALSE)</f>
        <v>Educational Advisor</v>
      </c>
      <c r="E338" s="1" t="s">
        <v>1711</v>
      </c>
      <c r="F338" s="4">
        <f>VLOOKUP(A338,COLLEAGUE!A:M,13,FALSE)</f>
        <v>43440</v>
      </c>
      <c r="G338" s="5">
        <f>MIN(INDEX('ALL EVALS'!G:G,MATCH('Evaluation Data'!$A338,'ALL EVALS'!A:A,0)))</f>
        <v>43768</v>
      </c>
      <c r="H338" s="40" t="str">
        <f>VLOOKUP(A338,COLLEAGUE!A:Q,17,FALSE)</f>
        <v>Piland, Kurt N</v>
      </c>
      <c r="I338" t="str">
        <f>VLOOKUP(A338,'ALL EVALS'!A:F,6,FALSE)</f>
        <v>Kurt Piland</v>
      </c>
      <c r="J338" t="str">
        <f t="shared" ca="1" si="5"/>
        <v>No</v>
      </c>
    </row>
    <row r="339" spans="1:10" x14ac:dyDescent="0.25">
      <c r="A339" s="3">
        <v>94522</v>
      </c>
      <c r="B339" t="str">
        <f>IF(OR(LEFT(VLOOKUP($A339,'ALL EVALS'!$A:$C,3,FALSE),1)="M",LEFT(VLOOKUP($A339,'ALL EVALS'!$A:$C,3,FALSE),1)="O"),LEFT(VLOOKUP($A339,'ALL EVALS'!$A:$C,3,FALSE),4),LEFT(VLOOKUP($A339,'ALL EVALS'!$A:$C,3,FALSE),3))</f>
        <v xml:space="preserve">RC </v>
      </c>
      <c r="C339" t="str">
        <f>VLOOKUP(A339,'ALL EVALS'!A:B,2,FALSE)</f>
        <v>Marcie Braggs</v>
      </c>
      <c r="D339" t="str">
        <f>VLOOKUP(A339,'ALL EVALS'!A:D,4,FALSE)</f>
        <v>College Relations Specialist</v>
      </c>
      <c r="E339" s="3" t="str">
        <f>VLOOKUP(A339,COLLEAGUE!A:E,5,FALSE)</f>
        <v>CLR</v>
      </c>
      <c r="F339" s="4">
        <f>VLOOKUP(A339,COLLEAGUE!A:M,13,FALSE)</f>
        <v>43258</v>
      </c>
      <c r="G339" s="5">
        <f>MIN(INDEX('ALL EVALS'!G:G,MATCH('Evaluation Data'!$A339,'ALL EVALS'!A:A,0)))</f>
        <v>43532</v>
      </c>
      <c r="H339" s="40" t="str">
        <f>VLOOKUP(A339,COLLEAGUE!A:Q,17,FALSE)</f>
        <v>Piland, Kurt N</v>
      </c>
      <c r="I339" t="str">
        <f>VLOOKUP(A339,'ALL EVALS'!A:F,6,FALSE)</f>
        <v>Kurt Piland</v>
      </c>
      <c r="J339" t="str">
        <f t="shared" ca="1" si="5"/>
        <v>No</v>
      </c>
    </row>
    <row r="340" spans="1:10" x14ac:dyDescent="0.25">
      <c r="A340" s="3">
        <v>178162</v>
      </c>
      <c r="B340" t="str">
        <f>IF(OR(LEFT(VLOOKUP($A340,'ALL EVALS'!$A:$C,3,FALSE),1)="M",LEFT(VLOOKUP($A340,'ALL EVALS'!$A:$C,3,FALSE),1)="O"),LEFT(VLOOKUP($A340,'ALL EVALS'!$A:$C,3,FALSE),4),LEFT(VLOOKUP($A340,'ALL EVALS'!$A:$C,3,FALSE),3))</f>
        <v xml:space="preserve">RC </v>
      </c>
      <c r="C340" t="str">
        <f>VLOOKUP(A340,'ALL EVALS'!A:B,2,FALSE)</f>
        <v>Mia Navarro</v>
      </c>
      <c r="D340" t="str">
        <f>VLOOKUP(A340,'ALL EVALS'!A:D,4,FALSE)</f>
        <v>College Relations Specialist</v>
      </c>
      <c r="E340" s="3" t="str">
        <f>VLOOKUP(A340,COLLEAGUE!A:E,5,FALSE)</f>
        <v>CLR</v>
      </c>
      <c r="F340" s="4">
        <f>VLOOKUP(A340,COLLEAGUE!A:M,13,FALSE)</f>
        <v>43420</v>
      </c>
      <c r="G340" s="5">
        <f>MIN(INDEX('ALL EVALS'!G:G,MATCH('Evaluation Data'!$A340,'ALL EVALS'!A:A,0)))</f>
        <v>43691</v>
      </c>
      <c r="H340" s="40" t="str">
        <f>VLOOKUP(A340,COLLEAGUE!A:Q,17,FALSE)</f>
        <v>Piland, Kurt N</v>
      </c>
      <c r="I340" t="str">
        <f>VLOOKUP(A340,'ALL EVALS'!A:F,6,FALSE)</f>
        <v>Kurt Piland</v>
      </c>
      <c r="J340" t="str">
        <f t="shared" ca="1" si="5"/>
        <v>No</v>
      </c>
    </row>
    <row r="341" spans="1:10" x14ac:dyDescent="0.25">
      <c r="A341" s="3">
        <v>303571</v>
      </c>
      <c r="B341" t="str">
        <f>IF(OR(LEFT(VLOOKUP($A341,'ALL EVALS'!$A:$C,3,FALSE),1)="M",LEFT(VLOOKUP($A341,'ALL EVALS'!$A:$C,3,FALSE),1)="O"),LEFT(VLOOKUP($A341,'ALL EVALS'!$A:$C,3,FALSE),4),LEFT(VLOOKUP($A341,'ALL EVALS'!$A:$C,3,FALSE),3))</f>
        <v xml:space="preserve">RC </v>
      </c>
      <c r="C341" t="str">
        <f>VLOOKUP(A341,'ALL EVALS'!A:B,2,FALSE)</f>
        <v>Corinna Lemos</v>
      </c>
      <c r="D341" t="str">
        <f>VLOOKUP(A341,'ALL EVALS'!A:D,4,FALSE)</f>
        <v>Office Assistant III</v>
      </c>
      <c r="E341" s="3" t="str">
        <f>VLOOKUP(A341,COLLEAGUE!A:E,5,FALSE)</f>
        <v>CLR</v>
      </c>
      <c r="F341" s="4">
        <f>VLOOKUP(A341,COLLEAGUE!A:M,13,FALSE)</f>
        <v>43434</v>
      </c>
      <c r="G341" s="5">
        <f>MIN(INDEX('ALL EVALS'!G:G,MATCH('Evaluation Data'!$A341,'ALL EVALS'!A:A,0)))</f>
        <v>43742</v>
      </c>
      <c r="H341" s="40" t="str">
        <f>VLOOKUP(A341,COLLEAGUE!A:Q,17,FALSE)</f>
        <v>Piland, Kurt N</v>
      </c>
      <c r="I341" t="str">
        <f>VLOOKUP(A341,'ALL EVALS'!A:F,6,FALSE)</f>
        <v>Kurt Piland</v>
      </c>
      <c r="J341" t="str">
        <f t="shared" ca="1" si="5"/>
        <v>No</v>
      </c>
    </row>
    <row r="342" spans="1:10" x14ac:dyDescent="0.25">
      <c r="A342" s="3">
        <v>67441</v>
      </c>
      <c r="B342" t="str">
        <f>IF(OR(LEFT(VLOOKUP($A342,'ALL EVALS'!$A:$C,3,FALSE),1)="M",LEFT(VLOOKUP($A342,'ALL EVALS'!$A:$C,3,FALSE),1)="O"),LEFT(VLOOKUP($A342,'ALL EVALS'!$A:$C,3,FALSE),4),LEFT(VLOOKUP($A342,'ALL EVALS'!$A:$C,3,FALSE),3))</f>
        <v>FCC</v>
      </c>
      <c r="C342" t="str">
        <f>VLOOKUP(A342,'ALL EVALS'!A:B,2,FALSE)</f>
        <v>Keelin McCabe</v>
      </c>
      <c r="D342" t="str">
        <f>VLOOKUP(A342,'ALL EVALS'!A:D,4,FALSE)</f>
        <v>Administrative Assistant</v>
      </c>
      <c r="E342" s="3" t="str">
        <f>VLOOKUP(A342,COLLEAGUE!A:E,5,FALSE)</f>
        <v>CLR</v>
      </c>
      <c r="F342" s="4">
        <f>VLOOKUP(A342,COLLEAGUE!A:M,13,FALSE)</f>
        <v>43441</v>
      </c>
      <c r="G342" s="5">
        <f>MIN(INDEX('ALL EVALS'!G:G,MATCH('Evaluation Data'!$A342,'ALL EVALS'!A:A,0)))</f>
        <v>43709</v>
      </c>
      <c r="H342" s="40" t="str">
        <f>VLOOKUP(A342,COLLEAGUE!A:Q,17,FALSE)</f>
        <v>Blanchard, Barbara</v>
      </c>
      <c r="I342" t="str">
        <f>VLOOKUP(A342,'ALL EVALS'!A:F,6,FALSE)</f>
        <v>Lataria Hall</v>
      </c>
      <c r="J342" t="str">
        <f t="shared" ca="1" si="5"/>
        <v>No</v>
      </c>
    </row>
    <row r="343" spans="1:10" x14ac:dyDescent="0.25">
      <c r="A343" s="3">
        <v>116183</v>
      </c>
      <c r="B343" t="str">
        <f>IF(OR(LEFT(VLOOKUP($A343,'ALL EVALS'!$A:$C,3,FALSE),1)="M",LEFT(VLOOKUP($A343,'ALL EVALS'!$A:$C,3,FALSE),1)="O"),LEFT(VLOOKUP($A343,'ALL EVALS'!$A:$C,3,FALSE),4),LEFT(VLOOKUP($A343,'ALL EVALS'!$A:$C,3,FALSE),3))</f>
        <v>FCC</v>
      </c>
      <c r="C343" t="str">
        <f>VLOOKUP(A343,'ALL EVALS'!A:B,2,FALSE)</f>
        <v>Elizabeth Davitian</v>
      </c>
      <c r="D343" t="str">
        <f>VLOOKUP(A343,'ALL EVALS'!A:D,4,FALSE)</f>
        <v>Accounting Technician I</v>
      </c>
      <c r="E343" s="3" t="str">
        <f>VLOOKUP(A343,COLLEAGUE!A:E,5,FALSE)</f>
        <v>CLR</v>
      </c>
      <c r="F343" s="4">
        <f>VLOOKUP(A343,COLLEAGUE!A:M,13,FALSE)</f>
        <v>42844</v>
      </c>
      <c r="G343" s="5">
        <f>MIN(INDEX('ALL EVALS'!G:G,MATCH('Evaluation Data'!$A343,'ALL EVALS'!A:A,0)))</f>
        <v>43347</v>
      </c>
      <c r="H343" s="40" t="str">
        <f>VLOOKUP(A343,COLLEAGUE!A:Q,17,FALSE)</f>
        <v>Blanchard, Barbara</v>
      </c>
      <c r="I343" t="str">
        <f>VLOOKUP(A343,'ALL EVALS'!A:F,6,FALSE)</f>
        <v>Lataria Hall</v>
      </c>
      <c r="J343" t="str">
        <f t="shared" ca="1" si="5"/>
        <v>Yes</v>
      </c>
    </row>
    <row r="344" spans="1:10" x14ac:dyDescent="0.25">
      <c r="A344" s="3">
        <v>458712</v>
      </c>
      <c r="B344" t="str">
        <f>IF(OR(LEFT(VLOOKUP($A344,'ALL EVALS'!$A:$C,3,FALSE),1)="M",LEFT(VLOOKUP($A344,'ALL EVALS'!$A:$C,3,FALSE),1)="O"),LEFT(VLOOKUP($A344,'ALL EVALS'!$A:$C,3,FALSE),4),LEFT(VLOOKUP($A344,'ALL EVALS'!$A:$C,3,FALSE),3))</f>
        <v>FCC</v>
      </c>
      <c r="C344" t="str">
        <f>VLOOKUP(A344,'ALL EVALS'!A:B,2,FALSE)</f>
        <v>Joanna Arenas</v>
      </c>
      <c r="D344" t="str">
        <f>VLOOKUP(A344,'ALL EVALS'!A:D,4,FALSE)</f>
        <v>Department Secretary</v>
      </c>
      <c r="E344" s="3" t="str">
        <f>VLOOKUP(A344,COLLEAGUE!A:E,5,FALSE)</f>
        <v>CLR</v>
      </c>
      <c r="F344" s="4">
        <f>VLOOKUP(A344,COLLEAGUE!A:M,13,FALSE)</f>
        <v>43434</v>
      </c>
      <c r="G344" s="5">
        <f>MIN(INDEX('ALL EVALS'!G:G,MATCH('Evaluation Data'!$A344,'ALL EVALS'!A:A,0)))</f>
        <v>43694</v>
      </c>
      <c r="H344" s="40" t="str">
        <f>VLOOKUP(A344,COLLEAGUE!A:Q,17,FALSE)</f>
        <v>Hall, Lataria H</v>
      </c>
      <c r="I344" t="str">
        <f>VLOOKUP(A344,'ALL EVALS'!A:F,6,FALSE)</f>
        <v>Lataria Hall</v>
      </c>
      <c r="J344" t="str">
        <f t="shared" ca="1" si="5"/>
        <v>No</v>
      </c>
    </row>
    <row r="345" spans="1:10" x14ac:dyDescent="0.25">
      <c r="A345" s="3">
        <v>862298</v>
      </c>
      <c r="B345" t="str">
        <f>IF(OR(LEFT(VLOOKUP($A345,'ALL EVALS'!$A:$C,3,FALSE),1)="M",LEFT(VLOOKUP($A345,'ALL EVALS'!$A:$C,3,FALSE),1)="O"),LEFT(VLOOKUP($A345,'ALL EVALS'!$A:$C,3,FALSE),4),LEFT(VLOOKUP($A345,'ALL EVALS'!$A:$C,3,FALSE),3))</f>
        <v>FCC</v>
      </c>
      <c r="C345" t="str">
        <f>VLOOKUP(A345,'ALL EVALS'!A:B,2,FALSE)</f>
        <v>Andres Hernandez</v>
      </c>
      <c r="D345" t="str">
        <f>VLOOKUP(A345,'ALL EVALS'!A:D,4,FALSE)</f>
        <v>Director of Admissions &amp; Records</v>
      </c>
      <c r="E345" s="3" t="str">
        <f>VLOOKUP(A345,COLLEAGUE!A:E,5,FALSE)</f>
        <v>CLM</v>
      </c>
      <c r="F345" s="4">
        <f>VLOOKUP(A345,COLLEAGUE!A:M,13,FALSE)</f>
        <v>43339</v>
      </c>
      <c r="G345" s="5">
        <f>MIN(INDEX('ALL EVALS'!G:G,MATCH('Evaluation Data'!$A345,'ALL EVALS'!A:A,0)))</f>
        <v>43430</v>
      </c>
      <c r="H345" s="40" t="str">
        <f>VLOOKUP(A345,COLLEAGUE!A:Q,17,FALSE)</f>
        <v>Hall, Lataria H</v>
      </c>
      <c r="I345" t="str">
        <f>VLOOKUP(A345,'ALL EVALS'!A:F,6,FALSE)</f>
        <v>Lataria Hall</v>
      </c>
      <c r="J345" t="str">
        <f t="shared" ca="1" si="5"/>
        <v>Yes</v>
      </c>
    </row>
    <row r="346" spans="1:10" x14ac:dyDescent="0.25">
      <c r="A346" s="3">
        <v>90071</v>
      </c>
      <c r="B346" t="str">
        <f>IF(OR(LEFT(VLOOKUP($A346,'ALL EVALS'!$A:$C,3,FALSE),1)="M",LEFT(VLOOKUP($A346,'ALL EVALS'!$A:$C,3,FALSE),1)="O"),LEFT(VLOOKUP($A346,'ALL EVALS'!$A:$C,3,FALSE),4),LEFT(VLOOKUP($A346,'ALL EVALS'!$A:$C,3,FALSE),3))</f>
        <v xml:space="preserve">DO </v>
      </c>
      <c r="C346" t="str">
        <f>VLOOKUP(A346,'ALL EVALS'!A:B,2,FALSE)</f>
        <v>Michael Yelinek</v>
      </c>
      <c r="D346" t="str">
        <f>VLOOKUP(A346,'ALL EVALS'!A:D,4,FALSE)</f>
        <v>Building Locksmith Generalist</v>
      </c>
      <c r="E346" s="3" t="str">
        <f>VLOOKUP(A346,COLLEAGUE!A:E,5,FALSE)</f>
        <v>CLR</v>
      </c>
      <c r="F346" s="4">
        <f>VLOOKUP(A346,COLLEAGUE!A:M,13,FALSE)</f>
        <v>42948</v>
      </c>
      <c r="G346" s="5">
        <f>MIN(INDEX('ALL EVALS'!G:G,MATCH('Evaluation Data'!$A346,'ALL EVALS'!A:A,0)))</f>
        <v>43207</v>
      </c>
      <c r="H346" s="40" t="str">
        <f>VLOOKUP(A346,COLLEAGUE!A:Q,17,FALSE)</f>
        <v>Bibb, Leroy A</v>
      </c>
      <c r="I346" t="str">
        <f>VLOOKUP(A346,'ALL EVALS'!A:F,6,FALSE)</f>
        <v>James Rooney</v>
      </c>
      <c r="J346" t="str">
        <f t="shared" ca="1" si="5"/>
        <v>Yes</v>
      </c>
    </row>
    <row r="347" spans="1:10" x14ac:dyDescent="0.25">
      <c r="A347" s="3">
        <v>32221</v>
      </c>
      <c r="B347" t="str">
        <f>IF(OR(LEFT(VLOOKUP($A347,'ALL EVALS'!$A:$C,3,FALSE),1)="M",LEFT(VLOOKUP($A347,'ALL EVALS'!$A:$C,3,FALSE),1)="O"),LEFT(VLOOKUP($A347,'ALL EVALS'!$A:$C,3,FALSE),4),LEFT(VLOOKUP($A347,'ALL EVALS'!$A:$C,3,FALSE),3))</f>
        <v xml:space="preserve">RC </v>
      </c>
      <c r="C347" t="str">
        <f>VLOOKUP(A347,'ALL EVALS'!A:B,2,FALSE)</f>
        <v>Paul Torres</v>
      </c>
      <c r="D347" t="str">
        <f>VLOOKUP(A347,'ALL EVALS'!A:D,4,FALSE)</f>
        <v>College Center Assistant</v>
      </c>
      <c r="E347" s="3" t="str">
        <f>VLOOKUP(A347,COLLEAGUE!A:E,5,FALSE)</f>
        <v>CLR</v>
      </c>
      <c r="F347" s="4">
        <v>42963</v>
      </c>
      <c r="G347" s="5">
        <f>MIN(INDEX('ALL EVALS'!G:G,MATCH('Evaluation Data'!$A347,'ALL EVALS'!A:A,0)))</f>
        <v>43359</v>
      </c>
      <c r="H347" s="40">
        <f>VLOOKUP(A347,COLLEAGUE!A:Q,17,FALSE)</f>
        <v>0</v>
      </c>
      <c r="I347" t="str">
        <f>VLOOKUP(A347,'ALL EVALS'!A:F,6,FALSE)</f>
        <v>Leticia Canales</v>
      </c>
      <c r="J347" t="str">
        <f t="shared" ca="1" si="5"/>
        <v>Yes</v>
      </c>
    </row>
    <row r="348" spans="1:10" x14ac:dyDescent="0.25">
      <c r="A348" s="3">
        <v>369321</v>
      </c>
      <c r="B348" t="str">
        <f>IF(OR(LEFT(VLOOKUP($A348,'ALL EVALS'!$A:$C,3,FALSE),1)="M",LEFT(VLOOKUP($A348,'ALL EVALS'!$A:$C,3,FALSE),1)="O"),LEFT(VLOOKUP($A348,'ALL EVALS'!$A:$C,3,FALSE),4),LEFT(VLOOKUP($A348,'ALL EVALS'!$A:$C,3,FALSE),3))</f>
        <v>MCCC</v>
      </c>
      <c r="C348" t="str">
        <f>VLOOKUP(A348,'ALL EVALS'!A:B,2,FALSE)</f>
        <v>Nicole Tropf</v>
      </c>
      <c r="D348" t="str">
        <f>VLOOKUP(A348,'ALL EVALS'!A:D,4,FALSE)</f>
        <v>Department Secretary - PPT</v>
      </c>
      <c r="E348" s="3" t="str">
        <f>VLOOKUP(A348,COLLEAGUE!A:E,5,FALSE)</f>
        <v>CPP</v>
      </c>
      <c r="G348" s="5">
        <f>MIN(INDEX('ALL EVALS'!G:G,MATCH('Evaluation Data'!$A348,'ALL EVALS'!A:A,0)))</f>
        <v>43424</v>
      </c>
      <c r="H348" s="40">
        <f>VLOOKUP(A348,COLLEAGUE!A:Q,17,FALSE)</f>
        <v>0</v>
      </c>
      <c r="I348" t="str">
        <f>VLOOKUP(A348,'ALL EVALS'!A:F,6,FALSE)</f>
        <v>Leticia Canales</v>
      </c>
      <c r="J348" t="str">
        <f t="shared" ca="1" si="5"/>
        <v>Yes</v>
      </c>
    </row>
    <row r="349" spans="1:10" x14ac:dyDescent="0.25">
      <c r="A349" s="3">
        <v>412293</v>
      </c>
      <c r="B349" t="str">
        <f>IF(OR(LEFT(VLOOKUP($A349,'ALL EVALS'!$A:$C,3,FALSE),1)="M",LEFT(VLOOKUP($A349,'ALL EVALS'!$A:$C,3,FALSE),1)="O"),LEFT(VLOOKUP($A349,'ALL EVALS'!$A:$C,3,FALSE),4),LEFT(VLOOKUP($A349,'ALL EVALS'!$A:$C,3,FALSE),3))</f>
        <v>MCCC</v>
      </c>
      <c r="C349" t="str">
        <f>VLOOKUP(A349,'ALL EVALS'!A:B,2,FALSE)</f>
        <v>Deisy Ruiz</v>
      </c>
      <c r="D349" t="str">
        <f>VLOOKUP(A349,'ALL EVALS'!A:D,4,FALSE)</f>
        <v>Job Developer</v>
      </c>
      <c r="E349" s="3" t="str">
        <f>VLOOKUP(A349,COLLEAGUE!A:E,5,FALSE)</f>
        <v>CLR</v>
      </c>
      <c r="F349" s="4">
        <f>VLOOKUP(A349,COLLEAGUE!A:M,13,FALSE)</f>
        <v>42977</v>
      </c>
      <c r="G349" s="5">
        <f>MIN(INDEX('ALL EVALS'!G:G,MATCH('Evaluation Data'!$A349,'ALL EVALS'!A:A,0)))</f>
        <v>43097</v>
      </c>
      <c r="H349" s="40" t="str">
        <f>VLOOKUP(A349,COLLEAGUE!A:Q,17,FALSE)</f>
        <v>Canales, Leticia Santos</v>
      </c>
      <c r="I349" t="str">
        <f>VLOOKUP(A349,'ALL EVALS'!A:F,6,FALSE)</f>
        <v>Leticia Canales</v>
      </c>
      <c r="J349" t="str">
        <f t="shared" ca="1" si="5"/>
        <v>Yes</v>
      </c>
    </row>
    <row r="350" spans="1:10" x14ac:dyDescent="0.25">
      <c r="A350" s="3">
        <v>513494</v>
      </c>
      <c r="B350" t="str">
        <f>IF(OR(LEFT(VLOOKUP($A350,'ALL EVALS'!$A:$C,3,FALSE),1)="M",LEFT(VLOOKUP($A350,'ALL EVALS'!$A:$C,3,FALSE),1)="O"),LEFT(VLOOKUP($A350,'ALL EVALS'!$A:$C,3,FALSE),4),LEFT(VLOOKUP($A350,'ALL EVALS'!$A:$C,3,FALSE),3))</f>
        <v>MCCC</v>
      </c>
      <c r="C350" t="str">
        <f>VLOOKUP(A350,'ALL EVALS'!A:B,2,FALSE)</f>
        <v>Kenia Gonzalez</v>
      </c>
      <c r="D350" t="str">
        <f>VLOOKUP(A350,'ALL EVALS'!A:D,4,FALSE)</f>
        <v>Administrative Aide</v>
      </c>
      <c r="E350" s="3" t="str">
        <f>VLOOKUP(A350,COLLEAGUE!A:E,5,FALSE)</f>
        <v>CLR</v>
      </c>
      <c r="F350" s="4">
        <f>VLOOKUP(A350,COLLEAGUE!A:M,13,FALSE)</f>
        <v>43024</v>
      </c>
      <c r="G350" s="5">
        <f>MIN(INDEX('ALL EVALS'!G:G,MATCH('Evaluation Data'!$A350,'ALL EVALS'!A:A,0)))</f>
        <v>43345</v>
      </c>
      <c r="H350" s="40" t="str">
        <f>VLOOKUP(A350,COLLEAGUE!A:Q,17,FALSE)</f>
        <v>Canales, Leticia Santos</v>
      </c>
      <c r="I350" t="str">
        <f>VLOOKUP(A350,'ALL EVALS'!A:F,6,FALSE)</f>
        <v>Leticia Canales</v>
      </c>
      <c r="J350" t="str">
        <f t="shared" ca="1" si="5"/>
        <v>Yes</v>
      </c>
    </row>
    <row r="351" spans="1:10" x14ac:dyDescent="0.25">
      <c r="A351" s="3">
        <v>91592</v>
      </c>
      <c r="B351" t="str">
        <f>IF(OR(LEFT(VLOOKUP($A351,'ALL EVALS'!$A:$C,3,FALSE),1)="M",LEFT(VLOOKUP($A351,'ALL EVALS'!$A:$C,3,FALSE),1)="O"),LEFT(VLOOKUP($A351,'ALL EVALS'!$A:$C,3,FALSE),4),LEFT(VLOOKUP($A351,'ALL EVALS'!$A:$C,3,FALSE),3))</f>
        <v>FCC</v>
      </c>
      <c r="C351" t="str">
        <f>VLOOKUP(A351,'ALL EVALS'!A:B,2,FALSE)</f>
        <v>Carol Rains-Heisdorf</v>
      </c>
      <c r="D351" t="str">
        <f>VLOOKUP(A351,'ALL EVALS'!A:D,4,FALSE)</f>
        <v>Institutional Research Coordinator</v>
      </c>
      <c r="E351" s="3" t="str">
        <f>VLOOKUP(A351,COLLEAGUE!A:E,5,FALSE)</f>
        <v>CLR</v>
      </c>
      <c r="F351" s="4">
        <f>VLOOKUP(A351,COLLEAGUE!A:M,13,FALSE)</f>
        <v>43361</v>
      </c>
      <c r="G351" s="5">
        <f>MIN(INDEX('ALL EVALS'!G:G,MATCH('Evaluation Data'!$A351,'ALL EVALS'!A:A,0)))</f>
        <v>43406</v>
      </c>
      <c r="H351" s="40" t="str">
        <f>VLOOKUP(A351,COLLEAGUE!A:Q,17,FALSE)</f>
        <v>Zhai, Lijuan</v>
      </c>
      <c r="I351" t="str">
        <f>VLOOKUP(A351,'ALL EVALS'!A:F,6,FALSE)</f>
        <v>Lijuan Zhai</v>
      </c>
      <c r="J351" t="str">
        <f t="shared" ca="1" si="5"/>
        <v>Yes</v>
      </c>
    </row>
    <row r="352" spans="1:10" x14ac:dyDescent="0.25">
      <c r="A352" s="3">
        <v>662078</v>
      </c>
      <c r="B352" t="str">
        <f>IF(OR(LEFT(VLOOKUP($A352,'ALL EVALS'!$A:$C,3,FALSE),1)="M",LEFT(VLOOKUP($A352,'ALL EVALS'!$A:$C,3,FALSE),1)="O"),LEFT(VLOOKUP($A352,'ALL EVALS'!$A:$C,3,FALSE),4),LEFT(VLOOKUP($A352,'ALL EVALS'!$A:$C,3,FALSE),3))</f>
        <v>FCC</v>
      </c>
      <c r="C352" t="str">
        <f>VLOOKUP(A352,'ALL EVALS'!A:B,2,FALSE)</f>
        <v>Lili Gao</v>
      </c>
      <c r="D352" t="str">
        <f>VLOOKUP(A352,'ALL EVALS'!A:D,4,FALSE)</f>
        <v>Institutional Research Coordinator</v>
      </c>
      <c r="E352" s="3" t="str">
        <f>VLOOKUP(A352,COLLEAGUE!A:E,5,FALSE)</f>
        <v>CLR</v>
      </c>
      <c r="F352" s="4">
        <f>VLOOKUP(A352,COLLEAGUE!A:M,13,FALSE)</f>
        <v>43440</v>
      </c>
      <c r="G352" s="5">
        <f>MIN(INDEX('ALL EVALS'!G:G,MATCH('Evaluation Data'!$A352,'ALL EVALS'!A:A,0)))</f>
        <v>43647</v>
      </c>
      <c r="H352" s="40" t="str">
        <f>VLOOKUP(A352,COLLEAGUE!A:Q,17,FALSE)</f>
        <v>Zhai, Lijuan</v>
      </c>
      <c r="I352" t="str">
        <f>VLOOKUP(A352,'ALL EVALS'!A:F,6,FALSE)</f>
        <v>Lijuan Zhai</v>
      </c>
      <c r="J352" t="str">
        <f t="shared" ca="1" si="5"/>
        <v>No</v>
      </c>
    </row>
    <row r="353" spans="1:10" x14ac:dyDescent="0.25">
      <c r="A353" s="3">
        <v>677259</v>
      </c>
      <c r="B353" t="str">
        <f>IF(OR(LEFT(VLOOKUP($A353,'ALL EVALS'!$A:$C,3,FALSE),1)="M",LEFT(VLOOKUP($A353,'ALL EVALS'!$A:$C,3,FALSE),1)="O"),LEFT(VLOOKUP($A353,'ALL EVALS'!$A:$C,3,FALSE),4),LEFT(VLOOKUP($A353,'ALL EVALS'!$A:$C,3,FALSE),3))</f>
        <v>FCC</v>
      </c>
      <c r="C353" t="str">
        <f>VLOOKUP(A353,'ALL EVALS'!A:B,2,FALSE)</f>
        <v>Charles Kralowec</v>
      </c>
      <c r="D353" t="str">
        <f>VLOOKUP(A353,'ALL EVALS'!A:D,4,FALSE)</f>
        <v>Research Assistant</v>
      </c>
      <c r="E353" s="3" t="str">
        <f>VLOOKUP(A353,COLLEAGUE!A:E,5,FALSE)</f>
        <v>CLR</v>
      </c>
      <c r="F353" s="4">
        <f>VLOOKUP(A353,COLLEAGUE!A:M,13,FALSE)</f>
        <v>43362</v>
      </c>
      <c r="G353" s="5">
        <f>MIN(INDEX('ALL EVALS'!G:G,MATCH('Evaluation Data'!$A353,'ALL EVALS'!A:A,0)))</f>
        <v>43512</v>
      </c>
      <c r="H353" s="40" t="str">
        <f>VLOOKUP(A353,COLLEAGUE!A:Q,17,FALSE)</f>
        <v>Zhai, Lijuan</v>
      </c>
      <c r="I353" t="str">
        <f>VLOOKUP(A353,'ALL EVALS'!A:F,6,FALSE)</f>
        <v>Lijuan Zhai</v>
      </c>
      <c r="J353" t="str">
        <f t="shared" ca="1" si="5"/>
        <v>No</v>
      </c>
    </row>
    <row r="354" spans="1:10" x14ac:dyDescent="0.25">
      <c r="A354" s="3">
        <v>863697</v>
      </c>
      <c r="B354" t="str">
        <f>IF(OR(LEFT(VLOOKUP($A354,'ALL EVALS'!$A:$C,3,FALSE),1)="M",LEFT(VLOOKUP($A354,'ALL EVALS'!$A:$C,3,FALSE),1)="O"),LEFT(VLOOKUP($A354,'ALL EVALS'!$A:$C,3,FALSE),4),LEFT(VLOOKUP($A354,'ALL EVALS'!$A:$C,3,FALSE),3))</f>
        <v>FCC</v>
      </c>
      <c r="C354" t="str">
        <f>VLOOKUP(A354,'ALL EVALS'!A:B,2,FALSE)</f>
        <v>Dee Duygu Cetin Berber</v>
      </c>
      <c r="D354" t="str">
        <f>VLOOKUP(A354,'ALL EVALS'!A:D,4,FALSE)</f>
        <v>Institutional Research Coordinator</v>
      </c>
      <c r="E354" s="3" t="str">
        <f>VLOOKUP(A354,COLLEAGUE!A:E,5,FALSE)</f>
        <v>CLR</v>
      </c>
      <c r="G354" s="5">
        <f>MIN(INDEX('ALL EVALS'!G:G,MATCH('Evaluation Data'!$A354,'ALL EVALS'!A:A,0)))</f>
        <v>43543</v>
      </c>
      <c r="I354" t="str">
        <f>VLOOKUP(A354,'ALL EVALS'!A:F,6,FALSE)</f>
        <v>Lijuan Zhai</v>
      </c>
      <c r="J354" t="str">
        <f t="shared" ca="1" si="5"/>
        <v>No</v>
      </c>
    </row>
    <row r="355" spans="1:10" x14ac:dyDescent="0.25">
      <c r="A355" s="3">
        <v>49416</v>
      </c>
      <c r="B355" t="str">
        <f>IF(OR(LEFT(VLOOKUP($A355,'ALL EVALS'!$A:$C,3,FALSE),1)="M",LEFT(VLOOKUP($A355,'ALL EVALS'!$A:$C,3,FALSE),1)="O"),LEFT(VLOOKUP($A355,'ALL EVALS'!$A:$C,3,FALSE),4),LEFT(VLOOKUP($A355,'ALL EVALS'!$A:$C,3,FALSE),3))</f>
        <v xml:space="preserve">RC </v>
      </c>
      <c r="C355" t="str">
        <f>VLOOKUP(A355,'ALL EVALS'!A:B,2,FALSE)</f>
        <v>Ralph Marrufo</v>
      </c>
      <c r="D355" t="str">
        <f>VLOOKUP(A355,'ALL EVALS'!A:D,4,FALSE)</f>
        <v>Accounting Technician I</v>
      </c>
      <c r="E355" s="3" t="str">
        <f>VLOOKUP(A355,COLLEAGUE!A:E,5,FALSE)</f>
        <v>CLR</v>
      </c>
      <c r="F355" s="4">
        <f>VLOOKUP(A355,COLLEAGUE!A:M,13,FALSE)</f>
        <v>43349</v>
      </c>
      <c r="G355" s="5">
        <f>MIN(INDEX('ALL EVALS'!G:G,MATCH('Evaluation Data'!$A355,'ALL EVALS'!A:A,0)))</f>
        <v>43529</v>
      </c>
      <c r="H355" s="40" t="str">
        <f>VLOOKUP(A355,COLLEAGUE!A:Q,17,FALSE)</f>
        <v>Nies, Linda J</v>
      </c>
      <c r="I355" t="str">
        <f>VLOOKUP(A355,'ALL EVALS'!A:F,6,FALSE)</f>
        <v>Linda Nies</v>
      </c>
      <c r="J355" t="str">
        <f t="shared" ca="1" si="5"/>
        <v>No</v>
      </c>
    </row>
    <row r="356" spans="1:10" x14ac:dyDescent="0.25">
      <c r="A356" s="3">
        <v>223167</v>
      </c>
      <c r="B356" t="str">
        <f>IF(OR(LEFT(VLOOKUP($A356,'ALL EVALS'!$A:$C,3,FALSE),1)="M",LEFT(VLOOKUP($A356,'ALL EVALS'!$A:$C,3,FALSE),1)="O"),LEFT(VLOOKUP($A356,'ALL EVALS'!$A:$C,3,FALSE),4),LEFT(VLOOKUP($A356,'ALL EVALS'!$A:$C,3,FALSE),3))</f>
        <v xml:space="preserve">RC </v>
      </c>
      <c r="C356" t="str">
        <f>VLOOKUP(A356,'ALL EVALS'!A:B,2,FALSE)</f>
        <v>Ana Aguirre</v>
      </c>
      <c r="D356" t="str">
        <f>VLOOKUP(A356,'ALL EVALS'!A:D,4,FALSE)</f>
        <v>Accounting Clerk III</v>
      </c>
      <c r="E356" s="3" t="str">
        <f>VLOOKUP(A356,COLLEAGUE!A:E,5,FALSE)</f>
        <v>CLR</v>
      </c>
      <c r="F356" s="4">
        <f>VLOOKUP(A356,COLLEAGUE!A:M,13,FALSE)</f>
        <v>43453</v>
      </c>
      <c r="G356" s="5">
        <f>MIN(INDEX('ALL EVALS'!G:G,MATCH('Evaluation Data'!$A356,'ALL EVALS'!A:A,0)))</f>
        <v>43811</v>
      </c>
      <c r="H356" s="40" t="str">
        <f>VLOOKUP(A356,COLLEAGUE!A:Q,17,FALSE)</f>
        <v>Nies, Linda J</v>
      </c>
      <c r="I356" t="str">
        <f>VLOOKUP(A356,'ALL EVALS'!A:F,6,FALSE)</f>
        <v>Linda Nies</v>
      </c>
      <c r="J356" t="str">
        <f t="shared" ca="1" si="5"/>
        <v>No</v>
      </c>
    </row>
    <row r="357" spans="1:10" x14ac:dyDescent="0.25">
      <c r="A357" s="3">
        <v>453862</v>
      </c>
      <c r="B357" t="str">
        <f>IF(OR(LEFT(VLOOKUP($A357,'ALL EVALS'!$A:$C,3,FALSE),1)="M",LEFT(VLOOKUP($A357,'ALL EVALS'!$A:$C,3,FALSE),1)="O"),LEFT(VLOOKUP($A357,'ALL EVALS'!$A:$C,3,FALSE),4),LEFT(VLOOKUP($A357,'ALL EVALS'!$A:$C,3,FALSE),3))</f>
        <v xml:space="preserve">RC </v>
      </c>
      <c r="C357" t="str">
        <f>VLOOKUP(A357,'ALL EVALS'!A:B,2,FALSE)</f>
        <v>Marie Dias</v>
      </c>
      <c r="D357" t="str">
        <f>VLOOKUP(A357,'ALL EVALS'!A:D,4,FALSE)</f>
        <v>Accounting Technician II</v>
      </c>
      <c r="E357" s="3" t="str">
        <f>VLOOKUP(A357,COLLEAGUE!A:E,5,FALSE)</f>
        <v>CLR</v>
      </c>
      <c r="F357" s="4">
        <f>VLOOKUP(A357,COLLEAGUE!A:M,13,FALSE)</f>
        <v>43409</v>
      </c>
      <c r="G357" s="5">
        <f>MIN(INDEX('ALL EVALS'!G:G,MATCH('Evaluation Data'!$A357,'ALL EVALS'!A:A,0)))</f>
        <v>43553</v>
      </c>
      <c r="H357" s="40" t="str">
        <f>VLOOKUP(A357,COLLEAGUE!A:Q,17,FALSE)</f>
        <v>Nies, Linda J</v>
      </c>
      <c r="I357" t="str">
        <f>VLOOKUP(A357,'ALL EVALS'!A:F,6,FALSE)</f>
        <v>Linda Nies</v>
      </c>
      <c r="J357" t="str">
        <f t="shared" ca="1" si="5"/>
        <v>No</v>
      </c>
    </row>
    <row r="358" spans="1:10" x14ac:dyDescent="0.25">
      <c r="A358" s="3">
        <v>610917</v>
      </c>
      <c r="B358" t="str">
        <f>IF(OR(LEFT(VLOOKUP($A358,'ALL EVALS'!$A:$C,3,FALSE),1)="M",LEFT(VLOOKUP($A358,'ALL EVALS'!$A:$C,3,FALSE),1)="O"),LEFT(VLOOKUP($A358,'ALL EVALS'!$A:$C,3,FALSE),4),LEFT(VLOOKUP($A358,'ALL EVALS'!$A:$C,3,FALSE),3))</f>
        <v xml:space="preserve">RC </v>
      </c>
      <c r="C358" t="str">
        <f>VLOOKUP(A358,'ALL EVALS'!A:B,2,FALSE)</f>
        <v>Lorena Morales</v>
      </c>
      <c r="D358" t="str">
        <f>VLOOKUP(A358,'ALL EVALS'!A:D,4,FALSE)</f>
        <v>Accounting Clerk III</v>
      </c>
      <c r="E358" s="3" t="str">
        <f>VLOOKUP(A358,COLLEAGUE!A:E,5,FALSE)</f>
        <v>CLR</v>
      </c>
      <c r="F358" s="4">
        <f>VLOOKUP(A358,COLLEAGUE!A:M,13,FALSE)</f>
        <v>43437</v>
      </c>
      <c r="G358" s="5">
        <f>MIN(INDEX('ALL EVALS'!G:G,MATCH('Evaluation Data'!$A358,'ALL EVALS'!A:A,0)))</f>
        <v>43606</v>
      </c>
      <c r="H358" s="40" t="str">
        <f>VLOOKUP(A358,COLLEAGUE!A:Q,17,FALSE)</f>
        <v>Nies, Linda J</v>
      </c>
      <c r="I358" t="str">
        <f>VLOOKUP(A358,'ALL EVALS'!A:F,6,FALSE)</f>
        <v>Linda Nies</v>
      </c>
      <c r="J358" t="str">
        <f t="shared" ca="1" si="5"/>
        <v>No</v>
      </c>
    </row>
    <row r="359" spans="1:10" x14ac:dyDescent="0.25">
      <c r="A359" s="3">
        <v>393641</v>
      </c>
      <c r="B359" t="str">
        <f>IF(OR(LEFT(VLOOKUP($A359,'ALL EVALS'!$A:$C,3,FALSE),1)="M",LEFT(VLOOKUP($A359,'ALL EVALS'!$A:$C,3,FALSE),1)="O"),LEFT(VLOOKUP($A359,'ALL EVALS'!$A:$C,3,FALSE),4),LEFT(VLOOKUP($A359,'ALL EVALS'!$A:$C,3,FALSE),3))</f>
        <v xml:space="preserve">RC </v>
      </c>
      <c r="C359" t="str">
        <f>VLOOKUP(A359,'ALL EVALS'!A:B,2,FALSE)</f>
        <v>Sergio Alvarado Hernandez</v>
      </c>
      <c r="D359" t="str">
        <f>VLOOKUP(A359,'ALL EVALS'!A:D,4,FALSE)</f>
        <v>General Utility Worker</v>
      </c>
      <c r="E359" s="3" t="str">
        <f>VLOOKUP(A359,COLLEAGUE!A:E,5,FALSE)</f>
        <v>CLR</v>
      </c>
      <c r="F359" s="4">
        <f>VLOOKUP(A359,COLLEAGUE!A:M,13,FALSE)</f>
        <v>42030</v>
      </c>
      <c r="G359" s="5">
        <f>MIN(INDEX('ALL EVALS'!G:G,MATCH('Evaluation Data'!$A359,'ALL EVALS'!A:A,0)))</f>
        <v>43353</v>
      </c>
      <c r="H359" s="40" t="str">
        <f>VLOOKUP(A359,COLLEAGUE!A:Q,17,FALSE)</f>
        <v>McAndrews, Lisa M</v>
      </c>
      <c r="I359" t="str">
        <f>VLOOKUP(A359,'ALL EVALS'!A:F,6,FALSE)</f>
        <v>Lisa McAndrews</v>
      </c>
      <c r="J359" t="str">
        <f t="shared" ca="1" si="5"/>
        <v>Yes</v>
      </c>
    </row>
    <row r="360" spans="1:10" x14ac:dyDescent="0.25">
      <c r="A360" s="3">
        <v>433945</v>
      </c>
      <c r="B360" t="str">
        <f>IF(OR(LEFT(VLOOKUP($A360,'ALL EVALS'!$A:$C,3,FALSE),1)="M",LEFT(VLOOKUP($A360,'ALL EVALS'!$A:$C,3,FALSE),1)="O"),LEFT(VLOOKUP($A360,'ALL EVALS'!$A:$C,3,FALSE),4),LEFT(VLOOKUP($A360,'ALL EVALS'!$A:$C,3,FALSE),3))</f>
        <v xml:space="preserve">RC </v>
      </c>
      <c r="C360" t="str">
        <f>VLOOKUP(A360,'ALL EVALS'!A:B,2,FALSE)</f>
        <v>Richard Kohler</v>
      </c>
      <c r="D360" t="str">
        <f>VLOOKUP(A360,'ALL EVALS'!A:D,4,FALSE)</f>
        <v>Assistant Residence Hall Supervisor - on Site</v>
      </c>
      <c r="E360" s="3" t="str">
        <f>VLOOKUP(A360,COLLEAGUE!A:E,5,FALSE)</f>
        <v>CLM</v>
      </c>
      <c r="G360" s="5">
        <f>MIN(INDEX('ALL EVALS'!G:G,MATCH('Evaluation Data'!$A360,'ALL EVALS'!A:A,0)))</f>
        <v>42943</v>
      </c>
      <c r="H360" s="40" t="str">
        <f>VLOOKUP(A360,COLLEAGUE!A:Q,17,FALSE)</f>
        <v>Craig-Marius, Renee M</v>
      </c>
      <c r="I360" t="str">
        <f>VLOOKUP(A360,'ALL EVALS'!A:F,6,FALSE)</f>
        <v>Lisa McAndrews</v>
      </c>
      <c r="J360" t="str">
        <f t="shared" ca="1" si="5"/>
        <v>Yes</v>
      </c>
    </row>
    <row r="361" spans="1:10" x14ac:dyDescent="0.25">
      <c r="A361" s="3">
        <v>4</v>
      </c>
      <c r="B361" t="str">
        <f>IF(OR(LEFT(VLOOKUP($A361,'ALL EVALS'!$A:$C,3,FALSE),1)="M",LEFT(VLOOKUP($A361,'ALL EVALS'!$A:$C,3,FALSE),1)="O"),LEFT(VLOOKUP($A361,'ALL EVALS'!$A:$C,3,FALSE),4),LEFT(VLOOKUP($A361,'ALL EVALS'!$A:$C,3,FALSE),3))</f>
        <v>CCC</v>
      </c>
      <c r="C361" t="str">
        <f>VLOOKUP(A361,'ALL EVALS'!A:B,2,FALSE)</f>
        <v>Lorrie Hopper</v>
      </c>
      <c r="D361" t="str">
        <f>VLOOKUP(A361,'ALL EVALS'!A:D,4,FALSE)</f>
        <v>Vice President of Administrative Services</v>
      </c>
      <c r="E361" s="3" t="str">
        <f>VLOOKUP(A361,COLLEAGUE!A:E,5,FALSE)</f>
        <v>CLM</v>
      </c>
      <c r="F361" s="4">
        <f>VLOOKUP(A361,COLLEAGUE!A:M,13,FALSE)</f>
        <v>43151</v>
      </c>
      <c r="G361" s="5">
        <f>MIN(INDEX('ALL EVALS'!G:G,MATCH('Evaluation Data'!$A361,'ALL EVALS'!A:A,0)))</f>
        <v>43845</v>
      </c>
      <c r="H361" s="40" t="str">
        <f>VLOOKUP(A361,COLLEAGUE!A:Q,17,FALSE)</f>
        <v>Bennett, Lori A</v>
      </c>
      <c r="I361" t="str">
        <f>VLOOKUP(A361,'ALL EVALS'!A:F,6,FALSE)</f>
        <v>Lori Bennett</v>
      </c>
      <c r="J361" t="str">
        <f t="shared" ca="1" si="5"/>
        <v>No</v>
      </c>
    </row>
    <row r="362" spans="1:10" x14ac:dyDescent="0.25">
      <c r="A362" s="3">
        <v>57087</v>
      </c>
      <c r="B362" t="str">
        <f>IF(OR(LEFT(VLOOKUP($A362,'ALL EVALS'!$A:$C,3,FALSE),1)="M",LEFT(VLOOKUP($A362,'ALL EVALS'!$A:$C,3,FALSE),1)="O"),LEFT(VLOOKUP($A362,'ALL EVALS'!$A:$C,3,FALSE),4),LEFT(VLOOKUP($A362,'ALL EVALS'!$A:$C,3,FALSE),3))</f>
        <v>CCC</v>
      </c>
      <c r="C362" t="str">
        <f>VLOOKUP(A362,'ALL EVALS'!A:B,2,FALSE)</f>
        <v>Stephanie Babb</v>
      </c>
      <c r="D362" t="str">
        <f>VLOOKUP(A362,'ALL EVALS'!A:D,4,FALSE)</f>
        <v>College Director of Marketing &amp; Communications</v>
      </c>
      <c r="E362" s="3" t="str">
        <f>VLOOKUP(A362,COLLEAGUE!A:E,5,FALSE)</f>
        <v>CLM</v>
      </c>
      <c r="F362" s="4">
        <f>VLOOKUP(A362,COLLEAGUE!A:M,13,FALSE)</f>
        <v>43138</v>
      </c>
      <c r="G362" s="5">
        <f>MIN(INDEX('ALL EVALS'!G:G,MATCH('Evaluation Data'!$A362,'ALL EVALS'!A:A,0)))</f>
        <v>43412</v>
      </c>
      <c r="H362" s="40" t="str">
        <f>VLOOKUP(A362,COLLEAGUE!A:Q,17,FALSE)</f>
        <v>Bennett, Lori A</v>
      </c>
      <c r="I362" t="str">
        <f>VLOOKUP(A362,'ALL EVALS'!A:F,6,FALSE)</f>
        <v>Lori Bennett</v>
      </c>
      <c r="J362" t="str">
        <f t="shared" ca="1" si="5"/>
        <v>Yes</v>
      </c>
    </row>
    <row r="363" spans="1:10" x14ac:dyDescent="0.25">
      <c r="A363">
        <v>242236</v>
      </c>
      <c r="B363" t="str">
        <f>IF(OR(LEFT(VLOOKUP($A363,'ALL EVALS'!$A:$C,3,FALSE),1)="M",LEFT(VLOOKUP($A363,'ALL EVALS'!$A:$C,3,FALSE),1)="O"),LEFT(VLOOKUP($A363,'ALL EVALS'!$A:$C,3,FALSE),4),LEFT(VLOOKUP($A363,'ALL EVALS'!$A:$C,3,FALSE),3))</f>
        <v>CCC</v>
      </c>
      <c r="C363" t="str">
        <f>VLOOKUP(A363,'ALL EVALS'!A:B,2,FALSE)</f>
        <v>Margaret Loya</v>
      </c>
      <c r="D363" t="str">
        <f>VLOOKUP(A363,'ALL EVALS'!A:D,4,FALSE)</f>
        <v>Curriculum Assistant</v>
      </c>
      <c r="E363" s="1" t="s">
        <v>1711</v>
      </c>
      <c r="F363" s="4">
        <f>VLOOKUP(A363,COLLEAGUE!A:M,13,FALSE)</f>
        <v>43434</v>
      </c>
      <c r="G363" s="5">
        <f>MIN(INDEX('ALL EVALS'!G:G,MATCH('Evaluation Data'!$A363,'ALL EVALS'!A:A,0)))</f>
        <v>43863</v>
      </c>
      <c r="H363" s="40" t="str">
        <f>VLOOKUP(A363,COLLEAGUE!A:Q,17,FALSE)</f>
        <v>Dorsey-Robinson, Sylvia</v>
      </c>
      <c r="I363" t="str">
        <f>VLOOKUP(A363,'ALL EVALS'!A:F,6,FALSE)</f>
        <v>Lori Bennett</v>
      </c>
      <c r="J363" t="str">
        <f t="shared" ca="1" si="5"/>
        <v>No</v>
      </c>
    </row>
    <row r="364" spans="1:10" x14ac:dyDescent="0.25">
      <c r="A364" s="3">
        <v>341161</v>
      </c>
      <c r="B364" t="str">
        <f>IF(OR(LEFT(VLOOKUP($A364,'ALL EVALS'!$A:$C,3,FALSE),1)="M",LEFT(VLOOKUP($A364,'ALL EVALS'!$A:$C,3,FALSE),1)="O"),LEFT(VLOOKUP($A364,'ALL EVALS'!$A:$C,3,FALSE),4),LEFT(VLOOKUP($A364,'ALL EVALS'!$A:$C,3,FALSE),3))</f>
        <v>CCC</v>
      </c>
      <c r="C364" t="str">
        <f>VLOOKUP(A364,'ALL EVALS'!A:B,2,FALSE)</f>
        <v>Emilie Gerety</v>
      </c>
      <c r="D364" t="str">
        <f>VLOOKUP(A364,'ALL EVALS'!A:D,4,FALSE)</f>
        <v>Assistant to the President</v>
      </c>
      <c r="E364" s="3" t="str">
        <f>VLOOKUP(A364,COLLEAGUE!A:E,5,FALSE)</f>
        <v>CNF</v>
      </c>
      <c r="F364" s="4">
        <f>VLOOKUP(A364,COLLEAGUE!A:M,13,FALSE)</f>
        <v>43139</v>
      </c>
      <c r="G364" s="5">
        <f>MIN(INDEX('ALL EVALS'!G:G,MATCH('Evaluation Data'!$A364,'ALL EVALS'!A:A,0)))</f>
        <v>43488</v>
      </c>
      <c r="H364" s="40" t="str">
        <f>VLOOKUP(A364,COLLEAGUE!A:Q,17,FALSE)</f>
        <v>Bennett, Lori A</v>
      </c>
      <c r="I364" t="str">
        <f>VLOOKUP(A364,'ALL EVALS'!A:F,6,FALSE)</f>
        <v>Lori Bennett</v>
      </c>
      <c r="J364" t="str">
        <f t="shared" ca="1" si="5"/>
        <v>Yes</v>
      </c>
    </row>
    <row r="365" spans="1:10" x14ac:dyDescent="0.25">
      <c r="A365" s="3">
        <v>27322</v>
      </c>
      <c r="B365" t="str">
        <f>IF(OR(LEFT(VLOOKUP($A365,'ALL EVALS'!$A:$C,3,FALSE),1)="M",LEFT(VLOOKUP($A365,'ALL EVALS'!$A:$C,3,FALSE),1)="O"),LEFT(VLOOKUP($A365,'ALL EVALS'!$A:$C,3,FALSE),4),LEFT(VLOOKUP($A365,'ALL EVALS'!$A:$C,3,FALSE),3))</f>
        <v>FCC</v>
      </c>
      <c r="C365" t="str">
        <f>VLOOKUP(A365,'ALL EVALS'!A:B,2,FALSE)</f>
        <v>Phyllis Willis</v>
      </c>
      <c r="D365" t="str">
        <f>VLOOKUP(A365,'ALL EVALS'!A:D,4,FALSE)</f>
        <v>Administrative Secretary I</v>
      </c>
      <c r="E365" s="3" t="str">
        <f>VLOOKUP(A365,COLLEAGUE!A:E,5,FALSE)</f>
        <v>CLR</v>
      </c>
      <c r="F365" s="4">
        <f>VLOOKUP(A365,COLLEAGUE!A:M,13,FALSE)</f>
        <v>43178</v>
      </c>
      <c r="G365" s="5">
        <f>MIN(INDEX('ALL EVALS'!G:G,MATCH('Evaluation Data'!$A365,'ALL EVALS'!A:A,0)))</f>
        <v>43546</v>
      </c>
      <c r="H365" s="40" t="str">
        <f>VLOOKUP(A365,COLLEAGUE!A:Q,17,FALSE)</f>
        <v>Smith, Lorraine M</v>
      </c>
      <c r="I365" t="str">
        <f>VLOOKUP(A365,'ALL EVALS'!A:F,6,FALSE)</f>
        <v>Lorraine Smith</v>
      </c>
      <c r="J365" t="str">
        <f t="shared" ca="1" si="5"/>
        <v>No</v>
      </c>
    </row>
    <row r="366" spans="1:10" x14ac:dyDescent="0.25">
      <c r="A366" s="3">
        <v>130933</v>
      </c>
      <c r="B366" t="str">
        <f>IF(OR(LEFT(VLOOKUP($A366,'ALL EVALS'!$A:$C,3,FALSE),1)="M",LEFT(VLOOKUP($A366,'ALL EVALS'!$A:$C,3,FALSE),1)="O"),LEFT(VLOOKUP($A366,'ALL EVALS'!$A:$C,3,FALSE),4),LEFT(VLOOKUP($A366,'ALL EVALS'!$A:$C,3,FALSE),3))</f>
        <v>FCC</v>
      </c>
      <c r="C366" t="str">
        <f>VLOOKUP(A366,'ALL EVALS'!A:B,2,FALSE)</f>
        <v>Marta Diliberto</v>
      </c>
      <c r="D366" t="str">
        <f>VLOOKUP(A366,'ALL EVALS'!A:D,4,FALSE)</f>
        <v>Administrative Aide</v>
      </c>
      <c r="E366" s="3" t="str">
        <f>VLOOKUP(A366,COLLEAGUE!A:E,5,FALSE)</f>
        <v>CLR</v>
      </c>
      <c r="F366" s="4">
        <f>VLOOKUP(A366,COLLEAGUE!A:M,13,FALSE)</f>
        <v>43179</v>
      </c>
      <c r="G366" s="5">
        <f>MIN(INDEX('ALL EVALS'!G:G,MATCH('Evaluation Data'!$A366,'ALL EVALS'!A:A,0)))</f>
        <v>43548</v>
      </c>
      <c r="H366" s="40" t="str">
        <f>VLOOKUP(A366,COLLEAGUE!A:Q,17,FALSE)</f>
        <v>Smith, Lorraine M</v>
      </c>
      <c r="I366" t="str">
        <f>VLOOKUP(A366,'ALL EVALS'!A:F,6,FALSE)</f>
        <v>Lorraine Smith</v>
      </c>
      <c r="J366" t="str">
        <f t="shared" ca="1" si="5"/>
        <v>No</v>
      </c>
    </row>
    <row r="367" spans="1:10" x14ac:dyDescent="0.25">
      <c r="A367" s="3">
        <v>266476</v>
      </c>
      <c r="B367" t="str">
        <f>IF(OR(LEFT(VLOOKUP($A367,'ALL EVALS'!$A:$C,3,FALSE),1)="M",LEFT(VLOOKUP($A367,'ALL EVALS'!$A:$C,3,FALSE),1)="O"),LEFT(VLOOKUP($A367,'ALL EVALS'!$A:$C,3,FALSE),4),LEFT(VLOOKUP($A367,'ALL EVALS'!$A:$C,3,FALSE),3))</f>
        <v>FCC</v>
      </c>
      <c r="C367" t="str">
        <f>VLOOKUP(A367,'ALL EVALS'!A:B,2,FALSE)</f>
        <v>Delfina Sandoval</v>
      </c>
      <c r="D367" t="str">
        <f>VLOOKUP(A367,'ALL EVALS'!A:D,4,FALSE)</f>
        <v>Office Assistant III</v>
      </c>
      <c r="E367" s="3" t="str">
        <f>VLOOKUP(A367,COLLEAGUE!A:E,5,FALSE)</f>
        <v>CLR</v>
      </c>
      <c r="F367" s="4">
        <f>VLOOKUP(A367,COLLEAGUE!A:M,13,FALSE)</f>
        <v>43081</v>
      </c>
      <c r="G367" s="5">
        <f>MIN(INDEX('ALL EVALS'!G:G,MATCH('Evaluation Data'!$A367,'ALL EVALS'!A:A,0)))</f>
        <v>43801</v>
      </c>
      <c r="H367" s="40" t="str">
        <f>VLOOKUP(A367,COLLEAGUE!A:Q,17,FALSE)</f>
        <v>Smith, Lorraine M</v>
      </c>
      <c r="I367" t="str">
        <f>VLOOKUP(A367,'ALL EVALS'!A:F,6,FALSE)</f>
        <v>Lorraine Smith</v>
      </c>
      <c r="J367" t="str">
        <f t="shared" ca="1" si="5"/>
        <v>No</v>
      </c>
    </row>
    <row r="368" spans="1:10" x14ac:dyDescent="0.25">
      <c r="A368" s="3">
        <v>27045</v>
      </c>
      <c r="B368" t="str">
        <f>IF(OR(LEFT(VLOOKUP($A368,'ALL EVALS'!$A:$C,3,FALSE),1)="M",LEFT(VLOOKUP($A368,'ALL EVALS'!$A:$C,3,FALSE),1)="O"),LEFT(VLOOKUP($A368,'ALL EVALS'!$A:$C,3,FALSE),4),LEFT(VLOOKUP($A368,'ALL EVALS'!$A:$C,3,FALSE),3))</f>
        <v>CCC</v>
      </c>
      <c r="C368" t="str">
        <f>VLOOKUP(A368,'ALL EVALS'!A:B,2,FALSE)</f>
        <v>Rosemary Cristan</v>
      </c>
      <c r="D368" t="str">
        <f>VLOOKUP(A368,'ALL EVALS'!A:D,4,FALSE)</f>
        <v>Accountant/Auditor</v>
      </c>
      <c r="E368" s="3" t="str">
        <f>VLOOKUP(A368,COLLEAGUE!A:E,5,FALSE)</f>
        <v>CLR</v>
      </c>
      <c r="F368" s="4">
        <f>VLOOKUP(A368,COLLEAGUE!A:M,13,FALSE)</f>
        <v>43160</v>
      </c>
      <c r="G368" s="5">
        <f>MIN(INDEX('ALL EVALS'!G:G,MATCH('Evaluation Data'!$A368,'ALL EVALS'!A:A,0)))</f>
        <v>43405</v>
      </c>
      <c r="H368" s="40" t="str">
        <f>VLOOKUP(A368,COLLEAGUE!A:Q,17,FALSE)</f>
        <v>Hopper, Lorrie N</v>
      </c>
      <c r="I368" t="str">
        <f>VLOOKUP(A368,'ALL EVALS'!A:F,6,FALSE)</f>
        <v>Lorrie Hopper</v>
      </c>
      <c r="J368" t="str">
        <f t="shared" ca="1" si="5"/>
        <v>Yes</v>
      </c>
    </row>
    <row r="369" spans="1:10" x14ac:dyDescent="0.25">
      <c r="A369" s="3">
        <v>142004</v>
      </c>
      <c r="B369" t="str">
        <f>IF(OR(LEFT(VLOOKUP($A369,'ALL EVALS'!$A:$C,3,FALSE),1)="M",LEFT(VLOOKUP($A369,'ALL EVALS'!$A:$C,3,FALSE),1)="O"),LEFT(VLOOKUP($A369,'ALL EVALS'!$A:$C,3,FALSE),4),LEFT(VLOOKUP($A369,'ALL EVALS'!$A:$C,3,FALSE),3))</f>
        <v>CCC</v>
      </c>
      <c r="C369" t="str">
        <f>VLOOKUP(A369,'ALL EVALS'!A:B,2,FALSE)</f>
        <v>Sergio Salinas</v>
      </c>
      <c r="D369" t="str">
        <f>VLOOKUP(A369,'ALL EVALS'!A:D,4,FALSE)</f>
        <v>Custodial Manager</v>
      </c>
      <c r="E369" s="3" t="str">
        <f>VLOOKUP(A369,COLLEAGUE!A:E,5,FALSE)</f>
        <v>CLM</v>
      </c>
      <c r="F369" s="4">
        <f>VLOOKUP(A369,COLLEAGUE!A:M,13,FALSE)</f>
        <v>42913</v>
      </c>
      <c r="G369" s="5">
        <f>MIN(INDEX('ALL EVALS'!G:G,MATCH('Evaluation Data'!$A369,'ALL EVALS'!A:A,0)))</f>
        <v>43293</v>
      </c>
      <c r="H369" s="40" t="str">
        <f>VLOOKUP(A369,COLLEAGUE!A:Q,17,FALSE)</f>
        <v>Hopper, Lorrie N</v>
      </c>
      <c r="I369" t="str">
        <f>VLOOKUP(A369,'ALL EVALS'!A:F,6,FALSE)</f>
        <v>Lorrie Hopper</v>
      </c>
      <c r="J369" t="str">
        <f t="shared" ca="1" si="5"/>
        <v>Yes</v>
      </c>
    </row>
    <row r="370" spans="1:10" x14ac:dyDescent="0.25">
      <c r="A370" s="3">
        <v>147552</v>
      </c>
      <c r="B370" t="str">
        <f>IF(OR(LEFT(VLOOKUP($A370,'ALL EVALS'!$A:$C,3,FALSE),1)="M",LEFT(VLOOKUP($A370,'ALL EVALS'!$A:$C,3,FALSE),1)="O"),LEFT(VLOOKUP($A370,'ALL EVALS'!$A:$C,3,FALSE),4),LEFT(VLOOKUP($A370,'ALL EVALS'!$A:$C,3,FALSE),3))</f>
        <v>CCC</v>
      </c>
      <c r="C370" t="str">
        <f>VLOOKUP(A370,'ALL EVALS'!A:B,2,FALSE)</f>
        <v>Cathy Ostos</v>
      </c>
      <c r="D370" t="str">
        <f>VLOOKUP(A370,'ALL EVALS'!A:D,4,FALSE)</f>
        <v>Administrative Assistant</v>
      </c>
      <c r="E370" s="3" t="str">
        <f>VLOOKUP(A370,COLLEAGUE!A:E,5,FALSE)</f>
        <v>CLR</v>
      </c>
      <c r="F370" s="4">
        <f>VLOOKUP(A370,COLLEAGUE!A:M,13,FALSE)</f>
        <v>42912</v>
      </c>
      <c r="G370" s="5">
        <f>MIN(INDEX('ALL EVALS'!G:G,MATCH('Evaluation Data'!$A370,'ALL EVALS'!A:A,0)))</f>
        <v>43317</v>
      </c>
      <c r="H370" s="40" t="str">
        <f>VLOOKUP(A370,COLLEAGUE!A:Q,17,FALSE)</f>
        <v>Hopper, Lorrie N</v>
      </c>
      <c r="I370" t="str">
        <f>VLOOKUP(A370,'ALL EVALS'!A:F,6,FALSE)</f>
        <v>Lorrie Hopper</v>
      </c>
      <c r="J370" t="str">
        <f t="shared" ca="1" si="5"/>
        <v>Yes</v>
      </c>
    </row>
    <row r="371" spans="1:10" x14ac:dyDescent="0.25">
      <c r="A371" s="3">
        <v>367225</v>
      </c>
      <c r="B371" t="str">
        <f>IF(OR(LEFT(VLOOKUP($A371,'ALL EVALS'!$A:$C,3,FALSE),1)="M",LEFT(VLOOKUP($A371,'ALL EVALS'!$A:$C,3,FALSE),1)="O"),LEFT(VLOOKUP($A371,'ALL EVALS'!$A:$C,3,FALSE),4),LEFT(VLOOKUP($A371,'ALL EVALS'!$A:$C,3,FALSE),3))</f>
        <v>CCC</v>
      </c>
      <c r="C371" t="str">
        <f>VLOOKUP(A371,'ALL EVALS'!A:B,2,FALSE)</f>
        <v>Desiree Encinas</v>
      </c>
      <c r="D371" t="str">
        <f>VLOOKUP(A371,'ALL EVALS'!A:D,4,FALSE)</f>
        <v>Accounting Clerk III</v>
      </c>
      <c r="E371" s="3" t="str">
        <f>VLOOKUP(A371,COLLEAGUE!A:E,5,FALSE)</f>
        <v>CLR</v>
      </c>
      <c r="F371" s="4">
        <v>43160</v>
      </c>
      <c r="G371" s="5">
        <f>MIN(INDEX('ALL EVALS'!G:G,MATCH('Evaluation Data'!$A371,'ALL EVALS'!A:A,0)))</f>
        <v>43514</v>
      </c>
      <c r="H371" s="40">
        <f>VLOOKUP(A371,COLLEAGUE!A:Q,17,FALSE)</f>
        <v>0</v>
      </c>
      <c r="I371" t="str">
        <f>VLOOKUP(A371,'ALL EVALS'!A:F,6,FALSE)</f>
        <v>Lorrie Hopper</v>
      </c>
      <c r="J371" t="str">
        <f t="shared" ca="1" si="5"/>
        <v>No</v>
      </c>
    </row>
    <row r="372" spans="1:10" x14ac:dyDescent="0.25">
      <c r="A372" s="3">
        <v>529827</v>
      </c>
      <c r="B372" t="str">
        <f>IF(OR(LEFT(VLOOKUP($A372,'ALL EVALS'!$A:$C,3,FALSE),1)="M",LEFT(VLOOKUP($A372,'ALL EVALS'!$A:$C,3,FALSE),1)="O"),LEFT(VLOOKUP($A372,'ALL EVALS'!$A:$C,3,FALSE),4),LEFT(VLOOKUP($A372,'ALL EVALS'!$A:$C,3,FALSE),3))</f>
        <v>CCC</v>
      </c>
      <c r="C372" t="str">
        <f>VLOOKUP(A372,'ALL EVALS'!A:B,2,FALSE)</f>
        <v>Kimberly Duong</v>
      </c>
      <c r="D372" t="str">
        <f>VLOOKUP(A372,'ALL EVALS'!A:D,4,FALSE)</f>
        <v>Accounting Technician II</v>
      </c>
      <c r="E372" s="3" t="str">
        <f>VLOOKUP(A372,COLLEAGUE!A:E,5,FALSE)</f>
        <v>CLR</v>
      </c>
      <c r="F372" s="4">
        <f>VLOOKUP(A372,COLLEAGUE!A:M,13,FALSE)</f>
        <v>43161</v>
      </c>
      <c r="G372" s="5">
        <f>MIN(INDEX('ALL EVALS'!G:G,MATCH('Evaluation Data'!$A372,'ALL EVALS'!A:A,0)))</f>
        <v>43444</v>
      </c>
      <c r="H372" s="40" t="str">
        <f>VLOOKUP(A372,COLLEAGUE!A:Q,17,FALSE)</f>
        <v>Hopper, Lorrie N</v>
      </c>
      <c r="I372" t="str">
        <f>VLOOKUP(A372,'ALL EVALS'!A:F,6,FALSE)</f>
        <v>Lorrie Hopper</v>
      </c>
      <c r="J372" t="str">
        <f t="shared" ca="1" si="5"/>
        <v>Yes</v>
      </c>
    </row>
    <row r="373" spans="1:10" x14ac:dyDescent="0.25">
      <c r="A373" s="3">
        <v>422269</v>
      </c>
      <c r="B373" t="str">
        <f>IF(OR(LEFT(VLOOKUP($A373,'ALL EVALS'!$A:$C,3,FALSE),1)="M",LEFT(VLOOKUP($A373,'ALL EVALS'!$A:$C,3,FALSE),1)="O"),LEFT(VLOOKUP($A373,'ALL EVALS'!$A:$C,3,FALSE),4),LEFT(VLOOKUP($A373,'ALL EVALS'!$A:$C,3,FALSE),3))</f>
        <v xml:space="preserve">DO </v>
      </c>
      <c r="C373" t="str">
        <f>VLOOKUP(A373,'ALL EVALS'!A:B,2,FALSE)</f>
        <v>Roseanne Susoeff</v>
      </c>
      <c r="D373" t="str">
        <f>VLOOKUP(A373,'ALL EVALS'!A:D,4,FALSE)</f>
        <v>Administrative Aide</v>
      </c>
      <c r="E373" s="3" t="str">
        <f>VLOOKUP(A373,COLLEAGUE!A:E,5,FALSE)</f>
        <v>CLR</v>
      </c>
      <c r="F373" s="4">
        <f>VLOOKUP(A373,COLLEAGUE!A:M,13,FALSE)</f>
        <v>43377</v>
      </c>
      <c r="G373" s="5">
        <f>MIN(INDEX('ALL EVALS'!G:G,MATCH('Evaluation Data'!$A373,'ALL EVALS'!A:A,0)))</f>
        <v>43614</v>
      </c>
      <c r="H373" s="40" t="str">
        <f>VLOOKUP(A373,COLLEAGUE!A:Q,17,FALSE)</f>
        <v>Ruiz, Lucy A</v>
      </c>
      <c r="I373" t="str">
        <f>VLOOKUP(A373,'ALL EVALS'!A:F,6,FALSE)</f>
        <v>Lucy Ruiz</v>
      </c>
      <c r="J373" t="str">
        <f t="shared" ca="1" si="5"/>
        <v>No</v>
      </c>
    </row>
    <row r="374" spans="1:10" x14ac:dyDescent="0.25">
      <c r="A374" s="3">
        <v>62359</v>
      </c>
      <c r="B374" t="str">
        <f>IF(OR(LEFT(VLOOKUP($A374,'ALL EVALS'!$A:$C,3,FALSE),1)="M",LEFT(VLOOKUP($A374,'ALL EVALS'!$A:$C,3,FALSE),1)="O"),LEFT(VLOOKUP($A374,'ALL EVALS'!$A:$C,3,FALSE),4),LEFT(VLOOKUP($A374,'ALL EVALS'!$A:$C,3,FALSE),3))</f>
        <v>CCC</v>
      </c>
      <c r="C374" t="str">
        <f>VLOOKUP(A374,'ALL EVALS'!A:B,2,FALSE)</f>
        <v>Leslie King</v>
      </c>
      <c r="D374" t="str">
        <f>VLOOKUP(A374,'ALL EVALS'!A:D,4,FALSE)</f>
        <v>Administrative Assistant</v>
      </c>
      <c r="E374" s="3" t="str">
        <f>VLOOKUP(A374,COLLEAGUE!A:E,5,FALSE)</f>
        <v>CLR</v>
      </c>
      <c r="F374" s="4">
        <v>43263</v>
      </c>
      <c r="G374" s="5">
        <f>MIN(INDEX('ALL EVALS'!G:G,MATCH('Evaluation Data'!$A374,'ALL EVALS'!A:A,0)))</f>
        <v>43647</v>
      </c>
      <c r="H374" s="40">
        <f>VLOOKUP(A374,COLLEAGUE!A:Q,17,FALSE)</f>
        <v>0</v>
      </c>
      <c r="I374" t="str">
        <f>VLOOKUP(A374,'ALL EVALS'!A:F,6,FALSE)</f>
        <v>Marco De La Garza</v>
      </c>
      <c r="J374" t="str">
        <f t="shared" ca="1" si="5"/>
        <v>No</v>
      </c>
    </row>
    <row r="375" spans="1:10" x14ac:dyDescent="0.25">
      <c r="A375" s="3">
        <v>823806</v>
      </c>
      <c r="B375" t="str">
        <f>IF(OR(LEFT(VLOOKUP($A375,'ALL EVALS'!$A:$C,3,FALSE),1)="M",LEFT(VLOOKUP($A375,'ALL EVALS'!$A:$C,3,FALSE),1)="O"),LEFT(VLOOKUP($A375,'ALL EVALS'!$A:$C,3,FALSE),4),LEFT(VLOOKUP($A375,'ALL EVALS'!$A:$C,3,FALSE),3))</f>
        <v>CCC</v>
      </c>
      <c r="C375" t="str">
        <f>VLOOKUP(A375,'ALL EVALS'!A:B,2,FALSE)</f>
        <v>Matthew Levine</v>
      </c>
      <c r="D375" t="str">
        <f>VLOOKUP(A375,'ALL EVALS'!A:D,4,FALSE)</f>
        <v>Director of Financial Aid</v>
      </c>
      <c r="E375" s="3" t="str">
        <f>VLOOKUP(A375,COLLEAGUE!A:E,5,FALSE)</f>
        <v>CLM</v>
      </c>
      <c r="F375" s="4">
        <f>VLOOKUP(A375,COLLEAGUE!A:M,13,FALSE)</f>
        <v>43390</v>
      </c>
      <c r="G375" s="5">
        <f>MIN(INDEX('ALL EVALS'!G:G,MATCH('Evaluation Data'!$A375,'ALL EVALS'!A:A,0)))</f>
        <v>43663</v>
      </c>
      <c r="H375" s="40" t="str">
        <f>VLOOKUP(A375,COLLEAGUE!A:Q,17,FALSE)</f>
        <v>Tippins, Kira J</v>
      </c>
      <c r="I375" t="str">
        <f>VLOOKUP(A375,'ALL EVALS'!A:F,6,FALSE)</f>
        <v>Marco De La Garza</v>
      </c>
      <c r="J375" t="str">
        <f t="shared" ca="1" si="5"/>
        <v>No</v>
      </c>
    </row>
    <row r="376" spans="1:10" x14ac:dyDescent="0.25">
      <c r="A376" s="3">
        <v>20178</v>
      </c>
      <c r="B376" t="str">
        <f>IF(OR(LEFT(VLOOKUP($A376,'ALL EVALS'!$A:$C,3,FALSE),1)="M",LEFT(VLOOKUP($A376,'ALL EVALS'!$A:$C,3,FALSE),1)="O"),LEFT(VLOOKUP($A376,'ALL EVALS'!$A:$C,3,FALSE),4),LEFT(VLOOKUP($A376,'ALL EVALS'!$A:$C,3,FALSE),3))</f>
        <v xml:space="preserve">RC </v>
      </c>
      <c r="C376" t="str">
        <f>VLOOKUP(A376,'ALL EVALS'!A:B,2,FALSE)</f>
        <v>Megan Sweeney</v>
      </c>
      <c r="D376" t="str">
        <f>VLOOKUP(A376,'ALL EVALS'!A:D,4,FALSE)</f>
        <v>Early Childhood Education Specialist</v>
      </c>
      <c r="E376" s="3" t="str">
        <f>VLOOKUP(A376,COLLEAGUE!A:E,5,FALSE)</f>
        <v>CLR</v>
      </c>
      <c r="F376" s="4">
        <f>VLOOKUP(A376,COLLEAGUE!A:M,13,FALSE)</f>
        <v>43133</v>
      </c>
      <c r="G376" s="5">
        <f>MIN(INDEX('ALL EVALS'!G:G,MATCH('Evaluation Data'!$A376,'ALL EVALS'!A:A,0)))</f>
        <v>43437</v>
      </c>
      <c r="H376" s="40" t="str">
        <f>VLOOKUP(A376,COLLEAGUE!A:Q,17,FALSE)</f>
        <v>Harris, Marie S</v>
      </c>
      <c r="I376" t="str">
        <f>VLOOKUP(A376,'ALL EVALS'!A:F,6,FALSE)</f>
        <v>Marie Harris</v>
      </c>
      <c r="J376" t="str">
        <f t="shared" ca="1" si="5"/>
        <v>Yes</v>
      </c>
    </row>
    <row r="377" spans="1:10" x14ac:dyDescent="0.25">
      <c r="A377" s="3">
        <v>20874</v>
      </c>
      <c r="B377" t="str">
        <f>IF(OR(LEFT(VLOOKUP($A377,'ALL EVALS'!$A:$C,3,FALSE),1)="M",LEFT(VLOOKUP($A377,'ALL EVALS'!$A:$C,3,FALSE),1)="O"),LEFT(VLOOKUP($A377,'ALL EVALS'!$A:$C,3,FALSE),4),LEFT(VLOOKUP($A377,'ALL EVALS'!$A:$C,3,FALSE),3))</f>
        <v xml:space="preserve">RC </v>
      </c>
      <c r="C377" t="str">
        <f>VLOOKUP(A377,'ALL EVALS'!A:B,2,FALSE)</f>
        <v>Shannon Medietta</v>
      </c>
      <c r="D377" t="str">
        <f>VLOOKUP(A377,'ALL EVALS'!A:D,4,FALSE)</f>
        <v>Early Childhood Education Specialist</v>
      </c>
      <c r="E377" s="3" t="str">
        <f>VLOOKUP(A377,COLLEAGUE!A:E,5,FALSE)</f>
        <v>CLR</v>
      </c>
      <c r="F377" s="4">
        <f>VLOOKUP(A377,COLLEAGUE!A:M,13,FALSE)</f>
        <v>43333</v>
      </c>
      <c r="G377" s="5">
        <f>MIN(INDEX('ALL EVALS'!G:G,MATCH('Evaluation Data'!$A377,'ALL EVALS'!A:A,0)))</f>
        <v>43673</v>
      </c>
      <c r="H377" s="40" t="str">
        <f>VLOOKUP(A377,COLLEAGUE!A:Q,17,FALSE)</f>
        <v>Harris, Marie S</v>
      </c>
      <c r="I377" t="str">
        <f>VLOOKUP(A377,'ALL EVALS'!A:F,6,FALSE)</f>
        <v>Marie Harris</v>
      </c>
      <c r="J377" t="str">
        <f t="shared" ca="1" si="5"/>
        <v>No</v>
      </c>
    </row>
    <row r="378" spans="1:10" x14ac:dyDescent="0.25">
      <c r="A378" s="3">
        <v>267318</v>
      </c>
      <c r="B378" t="str">
        <f>IF(OR(LEFT(VLOOKUP($A378,'ALL EVALS'!$A:$C,3,FALSE),1)="M",LEFT(VLOOKUP($A378,'ALL EVALS'!$A:$C,3,FALSE),1)="O"),LEFT(VLOOKUP($A378,'ALL EVALS'!$A:$C,3,FALSE),4),LEFT(VLOOKUP($A378,'ALL EVALS'!$A:$C,3,FALSE),3))</f>
        <v xml:space="preserve">RC </v>
      </c>
      <c r="C378" t="str">
        <f>VLOOKUP(A378,'ALL EVALS'!A:B,2,FALSE)</f>
        <v>Anna Velasco</v>
      </c>
      <c r="D378" t="str">
        <f>VLOOKUP(A378,'ALL EVALS'!A:D,4,FALSE)</f>
        <v>Early Childhood Education Associate - PPT</v>
      </c>
      <c r="E378" s="3" t="str">
        <f>VLOOKUP(A378,COLLEAGUE!A:E,5,FALSE)</f>
        <v>CPP</v>
      </c>
      <c r="F378" s="4">
        <f>VLOOKUP(A378,COLLEAGUE!A:M,13,FALSE)</f>
        <v>43438</v>
      </c>
      <c r="G378" s="5">
        <f>MIN(INDEX('ALL EVALS'!G:G,MATCH('Evaluation Data'!$A378,'ALL EVALS'!A:A,0)))</f>
        <v>43724</v>
      </c>
      <c r="H378" s="40" t="str">
        <f>VLOOKUP(A378,COLLEAGUE!A:Q,17,FALSE)</f>
        <v>Harris, Marie S</v>
      </c>
      <c r="I378" t="str">
        <f>VLOOKUP(A378,'ALL EVALS'!A:F,6,FALSE)</f>
        <v>Marie Harris</v>
      </c>
      <c r="J378" t="str">
        <f t="shared" ca="1" si="5"/>
        <v>No</v>
      </c>
    </row>
    <row r="379" spans="1:10" x14ac:dyDescent="0.25">
      <c r="A379" s="3">
        <v>329618</v>
      </c>
      <c r="B379" t="str">
        <f>IF(OR(LEFT(VLOOKUP($A379,'ALL EVALS'!$A:$C,3,FALSE),1)="M",LEFT(VLOOKUP($A379,'ALL EVALS'!$A:$C,3,FALSE),1)="O"),LEFT(VLOOKUP($A379,'ALL EVALS'!$A:$C,3,FALSE),4),LEFT(VLOOKUP($A379,'ALL EVALS'!$A:$C,3,FALSE),3))</f>
        <v xml:space="preserve">RC </v>
      </c>
      <c r="C379" t="str">
        <f>VLOOKUP(A379,'ALL EVALS'!A:B,2,FALSE)</f>
        <v>Simon Gonzalez</v>
      </c>
      <c r="D379" t="str">
        <f>VLOOKUP(A379,'ALL EVALS'!A:D,4,FALSE)</f>
        <v>Instructional Lab Technician - General Science - PPT</v>
      </c>
      <c r="E379" s="3" t="str">
        <f>VLOOKUP(A379,COLLEAGUE!A:E,5,FALSE)</f>
        <v>CLR</v>
      </c>
      <c r="F379" s="4">
        <v>43313</v>
      </c>
      <c r="G379" s="5">
        <f>MIN(INDEX('ALL EVALS'!G:G,MATCH('Evaluation Data'!$A379,'ALL EVALS'!A:A,0)))</f>
        <v>43497</v>
      </c>
      <c r="H379" s="40">
        <f>VLOOKUP(A379,COLLEAGUE!A:Q,17,FALSE)</f>
        <v>0</v>
      </c>
      <c r="I379" t="str">
        <f>VLOOKUP(A379,'ALL EVALS'!A:F,6,FALSE)</f>
        <v>Marie Harris</v>
      </c>
      <c r="J379" t="str">
        <f t="shared" ca="1" si="5"/>
        <v>Yes</v>
      </c>
    </row>
    <row r="380" spans="1:10" x14ac:dyDescent="0.25">
      <c r="A380" s="3">
        <v>363561</v>
      </c>
      <c r="B380" t="str">
        <f>IF(OR(LEFT(VLOOKUP($A380,'ALL EVALS'!$A:$C,3,FALSE),1)="M",LEFT(VLOOKUP($A380,'ALL EVALS'!$A:$C,3,FALSE),1)="O"),LEFT(VLOOKUP($A380,'ALL EVALS'!$A:$C,3,FALSE),4),LEFT(VLOOKUP($A380,'ALL EVALS'!$A:$C,3,FALSE),3))</f>
        <v xml:space="preserve">RC </v>
      </c>
      <c r="C380" t="str">
        <f>VLOOKUP(A380,'ALL EVALS'!A:B,2,FALSE)</f>
        <v>Annette Carrion</v>
      </c>
      <c r="D380" t="str">
        <f>VLOOKUP(A380,'ALL EVALS'!A:D,4,FALSE)</f>
        <v>Administrative Aide</v>
      </c>
      <c r="E380" s="3" t="str">
        <f>VLOOKUP(A380,COLLEAGUE!A:E,5,FALSE)</f>
        <v>CLR</v>
      </c>
      <c r="F380" s="4">
        <f>VLOOKUP(A380,COLLEAGUE!A:M,13,FALSE)</f>
        <v>43236</v>
      </c>
      <c r="G380" s="5">
        <f>MIN(INDEX('ALL EVALS'!G:G,MATCH('Evaluation Data'!$A380,'ALL EVALS'!A:A,0)))</f>
        <v>43455</v>
      </c>
      <c r="H380" s="40" t="str">
        <f>VLOOKUP(A380,COLLEAGUE!A:Q,17,FALSE)</f>
        <v>Harris, Marie S</v>
      </c>
      <c r="I380" t="str">
        <f>VLOOKUP(A380,'ALL EVALS'!A:F,6,FALSE)</f>
        <v>Marie Harris</v>
      </c>
      <c r="J380" t="str">
        <f t="shared" ca="1" si="5"/>
        <v>Yes</v>
      </c>
    </row>
    <row r="381" spans="1:10" x14ac:dyDescent="0.25">
      <c r="A381" s="3">
        <v>690820</v>
      </c>
      <c r="B381" t="str">
        <f>IF(OR(LEFT(VLOOKUP($A381,'ALL EVALS'!$A:$C,3,FALSE),1)="M",LEFT(VLOOKUP($A381,'ALL EVALS'!$A:$C,3,FALSE),1)="O"),LEFT(VLOOKUP($A381,'ALL EVALS'!$A:$C,3,FALSE),4),LEFT(VLOOKUP($A381,'ALL EVALS'!$A:$C,3,FALSE),3))</f>
        <v xml:space="preserve">RC </v>
      </c>
      <c r="C381" t="str">
        <f>VLOOKUP(A381,'ALL EVALS'!A:B,2,FALSE)</f>
        <v>Katherine Guhin</v>
      </c>
      <c r="D381" t="str">
        <f>VLOOKUP(A381,'ALL EVALS'!A:D,4,FALSE)</f>
        <v>Instructional Technician - Biological Science</v>
      </c>
      <c r="E381" s="3" t="str">
        <f>VLOOKUP(A381,COLLEAGUE!A:E,5,FALSE)</f>
        <v>CLR</v>
      </c>
      <c r="F381" s="4">
        <f>VLOOKUP(A381,COLLEAGUE!A:M,13,FALSE)</f>
        <v>43438</v>
      </c>
      <c r="G381" s="5">
        <f>MIN(INDEX('ALL EVALS'!G:G,MATCH('Evaluation Data'!$A381,'ALL EVALS'!A:A,0)))</f>
        <v>43760</v>
      </c>
      <c r="H381" s="40" t="str">
        <f>VLOOKUP(A381,COLLEAGUE!A:Q,17,FALSE)</f>
        <v>Harris, Marie S</v>
      </c>
      <c r="I381" t="str">
        <f>VLOOKUP(A381,'ALL EVALS'!A:F,6,FALSE)</f>
        <v>Marie Harris</v>
      </c>
      <c r="J381" t="str">
        <f t="shared" ca="1" si="5"/>
        <v>No</v>
      </c>
    </row>
    <row r="382" spans="1:10" x14ac:dyDescent="0.25">
      <c r="A382" s="3">
        <v>4858</v>
      </c>
      <c r="B382" t="str">
        <f>IF(OR(LEFT(VLOOKUP($A382,'ALL EVALS'!$A:$C,3,FALSE),1)="M",LEFT(VLOOKUP($A382,'ALL EVALS'!$A:$C,3,FALSE),1)="O"),LEFT(VLOOKUP($A382,'ALL EVALS'!$A:$C,3,FALSE),4),LEFT(VLOOKUP($A382,'ALL EVALS'!$A:$C,3,FALSE),3))</f>
        <v xml:space="preserve">RC </v>
      </c>
      <c r="C382" t="str">
        <f>VLOOKUP(A382,'ALL EVALS'!A:B,2,FALSE)</f>
        <v>Olga Garcia</v>
      </c>
      <c r="D382" t="str">
        <f>VLOOKUP(A382,'ALL EVALS'!A:D,4,FALSE)</f>
        <v>Department Secretary</v>
      </c>
      <c r="E382" s="3" t="str">
        <f>VLOOKUP(A382,COLLEAGUE!A:E,5,FALSE)</f>
        <v>CLR</v>
      </c>
      <c r="F382" s="4">
        <f>VLOOKUP(A382,COLLEAGUE!A:M,13,FALSE)</f>
        <v>43397</v>
      </c>
      <c r="G382" s="5">
        <f>MIN(INDEX('ALL EVALS'!G:G,MATCH('Evaluation Data'!$A382,'ALL EVALS'!A:A,0)))</f>
        <v>43765</v>
      </c>
      <c r="H382" s="40" t="str">
        <f>VLOOKUP(A382,COLLEAGUE!A:Q,17,FALSE)</f>
        <v>Gonzales, Mario</v>
      </c>
      <c r="I382" t="str">
        <f>VLOOKUP(A382,'ALL EVALS'!A:F,6,FALSE)</f>
        <v>Mario Gonzales</v>
      </c>
      <c r="J382" t="str">
        <f t="shared" ca="1" si="5"/>
        <v>No</v>
      </c>
    </row>
    <row r="383" spans="1:10" x14ac:dyDescent="0.25">
      <c r="A383" s="3">
        <v>28709</v>
      </c>
      <c r="B383" t="str">
        <f>IF(OR(LEFT(VLOOKUP($A383,'ALL EVALS'!$A:$C,3,FALSE),1)="M",LEFT(VLOOKUP($A383,'ALL EVALS'!$A:$C,3,FALSE),1)="O"),LEFT(VLOOKUP($A383,'ALL EVALS'!$A:$C,3,FALSE),4),LEFT(VLOOKUP($A383,'ALL EVALS'!$A:$C,3,FALSE),3))</f>
        <v xml:space="preserve">RC </v>
      </c>
      <c r="C383" t="str">
        <f>VLOOKUP(A383,'ALL EVALS'!A:B,2,FALSE)</f>
        <v>Christina Cazares</v>
      </c>
      <c r="D383" t="str">
        <f>VLOOKUP(A383,'ALL EVALS'!A:D,4,FALSE)</f>
        <v>Educational Advisor</v>
      </c>
      <c r="E383" s="3" t="str">
        <f>VLOOKUP(A383,COLLEAGUE!A:E,5,FALSE)</f>
        <v>CLR</v>
      </c>
      <c r="F383" s="4">
        <f>VLOOKUP(A383,COLLEAGUE!A:M,13,FALSE)</f>
        <v>43390</v>
      </c>
      <c r="G383" s="5">
        <f>MIN(INDEX('ALL EVALS'!G:G,MATCH('Evaluation Data'!$A383,'ALL EVALS'!A:A,0)))</f>
        <v>43729</v>
      </c>
      <c r="H383" s="40" t="str">
        <f>VLOOKUP(A383,COLLEAGUE!A:Q,17,FALSE)</f>
        <v>Gonzales, Mario</v>
      </c>
      <c r="I383" t="str">
        <f>VLOOKUP(A383,'ALL EVALS'!A:F,6,FALSE)</f>
        <v>Mario Gonzales</v>
      </c>
      <c r="J383" t="str">
        <f t="shared" ca="1" si="5"/>
        <v>No</v>
      </c>
    </row>
    <row r="384" spans="1:10" x14ac:dyDescent="0.25">
      <c r="A384" s="3">
        <v>3728</v>
      </c>
      <c r="B384" t="str">
        <f>IF(OR(LEFT(VLOOKUP($A384,'ALL EVALS'!$A:$C,3,FALSE),1)="M",LEFT(VLOOKUP($A384,'ALL EVALS'!$A:$C,3,FALSE),1)="O"),LEFT(VLOOKUP($A384,'ALL EVALS'!$A:$C,3,FALSE),4),LEFT(VLOOKUP($A384,'ALL EVALS'!$A:$C,3,FALSE),3))</f>
        <v>FCC</v>
      </c>
      <c r="C384" t="str">
        <f>VLOOKUP(A384,'ALL EVALS'!A:B,2,FALSE)</f>
        <v>Tanya Pryor</v>
      </c>
      <c r="D384" t="str">
        <f>VLOOKUP(A384,'ALL EVALS'!A:D,4,FALSE)</f>
        <v>Accounting Technician I</v>
      </c>
      <c r="E384" s="3" t="str">
        <f>VLOOKUP(A384,COLLEAGUE!A:E,5,FALSE)</f>
        <v>CLR</v>
      </c>
      <c r="F384" s="4">
        <f>VLOOKUP(A384,COLLEAGUE!A:M,13,FALSE)</f>
        <v>43297</v>
      </c>
      <c r="G384" s="5">
        <f>MIN(INDEX('ALL EVALS'!G:G,MATCH('Evaluation Data'!$A384,'ALL EVALS'!A:A,0)))</f>
        <v>43633</v>
      </c>
      <c r="H384" s="40" t="str">
        <f>VLOOKUP(A384,COLLEAGUE!A:Q,17,FALSE)</f>
        <v>Mericle, Margaret E</v>
      </c>
      <c r="I384" t="str">
        <f>VLOOKUP(A384,'ALL EVALS'!A:F,6,FALSE)</f>
        <v>Mary Beth Miller</v>
      </c>
      <c r="J384" t="str">
        <f t="shared" ca="1" si="5"/>
        <v>No</v>
      </c>
    </row>
    <row r="385" spans="1:10" x14ac:dyDescent="0.25">
      <c r="A385" s="3">
        <v>18159</v>
      </c>
      <c r="B385" t="str">
        <f>IF(OR(LEFT(VLOOKUP($A385,'ALL EVALS'!$A:$C,3,FALSE),1)="M",LEFT(VLOOKUP($A385,'ALL EVALS'!$A:$C,3,FALSE),1)="O"),LEFT(VLOOKUP($A385,'ALL EVALS'!$A:$C,3,FALSE),4),LEFT(VLOOKUP($A385,'ALL EVALS'!$A:$C,3,FALSE),3))</f>
        <v>FCC</v>
      </c>
      <c r="C385" t="str">
        <f>VLOOKUP(A385,'ALL EVALS'!A:B,2,FALSE)</f>
        <v>Ruthann Van Buren</v>
      </c>
      <c r="D385" t="str">
        <f>VLOOKUP(A385,'ALL EVALS'!A:D,4,FALSE)</f>
        <v>Office Assistant II</v>
      </c>
      <c r="E385" s="3" t="str">
        <f>VLOOKUP(A385,COLLEAGUE!A:E,5,FALSE)</f>
        <v>CLR</v>
      </c>
      <c r="F385" s="4">
        <f>VLOOKUP(A385,COLLEAGUE!A:M,13,FALSE)</f>
        <v>43213</v>
      </c>
      <c r="G385" s="5">
        <f>MIN(INDEX('ALL EVALS'!G:G,MATCH('Evaluation Data'!$A385,'ALL EVALS'!A:A,0)))</f>
        <v>43544</v>
      </c>
      <c r="H385" s="40" t="str">
        <f>VLOOKUP(A385,COLLEAGUE!A:Q,17,FALSE)</f>
        <v>Mericle, Margaret E</v>
      </c>
      <c r="I385" t="str">
        <f>VLOOKUP(A385,'ALL EVALS'!A:F,6,FALSE)</f>
        <v>Mary Beth Miller</v>
      </c>
      <c r="J385" t="str">
        <f t="shared" ca="1" si="5"/>
        <v>No</v>
      </c>
    </row>
    <row r="386" spans="1:10" x14ac:dyDescent="0.25">
      <c r="A386" s="3">
        <v>35164</v>
      </c>
      <c r="B386" t="str">
        <f>IF(OR(LEFT(VLOOKUP($A386,'ALL EVALS'!$A:$C,3,FALSE),1)="M",LEFT(VLOOKUP($A386,'ALL EVALS'!$A:$C,3,FALSE),1)="O"),LEFT(VLOOKUP($A386,'ALL EVALS'!$A:$C,3,FALSE),4),LEFT(VLOOKUP($A386,'ALL EVALS'!$A:$C,3,FALSE),3))</f>
        <v>FCC</v>
      </c>
      <c r="C386" t="str">
        <f>VLOOKUP(A386,'ALL EVALS'!A:B,2,FALSE)</f>
        <v>Mary Mattern</v>
      </c>
      <c r="D386" t="str">
        <f>VLOOKUP(A386,'ALL EVALS'!A:D,4,FALSE)</f>
        <v>Early Childhood Education Specialist</v>
      </c>
      <c r="E386" s="3" t="str">
        <f>VLOOKUP(A386,COLLEAGUE!A:E,5,FALSE)</f>
        <v>CLR</v>
      </c>
      <c r="F386" s="4">
        <f>VLOOKUP(A386,COLLEAGUE!A:M,13,FALSE)</f>
        <v>43213</v>
      </c>
      <c r="G386" s="5">
        <f>MIN(INDEX('ALL EVALS'!G:G,MATCH('Evaluation Data'!$A386,'ALL EVALS'!A:A,0)))</f>
        <v>43470</v>
      </c>
      <c r="H386" s="40" t="str">
        <f>VLOOKUP(A386,COLLEAGUE!A:Q,17,FALSE)</f>
        <v>Mericle, Margaret E</v>
      </c>
      <c r="I386" t="str">
        <f>VLOOKUP(A386,'ALL EVALS'!A:F,6,FALSE)</f>
        <v>Mary Beth Miller</v>
      </c>
      <c r="J386" t="str">
        <f t="shared" ref="J386:J449" ca="1" si="6">IF(G386&lt;TODAY(),"Yes","No")</f>
        <v>Yes</v>
      </c>
    </row>
    <row r="387" spans="1:10" x14ac:dyDescent="0.25">
      <c r="A387" s="3">
        <v>56972</v>
      </c>
      <c r="B387" t="str">
        <f>IF(OR(LEFT(VLOOKUP($A387,'ALL EVALS'!$A:$C,3,FALSE),1)="M",LEFT(VLOOKUP($A387,'ALL EVALS'!$A:$C,3,FALSE),1)="O"),LEFT(VLOOKUP($A387,'ALL EVALS'!$A:$C,3,FALSE),4),LEFT(VLOOKUP($A387,'ALL EVALS'!$A:$C,3,FALSE),3))</f>
        <v>FCC</v>
      </c>
      <c r="C387" t="str">
        <f>VLOOKUP(A387,'ALL EVALS'!A:B,2,FALSE)</f>
        <v>Kathleen Ervine</v>
      </c>
      <c r="D387" t="str">
        <f>VLOOKUP(A387,'ALL EVALS'!A:D,4,FALSE)</f>
        <v>Early Childhood Education Specialist</v>
      </c>
      <c r="E387" s="3" t="str">
        <f>VLOOKUP(A387,COLLEAGUE!A:E,5,FALSE)</f>
        <v>CLR</v>
      </c>
      <c r="F387" s="4">
        <f>VLOOKUP(A387,COLLEAGUE!A:M,13,FALSE)</f>
        <v>43229</v>
      </c>
      <c r="G387" s="5">
        <f>MIN(INDEX('ALL EVALS'!G:G,MATCH('Evaluation Data'!$A387,'ALL EVALS'!A:A,0)))</f>
        <v>43471</v>
      </c>
      <c r="H387" s="40" t="str">
        <f>VLOOKUP(A387,COLLEAGUE!A:Q,17,FALSE)</f>
        <v>Mericle, Margaret E</v>
      </c>
      <c r="I387" t="str">
        <f>VLOOKUP(A387,'ALL EVALS'!A:F,6,FALSE)</f>
        <v>Mary Beth Miller</v>
      </c>
      <c r="J387" t="str">
        <f t="shared" ca="1" si="6"/>
        <v>Yes</v>
      </c>
    </row>
    <row r="388" spans="1:10" x14ac:dyDescent="0.25">
      <c r="A388" s="3">
        <v>87496</v>
      </c>
      <c r="B388" t="str">
        <f>IF(OR(LEFT(VLOOKUP($A388,'ALL EVALS'!$A:$C,3,FALSE),1)="M",LEFT(VLOOKUP($A388,'ALL EVALS'!$A:$C,3,FALSE),1)="O"),LEFT(VLOOKUP($A388,'ALL EVALS'!$A:$C,3,FALSE),4),LEFT(VLOOKUP($A388,'ALL EVALS'!$A:$C,3,FALSE),3))</f>
        <v>FCC</v>
      </c>
      <c r="C388" t="str">
        <f>VLOOKUP(A388,'ALL EVALS'!A:B,2,FALSE)</f>
        <v>Sheng Herr</v>
      </c>
      <c r="D388" t="str">
        <f>VLOOKUP(A388,'ALL EVALS'!A:D,4,FALSE)</f>
        <v>Accounting Technician I</v>
      </c>
      <c r="E388" s="3" t="str">
        <f>VLOOKUP(A388,COLLEAGUE!A:E,5,FALSE)</f>
        <v>CLR</v>
      </c>
      <c r="F388" s="4">
        <f>VLOOKUP(A388,COLLEAGUE!A:M,13,FALSE)</f>
        <v>43249</v>
      </c>
      <c r="G388" s="5">
        <f>MIN(INDEX('ALL EVALS'!G:G,MATCH('Evaluation Data'!$A388,'ALL EVALS'!A:A,0)))</f>
        <v>43597</v>
      </c>
      <c r="H388" s="40" t="str">
        <f>VLOOKUP(A388,COLLEAGUE!A:Q,17,FALSE)</f>
        <v>Mericle, Margaret E</v>
      </c>
      <c r="I388" t="str">
        <f>VLOOKUP(A388,'ALL EVALS'!A:F,6,FALSE)</f>
        <v>Mary Beth Miller</v>
      </c>
      <c r="J388" t="str">
        <f t="shared" ca="1" si="6"/>
        <v>No</v>
      </c>
    </row>
    <row r="389" spans="1:10" x14ac:dyDescent="0.25">
      <c r="A389" s="3">
        <v>109612</v>
      </c>
      <c r="B389" t="str">
        <f>IF(OR(LEFT(VLOOKUP($A389,'ALL EVALS'!$A:$C,3,FALSE),1)="M",LEFT(VLOOKUP($A389,'ALL EVALS'!$A:$C,3,FALSE),1)="O"),LEFT(VLOOKUP($A389,'ALL EVALS'!$A:$C,3,FALSE),4),LEFT(VLOOKUP($A389,'ALL EVALS'!$A:$C,3,FALSE),3))</f>
        <v>FCC</v>
      </c>
      <c r="C389" t="str">
        <f>VLOOKUP(A389,'ALL EVALS'!A:B,2,FALSE)</f>
        <v>Tammy Gallagher</v>
      </c>
      <c r="D389" t="str">
        <f>VLOOKUP(A389,'ALL EVALS'!A:D,4,FALSE)</f>
        <v>Early Childhood Education Associate</v>
      </c>
      <c r="E389" s="3" t="str">
        <f>VLOOKUP(A389,COLLEAGUE!A:E,5,FALSE)</f>
        <v>CLR</v>
      </c>
      <c r="F389" s="4">
        <f>VLOOKUP(A389,COLLEAGUE!A:M,13,FALSE)</f>
        <v>43117</v>
      </c>
      <c r="G389" s="5">
        <f>MIN(INDEX('ALL EVALS'!G:G,MATCH('Evaluation Data'!$A389,'ALL EVALS'!A:A,0)))</f>
        <v>43467</v>
      </c>
      <c r="H389" s="40" t="str">
        <f>VLOOKUP(A389,COLLEAGUE!A:Q,17,FALSE)</f>
        <v>Mericle, Margaret E</v>
      </c>
      <c r="I389" t="str">
        <f>VLOOKUP(A389,'ALL EVALS'!A:F,6,FALSE)</f>
        <v>Mary Beth Miller</v>
      </c>
      <c r="J389" t="str">
        <f t="shared" ca="1" si="6"/>
        <v>Yes</v>
      </c>
    </row>
    <row r="390" spans="1:10" x14ac:dyDescent="0.25">
      <c r="A390" s="3">
        <v>207605</v>
      </c>
      <c r="B390" t="str">
        <f>IF(OR(LEFT(VLOOKUP($A390,'ALL EVALS'!$A:$C,3,FALSE),1)="M",LEFT(VLOOKUP($A390,'ALL EVALS'!$A:$C,3,FALSE),1)="O"),LEFT(VLOOKUP($A390,'ALL EVALS'!$A:$C,3,FALSE),4),LEFT(VLOOKUP($A390,'ALL EVALS'!$A:$C,3,FALSE),3))</f>
        <v>FCC</v>
      </c>
      <c r="C390" t="str">
        <f>VLOOKUP(A390,'ALL EVALS'!A:B,2,FALSE)</f>
        <v>Terri Clement</v>
      </c>
      <c r="D390" t="str">
        <f>VLOOKUP(A390,'ALL EVALS'!A:D,4,FALSE)</f>
        <v>Early Childhood Education Associate</v>
      </c>
      <c r="E390" s="3" t="str">
        <f>VLOOKUP(A390,COLLEAGUE!A:E,5,FALSE)</f>
        <v>CLR</v>
      </c>
      <c r="F390" s="4">
        <f>VLOOKUP(A390,COLLEAGUE!A:M,13,FALSE)</f>
        <v>43119</v>
      </c>
      <c r="G390" s="5">
        <f>MIN(INDEX('ALL EVALS'!G:G,MATCH('Evaluation Data'!$A390,'ALL EVALS'!A:A,0)))</f>
        <v>43471</v>
      </c>
      <c r="H390" s="40" t="str">
        <f>VLOOKUP(A390,COLLEAGUE!A:Q,17,FALSE)</f>
        <v>Mericle, Margaret E</v>
      </c>
      <c r="I390" t="str">
        <f>VLOOKUP(A390,'ALL EVALS'!A:F,6,FALSE)</f>
        <v>Mary Beth Miller</v>
      </c>
      <c r="J390" t="str">
        <f t="shared" ca="1" si="6"/>
        <v>Yes</v>
      </c>
    </row>
    <row r="391" spans="1:10" x14ac:dyDescent="0.25">
      <c r="A391" s="3">
        <v>267777</v>
      </c>
      <c r="B391" t="str">
        <f>IF(OR(LEFT(VLOOKUP($A391,'ALL EVALS'!$A:$C,3,FALSE),1)="M",LEFT(VLOOKUP($A391,'ALL EVALS'!$A:$C,3,FALSE),1)="O"),LEFT(VLOOKUP($A391,'ALL EVALS'!$A:$C,3,FALSE),4),LEFT(VLOOKUP($A391,'ALL EVALS'!$A:$C,3,FALSE),3))</f>
        <v>FCC</v>
      </c>
      <c r="C391" t="str">
        <f>VLOOKUP(A391,'ALL EVALS'!A:B,2,FALSE)</f>
        <v>Melanie Bryant</v>
      </c>
      <c r="D391" t="str">
        <f>VLOOKUP(A391,'ALL EVALS'!A:D,4,FALSE)</f>
        <v>Office Assistant II</v>
      </c>
      <c r="E391" s="3" t="str">
        <f>VLOOKUP(A391,COLLEAGUE!A:E,5,FALSE)</f>
        <v>CLR</v>
      </c>
      <c r="F391" s="4">
        <f>VLOOKUP(A391,COLLEAGUE!A:M,13,FALSE)</f>
        <v>43102</v>
      </c>
      <c r="G391" s="5">
        <f>MIN(INDEX('ALL EVALS'!G:G,MATCH('Evaluation Data'!$A391,'ALL EVALS'!A:A,0)))</f>
        <v>43468</v>
      </c>
      <c r="H391" s="40" t="str">
        <f>VLOOKUP(A391,COLLEAGUE!A:Q,17,FALSE)</f>
        <v>Mericle, Margaret E</v>
      </c>
      <c r="I391" t="str">
        <f>VLOOKUP(A391,'ALL EVALS'!A:F,6,FALSE)</f>
        <v>Mary Beth Miller</v>
      </c>
      <c r="J391" t="str">
        <f t="shared" ca="1" si="6"/>
        <v>Yes</v>
      </c>
    </row>
    <row r="392" spans="1:10" x14ac:dyDescent="0.25">
      <c r="A392" s="3">
        <v>295574</v>
      </c>
      <c r="B392" t="str">
        <f>IF(OR(LEFT(VLOOKUP($A392,'ALL EVALS'!$A:$C,3,FALSE),1)="M",LEFT(VLOOKUP($A392,'ALL EVALS'!$A:$C,3,FALSE),1)="O"),LEFT(VLOOKUP($A392,'ALL EVALS'!$A:$C,3,FALSE),4),LEFT(VLOOKUP($A392,'ALL EVALS'!$A:$C,3,FALSE),3))</f>
        <v>FCC</v>
      </c>
      <c r="C392" t="str">
        <f>VLOOKUP(A392,'ALL EVALS'!A:B,2,FALSE)</f>
        <v>Marissa Butler</v>
      </c>
      <c r="D392" t="str">
        <f>VLOOKUP(A392,'ALL EVALS'!A:D,4,FALSE)</f>
        <v>Department Secretary</v>
      </c>
      <c r="E392" s="3" t="str">
        <f>VLOOKUP(A392,COLLEAGUE!A:E,5,FALSE)</f>
        <v>CLR</v>
      </c>
      <c r="F392" s="4">
        <f>VLOOKUP(A392,COLLEAGUE!A:M,13,FALSE)</f>
        <v>43434</v>
      </c>
      <c r="G392" s="5">
        <f>MIN(INDEX('ALL EVALS'!G:G,MATCH('Evaluation Data'!$A392,'ALL EVALS'!A:A,0)))</f>
        <v>43770</v>
      </c>
      <c r="H392" s="40" t="str">
        <f>VLOOKUP(A392,COLLEAGUE!A:Q,17,FALSE)</f>
        <v>Lopez, Donald F</v>
      </c>
      <c r="I392" t="str">
        <f>VLOOKUP(A392,'ALL EVALS'!A:F,6,FALSE)</f>
        <v>Mary Beth Miller</v>
      </c>
      <c r="J392" t="str">
        <f t="shared" ca="1" si="6"/>
        <v>No</v>
      </c>
    </row>
    <row r="393" spans="1:10" x14ac:dyDescent="0.25">
      <c r="A393" s="3">
        <v>339467</v>
      </c>
      <c r="B393" t="str">
        <f>IF(OR(LEFT(VLOOKUP($A393,'ALL EVALS'!$A:$C,3,FALSE),1)="M",LEFT(VLOOKUP($A393,'ALL EVALS'!$A:$C,3,FALSE),1)="O"),LEFT(VLOOKUP($A393,'ALL EVALS'!$A:$C,3,FALSE),4),LEFT(VLOOKUP($A393,'ALL EVALS'!$A:$C,3,FALSE),3))</f>
        <v>FCC</v>
      </c>
      <c r="C393" t="str">
        <f>VLOOKUP(A393,'ALL EVALS'!A:B,2,FALSE)</f>
        <v>PaNhia Yang</v>
      </c>
      <c r="D393" t="str">
        <f>VLOOKUP(A393,'ALL EVALS'!A:D,4,FALSE)</f>
        <v>Early Childhood Education Specialist</v>
      </c>
      <c r="E393" s="3" t="str">
        <f>VLOOKUP(A393,COLLEAGUE!A:E,5,FALSE)</f>
        <v>CLR</v>
      </c>
      <c r="F393" s="4">
        <f>VLOOKUP(A393,COLLEAGUE!A:M,13,FALSE)</f>
        <v>43262</v>
      </c>
      <c r="G393" s="5">
        <f>MIN(INDEX('ALL EVALS'!G:G,MATCH('Evaluation Data'!$A393,'ALL EVALS'!A:A,0)))</f>
        <v>43601</v>
      </c>
      <c r="H393" s="40" t="str">
        <f>VLOOKUP(A393,COLLEAGUE!A:Q,17,FALSE)</f>
        <v>Mericle, Margaret E</v>
      </c>
      <c r="I393" t="str">
        <f>VLOOKUP(A393,'ALL EVALS'!A:F,6,FALSE)</f>
        <v>Mary Beth Miller</v>
      </c>
      <c r="J393" t="str">
        <f t="shared" ca="1" si="6"/>
        <v>No</v>
      </c>
    </row>
    <row r="394" spans="1:10" x14ac:dyDescent="0.25">
      <c r="A394" s="3">
        <v>341497</v>
      </c>
      <c r="B394" t="str">
        <f>IF(OR(LEFT(VLOOKUP($A394,'ALL EVALS'!$A:$C,3,FALSE),1)="M",LEFT(VLOOKUP($A394,'ALL EVALS'!$A:$C,3,FALSE),1)="O"),LEFT(VLOOKUP($A394,'ALL EVALS'!$A:$C,3,FALSE),4),LEFT(VLOOKUP($A394,'ALL EVALS'!$A:$C,3,FALSE),3))</f>
        <v>FCC</v>
      </c>
      <c r="C394" t="str">
        <f>VLOOKUP(A394,'ALL EVALS'!A:B,2,FALSE)</f>
        <v>Graciela Garcia</v>
      </c>
      <c r="D394" t="str">
        <f>VLOOKUP(A394,'ALL EVALS'!A:D,4,FALSE)</f>
        <v>Food Service Worker - PPT</v>
      </c>
      <c r="E394" s="3" t="str">
        <f>VLOOKUP(A394,COLLEAGUE!A:E,5,FALSE)</f>
        <v>CPP</v>
      </c>
      <c r="F394" s="4">
        <v>43262</v>
      </c>
      <c r="G394" s="5">
        <f>MIN(INDEX('ALL EVALS'!G:G,MATCH('Evaluation Data'!$A394,'ALL EVALS'!A:A,0)))</f>
        <v>43611</v>
      </c>
      <c r="H394" s="40">
        <f>VLOOKUP(A394,COLLEAGUE!A:Q,17,FALSE)</f>
        <v>0</v>
      </c>
      <c r="I394" t="str">
        <f>VLOOKUP(A394,'ALL EVALS'!A:F,6,FALSE)</f>
        <v>Mary Beth Miller</v>
      </c>
      <c r="J394" t="str">
        <f t="shared" ca="1" si="6"/>
        <v>No</v>
      </c>
    </row>
    <row r="395" spans="1:10" x14ac:dyDescent="0.25">
      <c r="A395" s="3">
        <v>347514</v>
      </c>
      <c r="B395" t="str">
        <f>IF(OR(LEFT(VLOOKUP($A395,'ALL EVALS'!$A:$C,3,FALSE),1)="M",LEFT(VLOOKUP($A395,'ALL EVALS'!$A:$C,3,FALSE),1)="O"),LEFT(VLOOKUP($A395,'ALL EVALS'!$A:$C,3,FALSE),4),LEFT(VLOOKUP($A395,'ALL EVALS'!$A:$C,3,FALSE),3))</f>
        <v>FCC</v>
      </c>
      <c r="C395" t="str">
        <f>VLOOKUP(A395,'ALL EVALS'!A:B,2,FALSE)</f>
        <v>Maria Petrogonas</v>
      </c>
      <c r="D395" t="str">
        <f>VLOOKUP(A395,'ALL EVALS'!A:D,4,FALSE)</f>
        <v>Early Childhood Education Associate</v>
      </c>
      <c r="E395" s="3" t="str">
        <f>VLOOKUP(A395,COLLEAGUE!A:E,5,FALSE)</f>
        <v>CLR</v>
      </c>
      <c r="F395" s="4">
        <f>VLOOKUP(A395,COLLEAGUE!A:M,13,FALSE)</f>
        <v>43213</v>
      </c>
      <c r="G395" s="5">
        <f>MIN(INDEX('ALL EVALS'!G:G,MATCH('Evaluation Data'!$A395,'ALL EVALS'!A:A,0)))</f>
        <v>43552</v>
      </c>
      <c r="H395" s="40" t="str">
        <f>VLOOKUP(A395,COLLEAGUE!A:Q,17,FALSE)</f>
        <v>Mericle, Margaret E</v>
      </c>
      <c r="I395" t="str">
        <f>VLOOKUP(A395,'ALL EVALS'!A:F,6,FALSE)</f>
        <v>Mary Beth Miller</v>
      </c>
      <c r="J395" t="str">
        <f t="shared" ca="1" si="6"/>
        <v>No</v>
      </c>
    </row>
    <row r="396" spans="1:10" x14ac:dyDescent="0.25">
      <c r="A396" s="3">
        <v>464179</v>
      </c>
      <c r="B396" t="str">
        <f>IF(OR(LEFT(VLOOKUP($A396,'ALL EVALS'!$A:$C,3,FALSE),1)="M",LEFT(VLOOKUP($A396,'ALL EVALS'!$A:$C,3,FALSE),1)="O"),LEFT(VLOOKUP($A396,'ALL EVALS'!$A:$C,3,FALSE),4),LEFT(VLOOKUP($A396,'ALL EVALS'!$A:$C,3,FALSE),3))</f>
        <v>FCC</v>
      </c>
      <c r="C396" t="str">
        <f>VLOOKUP(A396,'ALL EVALS'!A:B,2,FALSE)</f>
        <v>Stephanie Gamez</v>
      </c>
      <c r="D396" t="str">
        <f>VLOOKUP(A396,'ALL EVALS'!A:D,4,FALSE)</f>
        <v>Early Childhood Education Associate</v>
      </c>
      <c r="E396" s="3" t="str">
        <f>VLOOKUP(A396,COLLEAGUE!A:E,5,FALSE)</f>
        <v>CLR</v>
      </c>
      <c r="F396" s="4">
        <v>43220</v>
      </c>
      <c r="G396" s="5">
        <f>MIN(INDEX('ALL EVALS'!G:G,MATCH('Evaluation Data'!$A396,'ALL EVALS'!A:A,0)))</f>
        <v>43533</v>
      </c>
      <c r="H396" s="40">
        <f>VLOOKUP(A396,COLLEAGUE!A:Q,17,FALSE)</f>
        <v>0</v>
      </c>
      <c r="I396" t="str">
        <f>VLOOKUP(A396,'ALL EVALS'!A:F,6,FALSE)</f>
        <v>Mary Beth Miller</v>
      </c>
      <c r="J396" t="str">
        <f t="shared" ca="1" si="6"/>
        <v>No</v>
      </c>
    </row>
    <row r="397" spans="1:10" x14ac:dyDescent="0.25">
      <c r="A397" s="3">
        <v>466608</v>
      </c>
      <c r="B397" t="str">
        <f>IF(OR(LEFT(VLOOKUP($A397,'ALL EVALS'!$A:$C,3,FALSE),1)="M",LEFT(VLOOKUP($A397,'ALL EVALS'!$A:$C,3,FALSE),1)="O"),LEFT(VLOOKUP($A397,'ALL EVALS'!$A:$C,3,FALSE),4),LEFT(VLOOKUP($A397,'ALL EVALS'!$A:$C,3,FALSE),3))</f>
        <v>FCC</v>
      </c>
      <c r="C397" t="str">
        <f>VLOOKUP(A397,'ALL EVALS'!A:B,2,FALSE)</f>
        <v>Lisa Hayes</v>
      </c>
      <c r="D397" t="str">
        <f>VLOOKUP(A397,'ALL EVALS'!A:D,4,FALSE)</f>
        <v>Administrative Secretary I</v>
      </c>
      <c r="E397" s="3" t="str">
        <f>VLOOKUP(A397,COLLEAGUE!A:E,5,FALSE)</f>
        <v>CLR</v>
      </c>
      <c r="F397" s="4">
        <v>43165</v>
      </c>
      <c r="G397" s="5">
        <f>MIN(INDEX('ALL EVALS'!G:G,MATCH('Evaluation Data'!$A397,'ALL EVALS'!A:A,0)))</f>
        <v>43506</v>
      </c>
      <c r="H397" s="40">
        <f>VLOOKUP(A397,COLLEAGUE!A:Q,17,FALSE)</f>
        <v>0</v>
      </c>
      <c r="I397" t="str">
        <f>VLOOKUP(A397,'ALL EVALS'!A:F,6,FALSE)</f>
        <v>Mary Beth Miller</v>
      </c>
      <c r="J397" t="str">
        <f t="shared" ca="1" si="6"/>
        <v>No</v>
      </c>
    </row>
    <row r="398" spans="1:10" x14ac:dyDescent="0.25">
      <c r="A398" s="3">
        <v>535027</v>
      </c>
      <c r="B398" t="str">
        <f>IF(OR(LEFT(VLOOKUP($A398,'ALL EVALS'!$A:$C,3,FALSE),1)="M",LEFT(VLOOKUP($A398,'ALL EVALS'!$A:$C,3,FALSE),1)="O"),LEFT(VLOOKUP($A398,'ALL EVALS'!$A:$C,3,FALSE),4),LEFT(VLOOKUP($A398,'ALL EVALS'!$A:$C,3,FALSE),3))</f>
        <v>FCC</v>
      </c>
      <c r="C398" t="str">
        <f>VLOOKUP(A398,'ALL EVALS'!A:B,2,FALSE)</f>
        <v>Jose Vasquez</v>
      </c>
      <c r="D398" t="str">
        <f>VLOOKUP(A398,'ALL EVALS'!A:D,4,FALSE)</f>
        <v>Office Assistant II</v>
      </c>
      <c r="E398" s="3" t="str">
        <f>VLOOKUP(A398,COLLEAGUE!A:E,5,FALSE)</f>
        <v>CLR</v>
      </c>
      <c r="F398" s="4">
        <f>VLOOKUP(A398,COLLEAGUE!A:M,13,FALSE)</f>
        <v>43223</v>
      </c>
      <c r="G398" s="5">
        <f>MIN(INDEX('ALL EVALS'!G:G,MATCH('Evaluation Data'!$A398,'ALL EVALS'!A:A,0)))</f>
        <v>43556</v>
      </c>
      <c r="H398" s="40" t="str">
        <f>VLOOKUP(A398,COLLEAGUE!A:Q,17,FALSE)</f>
        <v>Mericle, Margaret E</v>
      </c>
      <c r="I398" t="str">
        <f>VLOOKUP(A398,'ALL EVALS'!A:F,6,FALSE)</f>
        <v>Mary Beth Miller</v>
      </c>
      <c r="J398" t="str">
        <f t="shared" ca="1" si="6"/>
        <v>No</v>
      </c>
    </row>
    <row r="399" spans="1:10" x14ac:dyDescent="0.25">
      <c r="A399" s="3">
        <v>578741</v>
      </c>
      <c r="B399" t="str">
        <f>IF(OR(LEFT(VLOOKUP($A399,'ALL EVALS'!$A:$C,3,FALSE),1)="M",LEFT(VLOOKUP($A399,'ALL EVALS'!$A:$C,3,FALSE),1)="O"),LEFT(VLOOKUP($A399,'ALL EVALS'!$A:$C,3,FALSE),4),LEFT(VLOOKUP($A399,'ALL EVALS'!$A:$C,3,FALSE),3))</f>
        <v>FCC</v>
      </c>
      <c r="C399" t="str">
        <f>VLOOKUP(A399,'ALL EVALS'!A:B,2,FALSE)</f>
        <v>Angelica Gonzales</v>
      </c>
      <c r="D399" t="str">
        <f>VLOOKUP(A399,'ALL EVALS'!A:D,4,FALSE)</f>
        <v>Early Childhood Education Associate</v>
      </c>
      <c r="E399" s="3" t="str">
        <f>VLOOKUP(A399,COLLEAGUE!A:E,5,FALSE)</f>
        <v>CLR</v>
      </c>
      <c r="F399" s="4">
        <f>VLOOKUP(A399,COLLEAGUE!A:M,13,FALSE)</f>
        <v>43269</v>
      </c>
      <c r="G399" s="5">
        <f>MIN(INDEX('ALL EVALS'!G:G,MATCH('Evaluation Data'!$A399,'ALL EVALS'!A:A,0)))</f>
        <v>43389</v>
      </c>
      <c r="H399" s="40" t="str">
        <f>VLOOKUP(A399,COLLEAGUE!A:Q,17,FALSE)</f>
        <v>Mericle, Margaret E</v>
      </c>
      <c r="I399" t="str">
        <f>VLOOKUP(A399,'ALL EVALS'!A:F,6,FALSE)</f>
        <v>Mary Beth Miller</v>
      </c>
      <c r="J399" t="str">
        <f t="shared" ca="1" si="6"/>
        <v>Yes</v>
      </c>
    </row>
    <row r="400" spans="1:10" x14ac:dyDescent="0.25">
      <c r="A400" s="3">
        <v>610814</v>
      </c>
      <c r="B400" t="str">
        <f>IF(OR(LEFT(VLOOKUP($A400,'ALL EVALS'!$A:$C,3,FALSE),1)="M",LEFT(VLOOKUP($A400,'ALL EVALS'!$A:$C,3,FALSE),1)="O"),LEFT(VLOOKUP($A400,'ALL EVALS'!$A:$C,3,FALSE),4),LEFT(VLOOKUP($A400,'ALL EVALS'!$A:$C,3,FALSE),3))</f>
        <v>FCC</v>
      </c>
      <c r="C400" t="str">
        <f>VLOOKUP(A400,'ALL EVALS'!A:B,2,FALSE)</f>
        <v>Jocelyne Bonilla</v>
      </c>
      <c r="D400" t="str">
        <f>VLOOKUP(A400,'ALL EVALS'!A:D,4,FALSE)</f>
        <v>Early Childhood Education Associate</v>
      </c>
      <c r="E400" s="3" t="str">
        <f>VLOOKUP(A400,COLLEAGUE!A:E,5,FALSE)</f>
        <v>CLR</v>
      </c>
      <c r="F400" s="4">
        <f>VLOOKUP(A400,COLLEAGUE!A:M,13,FALSE)</f>
        <v>43117</v>
      </c>
      <c r="G400" s="5">
        <f>MIN(INDEX('ALL EVALS'!G:G,MATCH('Evaluation Data'!$A400,'ALL EVALS'!A:A,0)))</f>
        <v>43471</v>
      </c>
      <c r="H400" s="40" t="str">
        <f>VLOOKUP(A400,COLLEAGUE!A:Q,17,FALSE)</f>
        <v>Mericle, Margaret E</v>
      </c>
      <c r="I400" t="str">
        <f>VLOOKUP(A400,'ALL EVALS'!A:F,6,FALSE)</f>
        <v>Mary Beth Miller</v>
      </c>
      <c r="J400" t="str">
        <f t="shared" ca="1" si="6"/>
        <v>Yes</v>
      </c>
    </row>
    <row r="401" spans="1:10" x14ac:dyDescent="0.25">
      <c r="A401" s="3">
        <v>624355</v>
      </c>
      <c r="B401" t="str">
        <f>IF(OR(LEFT(VLOOKUP($A401,'ALL EVALS'!$A:$C,3,FALSE),1)="M",LEFT(VLOOKUP($A401,'ALL EVALS'!$A:$C,3,FALSE),1)="O"),LEFT(VLOOKUP($A401,'ALL EVALS'!$A:$C,3,FALSE),4),LEFT(VLOOKUP($A401,'ALL EVALS'!$A:$C,3,FALSE),3))</f>
        <v>FCC</v>
      </c>
      <c r="C401" t="str">
        <f>VLOOKUP(A401,'ALL EVALS'!A:B,2,FALSE)</f>
        <v>Tiffany Martinez</v>
      </c>
      <c r="D401" t="str">
        <f>VLOOKUP(A401,'ALL EVALS'!A:D,4,FALSE)</f>
        <v>Early Childhood Education Specialist</v>
      </c>
      <c r="E401" s="3" t="str">
        <f>VLOOKUP(A401,COLLEAGUE!A:E,5,FALSE)</f>
        <v>CLR</v>
      </c>
      <c r="F401" s="4">
        <f>VLOOKUP(A401,COLLEAGUE!A:M,13,FALSE)</f>
        <v>43277</v>
      </c>
      <c r="G401" s="5">
        <f>MIN(INDEX('ALL EVALS'!G:G,MATCH('Evaluation Data'!$A401,'ALL EVALS'!A:A,0)))</f>
        <v>43397</v>
      </c>
      <c r="H401" s="40" t="str">
        <f>VLOOKUP(A401,COLLEAGUE!A:Q,17,FALSE)</f>
        <v>Mericle, Margaret E</v>
      </c>
      <c r="I401" t="str">
        <f>VLOOKUP(A401,'ALL EVALS'!A:F,6,FALSE)</f>
        <v>Mary Beth Miller</v>
      </c>
      <c r="J401" t="str">
        <f t="shared" ca="1" si="6"/>
        <v>Yes</v>
      </c>
    </row>
    <row r="402" spans="1:10" x14ac:dyDescent="0.25">
      <c r="A402" s="3">
        <v>30774</v>
      </c>
      <c r="B402" t="str">
        <f>IF(OR(LEFT(VLOOKUP($A402,'ALL EVALS'!$A:$C,3,FALSE),1)="M",LEFT(VLOOKUP($A402,'ALL EVALS'!$A:$C,3,FALSE),1)="O"),LEFT(VLOOKUP($A402,'ALL EVALS'!$A:$C,3,FALSE),4),LEFT(VLOOKUP($A402,'ALL EVALS'!$A:$C,3,FALSE),3))</f>
        <v>FCC</v>
      </c>
      <c r="C402" t="str">
        <f>VLOOKUP(A402,'ALL EVALS'!A:B,2,FALSE)</f>
        <v>Benjamin Lozano</v>
      </c>
      <c r="D402" t="str">
        <f>VLOOKUP(A402,'ALL EVALS'!A:D,4,FALSE)</f>
        <v>Graphic Designer</v>
      </c>
      <c r="E402" s="3" t="str">
        <f>VLOOKUP(A402,COLLEAGUE!A:E,5,FALSE)</f>
        <v>CLR</v>
      </c>
      <c r="F402" s="4">
        <f>VLOOKUP(A402,COLLEAGUE!A:M,13,FALSE)</f>
        <v>43364</v>
      </c>
      <c r="G402" s="5">
        <f>MIN(INDEX('ALL EVALS'!G:G,MATCH('Evaluation Data'!$A402,'ALL EVALS'!A:A,0)))</f>
        <v>43649</v>
      </c>
      <c r="H402" s="40" t="str">
        <f>VLOOKUP(A402,COLLEAGUE!A:Q,17,FALSE)</f>
        <v>Doyle, Mary A</v>
      </c>
      <c r="I402" t="str">
        <f>VLOOKUP(A402,'ALL EVALS'!A:F,6,FALSE)</f>
        <v>Mary Doyle</v>
      </c>
      <c r="J402" t="str">
        <f t="shared" ca="1" si="6"/>
        <v>No</v>
      </c>
    </row>
    <row r="403" spans="1:10" x14ac:dyDescent="0.25">
      <c r="A403">
        <v>53332</v>
      </c>
      <c r="B403" t="str">
        <f>IF(OR(LEFT(VLOOKUP($A403,'ALL EVALS'!$A:$C,3,FALSE),1)="M",LEFT(VLOOKUP($A403,'ALL EVALS'!$A:$C,3,FALSE),1)="O"),LEFT(VLOOKUP($A403,'ALL EVALS'!$A:$C,3,FALSE),4),LEFT(VLOOKUP($A403,'ALL EVALS'!$A:$C,3,FALSE),3))</f>
        <v>FCC</v>
      </c>
      <c r="C403" t="str">
        <f>VLOOKUP(A403,'ALL EVALS'!A:B,2,FALSE)</f>
        <v>Pao Yang</v>
      </c>
      <c r="D403" t="str">
        <f>VLOOKUP(A403,'ALL EVALS'!A:D,4,FALSE)</f>
        <v>Phone Communications Operator II</v>
      </c>
      <c r="E403" s="1" t="s">
        <v>1711</v>
      </c>
      <c r="F403" s="4">
        <f>VLOOKUP(A403,COLLEAGUE!A:M,13,FALSE)</f>
        <v>43364</v>
      </c>
      <c r="G403" s="5">
        <f>MIN(INDEX('ALL EVALS'!G:G,MATCH('Evaluation Data'!$A403,'ALL EVALS'!A:A,0)))</f>
        <v>43466</v>
      </c>
      <c r="H403" s="40" t="str">
        <f>VLOOKUP(A403,COLLEAGUE!A:Q,17,FALSE)</f>
        <v>Doyle, Mary A</v>
      </c>
      <c r="I403" t="str">
        <f>VLOOKUP(A403,'ALL EVALS'!A:F,6,FALSE)</f>
        <v>Mary Doyle</v>
      </c>
      <c r="J403" t="str">
        <f t="shared" ca="1" si="6"/>
        <v>Yes</v>
      </c>
    </row>
    <row r="404" spans="1:10" x14ac:dyDescent="0.25">
      <c r="A404">
        <v>56573</v>
      </c>
      <c r="B404" t="str">
        <f>IF(OR(LEFT(VLOOKUP($A404,'ALL EVALS'!$A:$C,3,FALSE),1)="M",LEFT(VLOOKUP($A404,'ALL EVALS'!$A:$C,3,FALSE),1)="O"),LEFT(VLOOKUP($A404,'ALL EVALS'!$A:$C,3,FALSE),4),LEFT(VLOOKUP($A404,'ALL EVALS'!$A:$C,3,FALSE),3))</f>
        <v>FCC</v>
      </c>
      <c r="C404" t="str">
        <f>VLOOKUP(A404,'ALL EVALS'!A:B,2,FALSE)</f>
        <v>Sara Woody</v>
      </c>
      <c r="D404" t="str">
        <f>VLOOKUP(A404,'ALL EVALS'!A:D,4,FALSE)</f>
        <v>Copy Center Specialist</v>
      </c>
      <c r="E404" s="1" t="s">
        <v>1711</v>
      </c>
      <c r="F404" s="4">
        <v>43329</v>
      </c>
      <c r="G404" s="5">
        <f>MIN(INDEX('ALL EVALS'!G:G,MATCH('Evaluation Data'!$A404,'ALL EVALS'!A:A,0)))</f>
        <v>43770</v>
      </c>
      <c r="H404" s="41" t="s">
        <v>2243</v>
      </c>
      <c r="I404" t="str">
        <f>VLOOKUP(A404,'ALL EVALS'!A:F,6,FALSE)</f>
        <v>Mary Doyle</v>
      </c>
      <c r="J404" t="str">
        <f t="shared" ca="1" si="6"/>
        <v>No</v>
      </c>
    </row>
    <row r="405" spans="1:10" x14ac:dyDescent="0.25">
      <c r="A405" s="3">
        <v>98586</v>
      </c>
      <c r="B405" t="str">
        <f>IF(OR(LEFT(VLOOKUP($A405,'ALL EVALS'!$A:$C,3,FALSE),1)="M",LEFT(VLOOKUP($A405,'ALL EVALS'!$A:$C,3,FALSE),1)="O"),LEFT(VLOOKUP($A405,'ALL EVALS'!$A:$C,3,FALSE),4),LEFT(VLOOKUP($A405,'ALL EVALS'!$A:$C,3,FALSE),3))</f>
        <v>FCC</v>
      </c>
      <c r="C405" t="str">
        <f>VLOOKUP(A405,'ALL EVALS'!A:B,2,FALSE)</f>
        <v>Delia Makel</v>
      </c>
      <c r="D405" t="str">
        <f>VLOOKUP(A405,'ALL EVALS'!A:D,4,FALSE)</f>
        <v>Graphic Designer</v>
      </c>
      <c r="E405" s="3" t="str">
        <f>VLOOKUP(A405,COLLEAGUE!A:E,5,FALSE)</f>
        <v>CLR</v>
      </c>
      <c r="F405" s="4">
        <f>VLOOKUP(A405,COLLEAGUE!A:M,13,FALSE)</f>
        <v>43364</v>
      </c>
      <c r="G405" s="5">
        <f>MIN(INDEX('ALL EVALS'!G:G,MATCH('Evaluation Data'!$A405,'ALL EVALS'!A:A,0)))</f>
        <v>43738</v>
      </c>
      <c r="H405" s="40" t="str">
        <f>VLOOKUP(A405,COLLEAGUE!A:Q,17,FALSE)</f>
        <v>Doyle, Mary A</v>
      </c>
      <c r="I405" t="str">
        <f>VLOOKUP(A405,'ALL EVALS'!A:F,6,FALSE)</f>
        <v>Mary Doyle</v>
      </c>
      <c r="J405" t="str">
        <f t="shared" ca="1" si="6"/>
        <v>No</v>
      </c>
    </row>
    <row r="406" spans="1:10" x14ac:dyDescent="0.25">
      <c r="A406" s="3">
        <v>334369</v>
      </c>
      <c r="B406" t="str">
        <f>IF(OR(LEFT(VLOOKUP($A406,'ALL EVALS'!$A:$C,3,FALSE),1)="M",LEFT(VLOOKUP($A406,'ALL EVALS'!$A:$C,3,FALSE),1)="O"),LEFT(VLOOKUP($A406,'ALL EVALS'!$A:$C,3,FALSE),4),LEFT(VLOOKUP($A406,'ALL EVALS'!$A:$C,3,FALSE),3))</f>
        <v>FCC</v>
      </c>
      <c r="C406" t="str">
        <f>VLOOKUP(A406,'ALL EVALS'!A:B,2,FALSE)</f>
        <v>Debra McCollum</v>
      </c>
      <c r="D406" t="str">
        <f>VLOOKUP(A406,'ALL EVALS'!A:D,4,FALSE)</f>
        <v>Phone Communications Operator II</v>
      </c>
      <c r="E406" s="3" t="str">
        <f>VLOOKUP(A406,COLLEAGUE!A:E,5,FALSE)</f>
        <v>CLR</v>
      </c>
      <c r="F406" s="4">
        <f>VLOOKUP(A406,COLLEAGUE!A:M,13,FALSE)</f>
        <v>43194</v>
      </c>
      <c r="G406" s="5">
        <f>MIN(INDEX('ALL EVALS'!G:G,MATCH('Evaluation Data'!$A406,'ALL EVALS'!A:A,0)))</f>
        <v>43515</v>
      </c>
      <c r="H406" s="40" t="str">
        <f>VLOOKUP(A406,COLLEAGUE!A:Q,17,FALSE)</f>
        <v>Doyle, Mary A</v>
      </c>
      <c r="I406" t="str">
        <f>VLOOKUP(A406,'ALL EVALS'!A:F,6,FALSE)</f>
        <v>Mary Doyle</v>
      </c>
      <c r="J406" t="str">
        <f t="shared" ca="1" si="6"/>
        <v>No</v>
      </c>
    </row>
    <row r="407" spans="1:10" x14ac:dyDescent="0.25">
      <c r="A407" s="3">
        <v>420330</v>
      </c>
      <c r="B407" t="str">
        <f>IF(OR(LEFT(VLOOKUP($A407,'ALL EVALS'!$A:$C,3,FALSE),1)="M",LEFT(VLOOKUP($A407,'ALL EVALS'!$A:$C,3,FALSE),1)="O"),LEFT(VLOOKUP($A407,'ALL EVALS'!$A:$C,3,FALSE),4),LEFT(VLOOKUP($A407,'ALL EVALS'!$A:$C,3,FALSE),3))</f>
        <v>FCC</v>
      </c>
      <c r="C407" t="str">
        <f>VLOOKUP(A407,'ALL EVALS'!A:B,2,FALSE)</f>
        <v>David Cowan</v>
      </c>
      <c r="D407" t="str">
        <f>VLOOKUP(A407,'ALL EVALS'!A:D,4,FALSE)</f>
        <v>Copy Center Specialist</v>
      </c>
      <c r="E407" s="3" t="str">
        <f>VLOOKUP(A407,COLLEAGUE!A:E,5,FALSE)</f>
        <v>CLR</v>
      </c>
      <c r="F407" s="4">
        <f>VLOOKUP(A407,COLLEAGUE!A:M,13,FALSE)</f>
        <v>43312</v>
      </c>
      <c r="G407" s="5">
        <f>MIN(INDEX('ALL EVALS'!G:G,MATCH('Evaluation Data'!$A407,'ALL EVALS'!A:A,0)))</f>
        <v>43678</v>
      </c>
      <c r="H407" s="40" t="str">
        <f>VLOOKUP(A407,COLLEAGUE!A:Q,17,FALSE)</f>
        <v>Doyle, Mary A</v>
      </c>
      <c r="I407" t="str">
        <f>VLOOKUP(A407,'ALL EVALS'!A:F,6,FALSE)</f>
        <v>Mary Doyle</v>
      </c>
      <c r="J407" t="str">
        <f t="shared" ca="1" si="6"/>
        <v>No</v>
      </c>
    </row>
    <row r="408" spans="1:10" x14ac:dyDescent="0.25">
      <c r="A408" s="3">
        <v>34019</v>
      </c>
      <c r="B408" t="str">
        <f>IF(OR(LEFT(VLOOKUP($A408,'ALL EVALS'!$A:$C,3,FALSE),1)="M",LEFT(VLOOKUP($A408,'ALL EVALS'!$A:$C,3,FALSE),1)="O"),LEFT(VLOOKUP($A408,'ALL EVALS'!$A:$C,3,FALSE),4),LEFT(VLOOKUP($A408,'ALL EVALS'!$A:$C,3,FALSE),3))</f>
        <v>FCC</v>
      </c>
      <c r="C408" t="str">
        <f>VLOOKUP(A408,'ALL EVALS'!A:B,2,FALSE)</f>
        <v>Jeannie Morgan</v>
      </c>
      <c r="D408" t="str">
        <f>VLOOKUP(A408,'ALL EVALS'!A:D,4,FALSE)</f>
        <v>Accounting Technician I</v>
      </c>
      <c r="E408" s="3" t="str">
        <f>VLOOKUP(A408,COLLEAGUE!A:E,5,FALSE)</f>
        <v>CLR</v>
      </c>
      <c r="F408" s="4">
        <f>VLOOKUP(A408,COLLEAGUE!A:M,13,FALSE)</f>
        <v>43157</v>
      </c>
      <c r="G408" s="5">
        <f>MIN(INDEX('ALL EVALS'!G:G,MATCH('Evaluation Data'!$A408,'ALL EVALS'!A:A,0)))</f>
        <v>43471</v>
      </c>
      <c r="H408" s="40" t="str">
        <f>VLOOKUP(A408,COLLEAGUE!A:Q,17,FALSE)</f>
        <v>Mossette, Mary B</v>
      </c>
      <c r="I408" t="str">
        <f>VLOOKUP(A408,'ALL EVALS'!A:F,6,FALSE)</f>
        <v>Mary Mossette</v>
      </c>
      <c r="J408" t="str">
        <f t="shared" ca="1" si="6"/>
        <v>Yes</v>
      </c>
    </row>
    <row r="409" spans="1:10" x14ac:dyDescent="0.25">
      <c r="A409" s="3">
        <v>52473</v>
      </c>
      <c r="B409" t="str">
        <f>IF(OR(LEFT(VLOOKUP($A409,'ALL EVALS'!$A:$C,3,FALSE),1)="M",LEFT(VLOOKUP($A409,'ALL EVALS'!$A:$C,3,FALSE),1)="O"),LEFT(VLOOKUP($A409,'ALL EVALS'!$A:$C,3,FALSE),4),LEFT(VLOOKUP($A409,'ALL EVALS'!$A:$C,3,FALSE),3))</f>
        <v>FCC</v>
      </c>
      <c r="C409" t="str">
        <f>VLOOKUP(A409,'ALL EVALS'!A:B,2,FALSE)</f>
        <v>Daneillie Davis</v>
      </c>
      <c r="D409" t="str">
        <f>VLOOKUP(A409,'ALL EVALS'!A:D,4,FALSE)</f>
        <v>Calworks Assistant</v>
      </c>
      <c r="E409" s="3" t="str">
        <f>VLOOKUP(A409,COLLEAGUE!A:E,5,FALSE)</f>
        <v>CLR</v>
      </c>
      <c r="F409" s="4">
        <f>VLOOKUP(A409,COLLEAGUE!A:M,13,FALSE)</f>
        <v>43433</v>
      </c>
      <c r="G409" s="5">
        <f>MIN(INDEX('ALL EVALS'!G:G,MATCH('Evaluation Data'!$A409,'ALL EVALS'!A:A,0)))</f>
        <v>43766</v>
      </c>
      <c r="H409" s="40" t="str">
        <f>VLOOKUP(A409,COLLEAGUE!A:Q,17,FALSE)</f>
        <v>Mossette, Mary B</v>
      </c>
      <c r="I409" t="str">
        <f>VLOOKUP(A409,'ALL EVALS'!A:F,6,FALSE)</f>
        <v>Mary Mossette</v>
      </c>
      <c r="J409" t="str">
        <f t="shared" ca="1" si="6"/>
        <v>No</v>
      </c>
    </row>
    <row r="410" spans="1:10" x14ac:dyDescent="0.25">
      <c r="A410" s="3">
        <v>240954</v>
      </c>
      <c r="B410" t="str">
        <f>IF(OR(LEFT(VLOOKUP($A410,'ALL EVALS'!$A:$C,3,FALSE),1)="M",LEFT(VLOOKUP($A410,'ALL EVALS'!$A:$C,3,FALSE),1)="O"),LEFT(VLOOKUP($A410,'ALL EVALS'!$A:$C,3,FALSE),4),LEFT(VLOOKUP($A410,'ALL EVALS'!$A:$C,3,FALSE),3))</f>
        <v>FCC</v>
      </c>
      <c r="C410" t="str">
        <f>VLOOKUP(A410,'ALL EVALS'!A:B,2,FALSE)</f>
        <v>Lorraine Sepeda</v>
      </c>
      <c r="D410" t="str">
        <f>VLOOKUP(A410,'ALL EVALS'!A:D,4,FALSE)</f>
        <v>Job Developer</v>
      </c>
      <c r="E410" s="3" t="str">
        <f>VLOOKUP(A410,COLLEAGUE!A:E,5,FALSE)</f>
        <v>CLR</v>
      </c>
      <c r="F410" s="4">
        <f>VLOOKUP(A410,COLLEAGUE!A:M,13,FALSE)</f>
        <v>43204</v>
      </c>
      <c r="G410" s="5">
        <f>MIN(INDEX('ALL EVALS'!G:G,MATCH('Evaluation Data'!$A410,'ALL EVALS'!A:A,0)))</f>
        <v>43411</v>
      </c>
      <c r="H410" s="40" t="str">
        <f>VLOOKUP(A410,COLLEAGUE!A:Q,17,FALSE)</f>
        <v>Mossette, Mary B</v>
      </c>
      <c r="I410" t="str">
        <f>VLOOKUP(A410,'ALL EVALS'!A:F,6,FALSE)</f>
        <v>Mary Mossette</v>
      </c>
      <c r="J410" t="str">
        <f t="shared" ca="1" si="6"/>
        <v>Yes</v>
      </c>
    </row>
    <row r="411" spans="1:10" x14ac:dyDescent="0.25">
      <c r="A411" s="3">
        <v>391545</v>
      </c>
      <c r="B411" t="str">
        <f>IF(OR(LEFT(VLOOKUP($A411,'ALL EVALS'!$A:$C,3,FALSE),1)="M",LEFT(VLOOKUP($A411,'ALL EVALS'!$A:$C,3,FALSE),1)="O"),LEFT(VLOOKUP($A411,'ALL EVALS'!$A:$C,3,FALSE),4),LEFT(VLOOKUP($A411,'ALL EVALS'!$A:$C,3,FALSE),3))</f>
        <v>FCC</v>
      </c>
      <c r="C411" t="str">
        <f>VLOOKUP(A411,'ALL EVALS'!A:B,2,FALSE)</f>
        <v>Hilda Reyna</v>
      </c>
      <c r="D411" t="str">
        <f>VLOOKUP(A411,'ALL EVALS'!A:D,4,FALSE)</f>
        <v>Program Development Assistant</v>
      </c>
      <c r="E411" s="3" t="str">
        <f>VLOOKUP(A411,COLLEAGUE!A:E,5,FALSE)</f>
        <v>CLR</v>
      </c>
      <c r="F411" s="4">
        <f>VLOOKUP(A411,COLLEAGUE!A:M,13,FALSE)</f>
        <v>43353</v>
      </c>
      <c r="G411" s="5">
        <f>MIN(INDEX('ALL EVALS'!G:G,MATCH('Evaluation Data'!$A411,'ALL EVALS'!A:A,0)))</f>
        <v>43708</v>
      </c>
      <c r="H411" s="40" t="str">
        <f>VLOOKUP(A411,COLLEAGUE!A:Q,17,FALSE)</f>
        <v>Mossette, Mary B</v>
      </c>
      <c r="I411" t="str">
        <f>VLOOKUP(A411,'ALL EVALS'!A:F,6,FALSE)</f>
        <v>Mary Mossette</v>
      </c>
      <c r="J411" t="str">
        <f t="shared" ca="1" si="6"/>
        <v>No</v>
      </c>
    </row>
    <row r="412" spans="1:10" x14ac:dyDescent="0.25">
      <c r="A412" s="3">
        <v>16734</v>
      </c>
      <c r="B412" t="str">
        <f>IF(OR(LEFT(VLOOKUP($A412,'ALL EVALS'!$A:$C,3,FALSE),1)="M",LEFT(VLOOKUP($A412,'ALL EVALS'!$A:$C,3,FALSE),1)="O"),LEFT(VLOOKUP($A412,'ALL EVALS'!$A:$C,3,FALSE),4),LEFT(VLOOKUP($A412,'ALL EVALS'!$A:$C,3,FALSE),3))</f>
        <v>CCC</v>
      </c>
      <c r="C412" t="str">
        <f>VLOOKUP(A412,'ALL EVALS'!A:B,2,FALSE)</f>
        <v>Cheryl Lock</v>
      </c>
      <c r="D412" t="str">
        <f>VLOOKUP(A412,'ALL EVALS'!A:D,4,FALSE)</f>
        <v>Financial Aid Assistant II</v>
      </c>
      <c r="E412" s="3" t="str">
        <f>VLOOKUP(A412,COLLEAGUE!A:E,5,FALSE)</f>
        <v>CLR</v>
      </c>
      <c r="F412" s="4">
        <f>VLOOKUP(A412,COLLEAGUE!A:M,13,FALSE)</f>
        <v>43356</v>
      </c>
      <c r="G412" s="5">
        <f>MIN(INDEX('ALL EVALS'!G:G,MATCH('Evaluation Data'!$A412,'ALL EVALS'!A:A,0)))</f>
        <v>43678</v>
      </c>
      <c r="H412" s="40" t="str">
        <f>VLOOKUP(A412,COLLEAGUE!A:Q,17,FALSE)</f>
        <v>Levine, Matthew R</v>
      </c>
      <c r="I412" t="str">
        <f>VLOOKUP(A412,'ALL EVALS'!A:F,6,FALSE)</f>
        <v>Matthew Levine</v>
      </c>
      <c r="J412" t="str">
        <f t="shared" ca="1" si="6"/>
        <v>No</v>
      </c>
    </row>
    <row r="413" spans="1:10" x14ac:dyDescent="0.25">
      <c r="A413" s="3">
        <v>20607</v>
      </c>
      <c r="B413" t="str">
        <f>IF(OR(LEFT(VLOOKUP($A413,'ALL EVALS'!$A:$C,3,FALSE),1)="M",LEFT(VLOOKUP($A413,'ALL EVALS'!$A:$C,3,FALSE),1)="O"),LEFT(VLOOKUP($A413,'ALL EVALS'!$A:$C,3,FALSE),4),LEFT(VLOOKUP($A413,'ALL EVALS'!$A:$C,3,FALSE),3))</f>
        <v>CCC</v>
      </c>
      <c r="C413" t="str">
        <f>VLOOKUP(A413,'ALL EVALS'!A:B,2,FALSE)</f>
        <v>Natalie Minas</v>
      </c>
      <c r="D413" t="str">
        <f>VLOOKUP(A413,'ALL EVALS'!A:D,4,FALSE)</f>
        <v>Office Assistant III</v>
      </c>
      <c r="E413" s="3" t="str">
        <f>VLOOKUP(A413,COLLEAGUE!A:E,5,FALSE)</f>
        <v>CLR</v>
      </c>
      <c r="F413" s="4">
        <f>VLOOKUP(A413,COLLEAGUE!A:M,13,FALSE)</f>
        <v>43119</v>
      </c>
      <c r="G413" s="5">
        <f>MIN(INDEX('ALL EVALS'!G:G,MATCH('Evaluation Data'!$A413,'ALL EVALS'!A:A,0)))</f>
        <v>43484</v>
      </c>
      <c r="H413" s="40" t="str">
        <f>VLOOKUP(A413,COLLEAGUE!A:Q,17,FALSE)</f>
        <v>Levine, Matthew R</v>
      </c>
      <c r="I413" t="str">
        <f>VLOOKUP(A413,'ALL EVALS'!A:F,6,FALSE)</f>
        <v>Matthew Levine</v>
      </c>
      <c r="J413" t="str">
        <f t="shared" ca="1" si="6"/>
        <v>Yes</v>
      </c>
    </row>
    <row r="414" spans="1:10" x14ac:dyDescent="0.25">
      <c r="A414" s="3">
        <v>40639</v>
      </c>
      <c r="B414" t="str">
        <f>IF(OR(LEFT(VLOOKUP($A414,'ALL EVALS'!$A:$C,3,FALSE),1)="M",LEFT(VLOOKUP($A414,'ALL EVALS'!$A:$C,3,FALSE),1)="O"),LEFT(VLOOKUP($A414,'ALL EVALS'!$A:$C,3,FALSE),4),LEFT(VLOOKUP($A414,'ALL EVALS'!$A:$C,3,FALSE),3))</f>
        <v>CCC</v>
      </c>
      <c r="C414" t="str">
        <f>VLOOKUP(A414,'ALL EVALS'!A:B,2,FALSE)</f>
        <v>Barbara Wilson</v>
      </c>
      <c r="D414" t="str">
        <f>VLOOKUP(A414,'ALL EVALS'!A:D,4,FALSE)</f>
        <v>Financial Aid Assistant I</v>
      </c>
      <c r="E414" s="3" t="str">
        <f>VLOOKUP(A414,COLLEAGUE!A:E,5,FALSE)</f>
        <v>CLR</v>
      </c>
      <c r="F414" s="4">
        <f>VLOOKUP(A414,COLLEAGUE!A:M,13,FALSE)</f>
        <v>43332</v>
      </c>
      <c r="G414" s="5">
        <f>MIN(INDEX('ALL EVALS'!G:G,MATCH('Evaluation Data'!$A414,'ALL EVALS'!A:A,0)))</f>
        <v>43662</v>
      </c>
      <c r="H414" s="40" t="str">
        <f>VLOOKUP(A414,COLLEAGUE!A:Q,17,FALSE)</f>
        <v>Levine, Matthew R</v>
      </c>
      <c r="I414" t="str">
        <f>VLOOKUP(A414,'ALL EVALS'!A:F,6,FALSE)</f>
        <v>Matthew Levine</v>
      </c>
      <c r="J414" t="str">
        <f t="shared" ca="1" si="6"/>
        <v>No</v>
      </c>
    </row>
    <row r="415" spans="1:10" x14ac:dyDescent="0.25">
      <c r="A415" s="3">
        <v>629622</v>
      </c>
      <c r="B415" t="str">
        <f>IF(OR(LEFT(VLOOKUP($A415,'ALL EVALS'!$A:$C,3,FALSE),1)="M",LEFT(VLOOKUP($A415,'ALL EVALS'!$A:$C,3,FALSE),1)="O"),LEFT(VLOOKUP($A415,'ALL EVALS'!$A:$C,3,FALSE),4),LEFT(VLOOKUP($A415,'ALL EVALS'!$A:$C,3,FALSE),3))</f>
        <v>CCC</v>
      </c>
      <c r="C415" t="str">
        <f>VLOOKUP(A415,'ALL EVALS'!A:B,2,FALSE)</f>
        <v>Rebecca Kinlow</v>
      </c>
      <c r="D415" t="str">
        <f>VLOOKUP(A415,'ALL EVALS'!A:D,4,FALSE)</f>
        <v>Financial Aid Assistant I</v>
      </c>
      <c r="E415" s="3" t="str">
        <f>VLOOKUP(A415,COLLEAGUE!A:E,5,FALSE)</f>
        <v>CLR</v>
      </c>
      <c r="F415" s="4">
        <f>VLOOKUP(A415,COLLEAGUE!A:M,13,FALSE)</f>
        <v>43038</v>
      </c>
      <c r="G415" s="5">
        <f>MIN(INDEX('ALL EVALS'!G:G,MATCH('Evaluation Data'!$A415,'ALL EVALS'!A:A,0)))</f>
        <v>43405</v>
      </c>
      <c r="H415" s="40" t="str">
        <f>VLOOKUP(A415,COLLEAGUE!A:Q,17,FALSE)</f>
        <v>Levine, Matthew R</v>
      </c>
      <c r="I415" t="str">
        <f>VLOOKUP(A415,'ALL EVALS'!A:F,6,FALSE)</f>
        <v>Matthew Levine</v>
      </c>
      <c r="J415" t="str">
        <f t="shared" ca="1" si="6"/>
        <v>Yes</v>
      </c>
    </row>
    <row r="416" spans="1:10" x14ac:dyDescent="0.25">
      <c r="A416" s="3">
        <v>26425</v>
      </c>
      <c r="B416" t="str">
        <f>IF(OR(LEFT(VLOOKUP($A416,'ALL EVALS'!$A:$C,3,FALSE),1)="M",LEFT(VLOOKUP($A416,'ALL EVALS'!$A:$C,3,FALSE),1)="O"),LEFT(VLOOKUP($A416,'ALL EVALS'!$A:$C,3,FALSE),4),LEFT(VLOOKUP($A416,'ALL EVALS'!$A:$C,3,FALSE),3))</f>
        <v xml:space="preserve">RC </v>
      </c>
      <c r="C416" t="str">
        <f>VLOOKUP(A416,'ALL EVALS'!A:B,2,FALSE)</f>
        <v>Yolanda Cardenas</v>
      </c>
      <c r="D416" t="str">
        <f>VLOOKUP(A416,'ALL EVALS'!A:D,4,FALSE)</f>
        <v>Accounting Technician I</v>
      </c>
      <c r="E416" s="3" t="str">
        <f>VLOOKUP(A416,COLLEAGUE!A:E,5,FALSE)</f>
        <v>CLR</v>
      </c>
      <c r="F416" s="4">
        <v>42996</v>
      </c>
      <c r="G416" s="5">
        <f>MIN(INDEX('ALL EVALS'!G:G,MATCH('Evaluation Data'!$A416,'ALL EVALS'!A:A,0)))</f>
        <v>43194</v>
      </c>
      <c r="H416" s="40">
        <f>VLOOKUP(A416,COLLEAGUE!A:Q,17,FALSE)</f>
        <v>0</v>
      </c>
      <c r="I416" t="str">
        <f>VLOOKUP(A416,'ALL EVALS'!A:F,6,FALSE)</f>
        <v>Melanie Highfill</v>
      </c>
      <c r="J416" t="str">
        <f t="shared" ca="1" si="6"/>
        <v>Yes</v>
      </c>
    </row>
    <row r="417" spans="1:10" x14ac:dyDescent="0.25">
      <c r="A417" s="3">
        <v>42820</v>
      </c>
      <c r="B417" t="str">
        <f>IF(OR(LEFT(VLOOKUP($A417,'ALL EVALS'!$A:$C,3,FALSE),1)="M",LEFT(VLOOKUP($A417,'ALL EVALS'!$A:$C,3,FALSE),1)="O"),LEFT(VLOOKUP($A417,'ALL EVALS'!$A:$C,3,FALSE),4),LEFT(VLOOKUP($A417,'ALL EVALS'!$A:$C,3,FALSE),3))</f>
        <v xml:space="preserve">RC </v>
      </c>
      <c r="C417" t="str">
        <f>VLOOKUP(A417,'ALL EVALS'!A:B,2,FALSE)</f>
        <v>John Cunningham</v>
      </c>
      <c r="D417" t="str">
        <f>VLOOKUP(A417,'ALL EVALS'!A:D,4,FALSE)</f>
        <v>Food Service Manager</v>
      </c>
      <c r="E417" s="3" t="str">
        <f>VLOOKUP(A417,COLLEAGUE!A:E,5,FALSE)</f>
        <v>CLM</v>
      </c>
      <c r="F417" s="4">
        <f>VLOOKUP(A417,COLLEAGUE!A:M,13,FALSE)</f>
        <v>42997</v>
      </c>
      <c r="G417" s="5">
        <f>MIN(INDEX('ALL EVALS'!G:G,MATCH('Evaluation Data'!$A417,'ALL EVALS'!A:A,0)))</f>
        <v>43447</v>
      </c>
      <c r="H417" s="40" t="str">
        <f>VLOOKUP(A417,COLLEAGUE!A:Q,17,FALSE)</f>
        <v>Berry, Donna F</v>
      </c>
      <c r="I417" t="str">
        <f>VLOOKUP(A417,'ALL EVALS'!A:F,6,FALSE)</f>
        <v>Melanie Highfill</v>
      </c>
      <c r="J417" t="str">
        <f t="shared" ca="1" si="6"/>
        <v>Yes</v>
      </c>
    </row>
    <row r="418" spans="1:10" x14ac:dyDescent="0.25">
      <c r="A418" s="3">
        <v>70522</v>
      </c>
      <c r="B418" t="str">
        <f>IF(OR(LEFT(VLOOKUP($A418,'ALL EVALS'!$A:$C,3,FALSE),1)="M",LEFT(VLOOKUP($A418,'ALL EVALS'!$A:$C,3,FALSE),1)="O"),LEFT(VLOOKUP($A418,'ALL EVALS'!$A:$C,3,FALSE),4),LEFT(VLOOKUP($A418,'ALL EVALS'!$A:$C,3,FALSE),3))</f>
        <v xml:space="preserve">RC </v>
      </c>
      <c r="C418" t="str">
        <f>VLOOKUP(A418,'ALL EVALS'!A:B,2,FALSE)</f>
        <v>Rosa Rios</v>
      </c>
      <c r="D418" t="str">
        <f>VLOOKUP(A418,'ALL EVALS'!A:D,4,FALSE)</f>
        <v>Office Assistant III</v>
      </c>
      <c r="E418" s="3" t="str">
        <f>VLOOKUP(A418,COLLEAGUE!A:E,5,FALSE)</f>
        <v>CLR</v>
      </c>
      <c r="F418" s="4">
        <f>VLOOKUP(A418,COLLEAGUE!A:M,13,FALSE)</f>
        <v>42965</v>
      </c>
      <c r="G418" s="5">
        <f>MIN(INDEX('ALL EVALS'!G:G,MATCH('Evaluation Data'!$A418,'ALL EVALS'!A:A,0)))</f>
        <v>43339</v>
      </c>
      <c r="H418" s="40" t="str">
        <f>VLOOKUP(A418,COLLEAGUE!A:Q,17,FALSE)</f>
        <v>Berry, Donna F</v>
      </c>
      <c r="I418" t="str">
        <f>VLOOKUP(A418,'ALL EVALS'!A:F,6,FALSE)</f>
        <v>Melanie Highfill</v>
      </c>
      <c r="J418" t="str">
        <f t="shared" ca="1" si="6"/>
        <v>Yes</v>
      </c>
    </row>
    <row r="419" spans="1:10" x14ac:dyDescent="0.25">
      <c r="A419" s="3">
        <v>103436</v>
      </c>
      <c r="B419" t="str">
        <f>IF(OR(LEFT(VLOOKUP($A419,'ALL EVALS'!$A:$C,3,FALSE),1)="M",LEFT(VLOOKUP($A419,'ALL EVALS'!$A:$C,3,FALSE),1)="O"),LEFT(VLOOKUP($A419,'ALL EVALS'!$A:$C,3,FALSE),4),LEFT(VLOOKUP($A419,'ALL EVALS'!$A:$C,3,FALSE),3))</f>
        <v xml:space="preserve">RC </v>
      </c>
      <c r="C419" t="str">
        <f>VLOOKUP(A419,'ALL EVALS'!A:B,2,FALSE)</f>
        <v>Charlotte Espinosa</v>
      </c>
      <c r="D419" t="str">
        <f>VLOOKUP(A419,'ALL EVALS'!A:D,4,FALSE)</f>
        <v>Copy Center Specialist</v>
      </c>
      <c r="E419" s="3" t="str">
        <f>VLOOKUP(A419,COLLEAGUE!A:E,5,FALSE)</f>
        <v>CLR</v>
      </c>
      <c r="F419" s="4">
        <f>VLOOKUP(A419,COLLEAGUE!A:M,13,FALSE)</f>
        <v>42969</v>
      </c>
      <c r="G419" s="5">
        <f>MIN(INDEX('ALL EVALS'!G:G,MATCH('Evaluation Data'!$A419,'ALL EVALS'!A:A,0)))</f>
        <v>43148</v>
      </c>
      <c r="H419" s="40" t="str">
        <f>VLOOKUP(A419,COLLEAGUE!A:Q,17,FALSE)</f>
        <v>Berry, Donna F</v>
      </c>
      <c r="I419" t="str">
        <f>VLOOKUP(A419,'ALL EVALS'!A:F,6,FALSE)</f>
        <v>Melanie Highfill</v>
      </c>
      <c r="J419" t="str">
        <f t="shared" ca="1" si="6"/>
        <v>Yes</v>
      </c>
    </row>
    <row r="420" spans="1:10" x14ac:dyDescent="0.25">
      <c r="A420" s="3">
        <v>107621</v>
      </c>
      <c r="B420" t="str">
        <f>IF(OR(LEFT(VLOOKUP($A420,'ALL EVALS'!$A:$C,3,FALSE),1)="M",LEFT(VLOOKUP($A420,'ALL EVALS'!$A:$C,3,FALSE),1)="O"),LEFT(VLOOKUP($A420,'ALL EVALS'!$A:$C,3,FALSE),4),LEFT(VLOOKUP($A420,'ALL EVALS'!$A:$C,3,FALSE),3))</f>
        <v xml:space="preserve">RC </v>
      </c>
      <c r="C420" t="str">
        <f>VLOOKUP(A420,'ALL EVALS'!A:B,2,FALSE)</f>
        <v>Linda Quercia</v>
      </c>
      <c r="D420" t="str">
        <f>VLOOKUP(A420,'ALL EVALS'!A:D,4,FALSE)</f>
        <v>Duplicating Operator</v>
      </c>
      <c r="E420" s="3" t="str">
        <f>VLOOKUP(A420,COLLEAGUE!A:E,5,FALSE)</f>
        <v>CLR</v>
      </c>
      <c r="F420" s="4">
        <f>VLOOKUP(A420,COLLEAGUE!A:M,13,FALSE)</f>
        <v>42969</v>
      </c>
      <c r="G420" s="5">
        <f>MIN(INDEX('ALL EVALS'!G:G,MATCH('Evaluation Data'!$A420,'ALL EVALS'!A:A,0)))</f>
        <v>43134</v>
      </c>
      <c r="H420" s="40" t="str">
        <f>VLOOKUP(A420,COLLEAGUE!A:Q,17,FALSE)</f>
        <v>Berry, Donna F</v>
      </c>
      <c r="I420" t="str">
        <f>VLOOKUP(A420,'ALL EVALS'!A:F,6,FALSE)</f>
        <v>Melanie Highfill</v>
      </c>
      <c r="J420" t="str">
        <f t="shared" ca="1" si="6"/>
        <v>Yes</v>
      </c>
    </row>
    <row r="421" spans="1:10" x14ac:dyDescent="0.25">
      <c r="A421" s="3">
        <v>190001</v>
      </c>
      <c r="B421" t="str">
        <f>IF(OR(LEFT(VLOOKUP($A421,'ALL EVALS'!$A:$C,3,FALSE),1)="M",LEFT(VLOOKUP($A421,'ALL EVALS'!$A:$C,3,FALSE),1)="O"),LEFT(VLOOKUP($A421,'ALL EVALS'!$A:$C,3,FALSE),4),LEFT(VLOOKUP($A421,'ALL EVALS'!$A:$C,3,FALSE),3))</f>
        <v xml:space="preserve">RC </v>
      </c>
      <c r="C421" t="str">
        <f>VLOOKUP(A421,'ALL EVALS'!A:B,2,FALSE)</f>
        <v>Samaria Cardenas</v>
      </c>
      <c r="D421" t="str">
        <f>VLOOKUP(A421,'ALL EVALS'!A:D,4,FALSE)</f>
        <v>Administrative Assistant</v>
      </c>
      <c r="E421" s="3" t="str">
        <f>VLOOKUP(A421,COLLEAGUE!A:E,5,FALSE)</f>
        <v>CLR</v>
      </c>
      <c r="F421" s="4">
        <f>VLOOKUP(A421,COLLEAGUE!A:M,13,FALSE)</f>
        <v>43454</v>
      </c>
      <c r="G421" s="5">
        <f>MIN(INDEX('ALL EVALS'!G:G,MATCH('Evaluation Data'!$A421,'ALL EVALS'!A:A,0)))</f>
        <v>43591</v>
      </c>
      <c r="H421" s="40" t="str">
        <f>VLOOKUP(A421,COLLEAGUE!A:Q,17,FALSE)</f>
        <v>Highfill, Melanie</v>
      </c>
      <c r="I421" t="str">
        <f>VLOOKUP(A421,'ALL EVALS'!A:F,6,FALSE)</f>
        <v>Melanie Highfill</v>
      </c>
      <c r="J421" t="str">
        <f t="shared" ca="1" si="6"/>
        <v>No</v>
      </c>
    </row>
    <row r="422" spans="1:10" x14ac:dyDescent="0.25">
      <c r="A422" s="3">
        <v>207436</v>
      </c>
      <c r="B422" t="str">
        <f>IF(OR(LEFT(VLOOKUP($A422,'ALL EVALS'!$A:$C,3,FALSE),1)="M",LEFT(VLOOKUP($A422,'ALL EVALS'!$A:$C,3,FALSE),1)="O"),LEFT(VLOOKUP($A422,'ALL EVALS'!$A:$C,3,FALSE),4),LEFT(VLOOKUP($A422,'ALL EVALS'!$A:$C,3,FALSE),3))</f>
        <v xml:space="preserve">RC </v>
      </c>
      <c r="C422" t="str">
        <f>VLOOKUP(A422,'ALL EVALS'!A:B,2,FALSE)</f>
        <v>Linda Nies</v>
      </c>
      <c r="D422" t="str">
        <f>VLOOKUP(A422,'ALL EVALS'!A:D,4,FALSE)</f>
        <v>Accounting Supervisor</v>
      </c>
      <c r="E422" s="3" t="str">
        <f>VLOOKUP(A422,COLLEAGUE!A:E,5,FALSE)</f>
        <v>CLM</v>
      </c>
      <c r="F422" s="4">
        <f>VLOOKUP(A422,COLLEAGUE!A:M,13,FALSE)</f>
        <v>43004</v>
      </c>
      <c r="G422" s="5">
        <f>MIN(INDEX('ALL EVALS'!G:G,MATCH('Evaluation Data'!$A422,'ALL EVALS'!A:A,0)))</f>
        <v>43742</v>
      </c>
      <c r="H422" s="40" t="str">
        <f>VLOOKUP(A422,COLLEAGUE!A:Q,17,FALSE)</f>
        <v>Berry, Donna F</v>
      </c>
      <c r="I422" t="str">
        <f>VLOOKUP(A422,'ALL EVALS'!A:F,6,FALSE)</f>
        <v>Melanie Highfill</v>
      </c>
      <c r="J422" t="str">
        <f t="shared" ca="1" si="6"/>
        <v>No</v>
      </c>
    </row>
    <row r="423" spans="1:10" x14ac:dyDescent="0.25">
      <c r="A423" s="3">
        <v>397412</v>
      </c>
      <c r="B423" t="str">
        <f>IF(OR(LEFT(VLOOKUP($A423,'ALL EVALS'!$A:$C,3,FALSE),1)="M",LEFT(VLOOKUP($A423,'ALL EVALS'!$A:$C,3,FALSE),1)="O"),LEFT(VLOOKUP($A423,'ALL EVALS'!$A:$C,3,FALSE),4),LEFT(VLOOKUP($A423,'ALL EVALS'!$A:$C,3,FALSE),3))</f>
        <v xml:space="preserve">RC </v>
      </c>
      <c r="C423" t="str">
        <f>VLOOKUP(A423,'ALL EVALS'!A:B,2,FALSE)</f>
        <v>Michael Kaiser</v>
      </c>
      <c r="D423" t="str">
        <f>VLOOKUP(A423,'ALL EVALS'!A:D,4,FALSE)</f>
        <v>Building Services Manager</v>
      </c>
      <c r="E423" s="3" t="str">
        <f>VLOOKUP(A423,COLLEAGUE!A:E,5,FALSE)</f>
        <v>CLM</v>
      </c>
      <c r="F423" s="4">
        <f>VLOOKUP(A423,COLLEAGUE!A:M,13,FALSE)</f>
        <v>42660</v>
      </c>
      <c r="G423" s="5">
        <f>MIN(INDEX('ALL EVALS'!G:G,MATCH('Evaluation Data'!$A423,'ALL EVALS'!A:A,0)))</f>
        <v>42995</v>
      </c>
      <c r="H423" s="40" t="str">
        <f>VLOOKUP(A423,COLLEAGUE!A:Q,17,FALSE)</f>
        <v>Berry, Donna F</v>
      </c>
      <c r="I423" t="str">
        <f>VLOOKUP(A423,'ALL EVALS'!A:F,6,FALSE)</f>
        <v>Melanie Highfill</v>
      </c>
      <c r="J423" t="str">
        <f t="shared" ca="1" si="6"/>
        <v>Yes</v>
      </c>
    </row>
    <row r="424" spans="1:10" x14ac:dyDescent="0.25">
      <c r="A424" s="3">
        <v>13880</v>
      </c>
      <c r="B424" t="str">
        <f>IF(OR(LEFT(VLOOKUP($A424,'ALL EVALS'!$A:$C,3,FALSE),1)="M",LEFT(VLOOKUP($A424,'ALL EVALS'!$A:$C,3,FALSE),1)="O"),LEFT(VLOOKUP($A424,'ALL EVALS'!$A:$C,3,FALSE),4),LEFT(VLOOKUP($A424,'ALL EVALS'!$A:$C,3,FALSE),3))</f>
        <v xml:space="preserve">RC </v>
      </c>
      <c r="C424" t="str">
        <f>VLOOKUP(A424,'ALL EVALS'!A:B,2,FALSE)</f>
        <v>Daniel Tanaka</v>
      </c>
      <c r="D424" t="str">
        <f>VLOOKUP(A424,'ALL EVALS'!A:D,4,FALSE)</f>
        <v>Custodian</v>
      </c>
      <c r="E424" s="3" t="str">
        <f>VLOOKUP(A424,COLLEAGUE!A:E,5,FALSE)</f>
        <v>CLR</v>
      </c>
      <c r="F424" s="4">
        <f>VLOOKUP(A424,COLLEAGUE!A:M,13,FALSE)</f>
        <v>43069</v>
      </c>
      <c r="G424" s="5">
        <f>MIN(INDEX('ALL EVALS'!G:G,MATCH('Evaluation Data'!$A424,'ALL EVALS'!A:A,0)))</f>
        <v>43189</v>
      </c>
      <c r="H424" s="40" t="str">
        <f>VLOOKUP(A424,COLLEAGUE!A:Q,17,FALSE)</f>
        <v>Kaiser, Michael D</v>
      </c>
      <c r="I424" t="str">
        <f>VLOOKUP(A424,'ALL EVALS'!A:F,6,FALSE)</f>
        <v>Michael Kaiser</v>
      </c>
      <c r="J424" t="str">
        <f t="shared" ca="1" si="6"/>
        <v>Yes</v>
      </c>
    </row>
    <row r="425" spans="1:10" x14ac:dyDescent="0.25">
      <c r="A425" s="3">
        <v>18118</v>
      </c>
      <c r="B425" t="str">
        <f>IF(OR(LEFT(VLOOKUP($A425,'ALL EVALS'!$A:$C,3,FALSE),1)="M",LEFT(VLOOKUP($A425,'ALL EVALS'!$A:$C,3,FALSE),1)="O"),LEFT(VLOOKUP($A425,'ALL EVALS'!$A:$C,3,FALSE),4),LEFT(VLOOKUP($A425,'ALL EVALS'!$A:$C,3,FALSE),3))</f>
        <v xml:space="preserve">RC </v>
      </c>
      <c r="C425" t="str">
        <f>VLOOKUP(A425,'ALL EVALS'!A:B,2,FALSE)</f>
        <v>James Allen</v>
      </c>
      <c r="D425" t="str">
        <f>VLOOKUP(A425,'ALL EVALS'!A:D,4,FALSE)</f>
        <v>General Utility Worker</v>
      </c>
      <c r="E425" s="3" t="str">
        <f>VLOOKUP(A425,COLLEAGUE!A:E,5,FALSE)</f>
        <v>CLR</v>
      </c>
      <c r="F425" s="4">
        <f>VLOOKUP(A425,COLLEAGUE!A:M,13,FALSE)</f>
        <v>43068</v>
      </c>
      <c r="G425" s="5">
        <f>MIN(INDEX('ALL EVALS'!G:G,MATCH('Evaluation Data'!$A425,'ALL EVALS'!A:A,0)))</f>
        <v>43356</v>
      </c>
      <c r="H425" s="40" t="str">
        <f>VLOOKUP(A425,COLLEAGUE!A:Q,17,FALSE)</f>
        <v>Kaiser, Michael D</v>
      </c>
      <c r="I425" t="str">
        <f>VLOOKUP(A425,'ALL EVALS'!A:F,6,FALSE)</f>
        <v>Michael Kaiser</v>
      </c>
      <c r="J425" t="str">
        <f t="shared" ca="1" si="6"/>
        <v>Yes</v>
      </c>
    </row>
    <row r="426" spans="1:10" x14ac:dyDescent="0.25">
      <c r="A426" s="3">
        <v>98199</v>
      </c>
      <c r="B426" t="str">
        <f>IF(OR(LEFT(VLOOKUP($A426,'ALL EVALS'!$A:$C,3,FALSE),1)="M",LEFT(VLOOKUP($A426,'ALL EVALS'!$A:$C,3,FALSE),1)="O"),LEFT(VLOOKUP($A426,'ALL EVALS'!$A:$C,3,FALSE),4),LEFT(VLOOKUP($A426,'ALL EVALS'!$A:$C,3,FALSE),3))</f>
        <v xml:space="preserve">RC </v>
      </c>
      <c r="C426" t="str">
        <f>VLOOKUP(A426,'ALL EVALS'!A:B,2,FALSE)</f>
        <v>Matthew Laney</v>
      </c>
      <c r="D426" t="str">
        <f>VLOOKUP(A426,'ALL EVALS'!A:D,4,FALSE)</f>
        <v>General Utility Worker</v>
      </c>
      <c r="E426" s="3" t="str">
        <f>VLOOKUP(A426,COLLEAGUE!A:E,5,FALSE)</f>
        <v>CLR</v>
      </c>
      <c r="F426" s="4">
        <f>VLOOKUP(A426,COLLEAGUE!A:M,13,FALSE)</f>
        <v>41738</v>
      </c>
      <c r="G426" s="5">
        <f>MIN(INDEX('ALL EVALS'!G:G,MATCH('Evaluation Data'!$A426,'ALL EVALS'!A:A,0)))</f>
        <v>43404</v>
      </c>
      <c r="H426" s="40" t="str">
        <f>VLOOKUP(A426,COLLEAGUE!A:Q,17,FALSE)</f>
        <v>Kaiser, Michael D</v>
      </c>
      <c r="I426" t="str">
        <f>VLOOKUP(A426,'ALL EVALS'!A:F,6,FALSE)</f>
        <v>Michael Kaiser</v>
      </c>
      <c r="J426" t="str">
        <f t="shared" ca="1" si="6"/>
        <v>Yes</v>
      </c>
    </row>
    <row r="427" spans="1:10" x14ac:dyDescent="0.25">
      <c r="A427" s="3">
        <v>202476</v>
      </c>
      <c r="B427" t="str">
        <f>IF(OR(LEFT(VLOOKUP($A427,'ALL EVALS'!$A:$C,3,FALSE),1)="M",LEFT(VLOOKUP($A427,'ALL EVALS'!$A:$C,3,FALSE),1)="O"),LEFT(VLOOKUP($A427,'ALL EVALS'!$A:$C,3,FALSE),4),LEFT(VLOOKUP($A427,'ALL EVALS'!$A:$C,3,FALSE),3))</f>
        <v xml:space="preserve">RC </v>
      </c>
      <c r="C427" t="str">
        <f>VLOOKUP(A427,'ALL EVALS'!A:B,2,FALSE)</f>
        <v>Addam Cogdell</v>
      </c>
      <c r="D427" t="str">
        <f>VLOOKUP(A427,'ALL EVALS'!A:D,4,FALSE)</f>
        <v>Lead Custodian</v>
      </c>
      <c r="E427" s="3" t="str">
        <f>VLOOKUP(A427,COLLEAGUE!A:E,5,FALSE)</f>
        <v>CLR</v>
      </c>
      <c r="F427" s="4">
        <f>VLOOKUP(A427,COLLEAGUE!A:M,13,FALSE)</f>
        <v>42457</v>
      </c>
      <c r="G427" s="5">
        <f>MIN(INDEX('ALL EVALS'!G:G,MATCH('Evaluation Data'!$A427,'ALL EVALS'!A:A,0)))</f>
        <v>43180</v>
      </c>
      <c r="H427" s="40" t="str">
        <f>VLOOKUP(A427,COLLEAGUE!A:Q,17,FALSE)</f>
        <v>Kaiser, Michael D</v>
      </c>
      <c r="I427" t="str">
        <f>VLOOKUP(A427,'ALL EVALS'!A:F,6,FALSE)</f>
        <v>Michael Kaiser</v>
      </c>
      <c r="J427" t="str">
        <f t="shared" ca="1" si="6"/>
        <v>Yes</v>
      </c>
    </row>
    <row r="428" spans="1:10" x14ac:dyDescent="0.25">
      <c r="A428" s="3">
        <v>209680</v>
      </c>
      <c r="B428" t="str">
        <f>IF(OR(LEFT(VLOOKUP($A428,'ALL EVALS'!$A:$C,3,FALSE),1)="M",LEFT(VLOOKUP($A428,'ALL EVALS'!$A:$C,3,FALSE),1)="O"),LEFT(VLOOKUP($A428,'ALL EVALS'!$A:$C,3,FALSE),4),LEFT(VLOOKUP($A428,'ALL EVALS'!$A:$C,3,FALSE),3))</f>
        <v xml:space="preserve">RC </v>
      </c>
      <c r="C428" t="str">
        <f>VLOOKUP(A428,'ALL EVALS'!A:B,2,FALSE)</f>
        <v>Jose Bravo</v>
      </c>
      <c r="D428" t="str">
        <f>VLOOKUP(A428,'ALL EVALS'!A:D,4,FALSE)</f>
        <v>Custodian</v>
      </c>
      <c r="E428" s="3" t="str">
        <f>VLOOKUP(A428,COLLEAGUE!A:E,5,FALSE)</f>
        <v>CLR</v>
      </c>
      <c r="F428" s="4">
        <f>VLOOKUP(A428,COLLEAGUE!A:M,13,FALSE)</f>
        <v>41733</v>
      </c>
      <c r="G428" s="5">
        <f>MIN(INDEX('ALL EVALS'!G:G,MATCH('Evaluation Data'!$A428,'ALL EVALS'!A:A,0)))</f>
        <v>43176</v>
      </c>
      <c r="H428" s="40" t="str">
        <f>VLOOKUP(A428,COLLEAGUE!A:Q,17,FALSE)</f>
        <v>Kaiser, Michael D</v>
      </c>
      <c r="I428" t="str">
        <f>VLOOKUP(A428,'ALL EVALS'!A:F,6,FALSE)</f>
        <v>Michael Kaiser</v>
      </c>
      <c r="J428" t="str">
        <f t="shared" ca="1" si="6"/>
        <v>Yes</v>
      </c>
    </row>
    <row r="429" spans="1:10" x14ac:dyDescent="0.25">
      <c r="A429" s="3">
        <v>281459</v>
      </c>
      <c r="B429" t="str">
        <f>IF(OR(LEFT(VLOOKUP($A429,'ALL EVALS'!$A:$C,3,FALSE),1)="M",LEFT(VLOOKUP($A429,'ALL EVALS'!$A:$C,3,FALSE),1)="O"),LEFT(VLOOKUP($A429,'ALL EVALS'!$A:$C,3,FALSE),4),LEFT(VLOOKUP($A429,'ALL EVALS'!$A:$C,3,FALSE),3))</f>
        <v xml:space="preserve">RC </v>
      </c>
      <c r="C429" t="str">
        <f>VLOOKUP(A429,'ALL EVALS'!A:B,2,FALSE)</f>
        <v>Thomas Martinez</v>
      </c>
      <c r="D429" t="str">
        <f>VLOOKUP(A429,'ALL EVALS'!A:D,4,FALSE)</f>
        <v>General Utility Worker</v>
      </c>
      <c r="E429" s="3" t="str">
        <f>VLOOKUP(A429,COLLEAGUE!A:E,5,FALSE)</f>
        <v>CLR</v>
      </c>
      <c r="F429" s="4">
        <f>VLOOKUP(A429,COLLEAGUE!A:M,13,FALSE)</f>
        <v>42962</v>
      </c>
      <c r="G429" s="5">
        <f>MIN(INDEX('ALL EVALS'!G:G,MATCH('Evaluation Data'!$A429,'ALL EVALS'!A:A,0)))</f>
        <v>43344</v>
      </c>
      <c r="H429" s="40" t="str">
        <f>VLOOKUP(A429,COLLEAGUE!A:Q,17,FALSE)</f>
        <v>Kaiser, Michael D</v>
      </c>
      <c r="I429" t="str">
        <f>VLOOKUP(A429,'ALL EVALS'!A:F,6,FALSE)</f>
        <v>Michael Kaiser</v>
      </c>
      <c r="J429" t="str">
        <f t="shared" ca="1" si="6"/>
        <v>Yes</v>
      </c>
    </row>
    <row r="430" spans="1:10" x14ac:dyDescent="0.25">
      <c r="A430" s="3">
        <v>339944</v>
      </c>
      <c r="B430" t="str">
        <f>IF(OR(LEFT(VLOOKUP($A430,'ALL EVALS'!$A:$C,3,FALSE),1)="M",LEFT(VLOOKUP($A430,'ALL EVALS'!$A:$C,3,FALSE),1)="O"),LEFT(VLOOKUP($A430,'ALL EVALS'!$A:$C,3,FALSE),4),LEFT(VLOOKUP($A430,'ALL EVALS'!$A:$C,3,FALSE),3))</f>
        <v xml:space="preserve">RC </v>
      </c>
      <c r="C430" t="str">
        <f>VLOOKUP(A430,'ALL EVALS'!A:B,2,FALSE)</f>
        <v>Michael Lynch</v>
      </c>
      <c r="D430" t="str">
        <f>VLOOKUP(A430,'ALL EVALS'!A:D,4,FALSE)</f>
        <v>Custodian</v>
      </c>
      <c r="E430" s="3" t="str">
        <f>VLOOKUP(A430,COLLEAGUE!A:E,5,FALSE)</f>
        <v>CLR</v>
      </c>
      <c r="F430" s="4">
        <f>VLOOKUP(A430,COLLEAGUE!A:M,13,FALSE)</f>
        <v>43174</v>
      </c>
      <c r="G430" s="5">
        <f>MIN(INDEX('ALL EVALS'!G:G,MATCH('Evaluation Data'!$A430,'ALL EVALS'!A:A,0)))</f>
        <v>43242</v>
      </c>
      <c r="H430" s="40" t="str">
        <f>VLOOKUP(A430,COLLEAGUE!A:Q,17,FALSE)</f>
        <v>Kaiser, Michael D</v>
      </c>
      <c r="I430" t="str">
        <f>VLOOKUP(A430,'ALL EVALS'!A:F,6,FALSE)</f>
        <v>Michael Kaiser</v>
      </c>
      <c r="J430" t="str">
        <f t="shared" ca="1" si="6"/>
        <v>Yes</v>
      </c>
    </row>
    <row r="431" spans="1:10" x14ac:dyDescent="0.25">
      <c r="A431" s="3">
        <v>398081</v>
      </c>
      <c r="B431" t="str">
        <f>IF(OR(LEFT(VLOOKUP($A431,'ALL EVALS'!$A:$C,3,FALSE),1)="M",LEFT(VLOOKUP($A431,'ALL EVALS'!$A:$C,3,FALSE),1)="O"),LEFT(VLOOKUP($A431,'ALL EVALS'!$A:$C,3,FALSE),4),LEFT(VLOOKUP($A431,'ALL EVALS'!$A:$C,3,FALSE),3))</f>
        <v xml:space="preserve">RC </v>
      </c>
      <c r="C431" t="str">
        <f>VLOOKUP(A431,'ALL EVALS'!A:B,2,FALSE)</f>
        <v>Michael Graffigna</v>
      </c>
      <c r="D431" t="str">
        <f>VLOOKUP(A431,'ALL EVALS'!A:D,4,FALSE)</f>
        <v>Custodian</v>
      </c>
      <c r="E431" s="3" t="str">
        <f>VLOOKUP(A431,COLLEAGUE!A:E,5,FALSE)</f>
        <v>CLR</v>
      </c>
      <c r="F431" s="4">
        <f>VLOOKUP(A431,COLLEAGUE!A:M,13,FALSE)</f>
        <v>43168</v>
      </c>
      <c r="G431" s="5">
        <f>MIN(INDEX('ALL EVALS'!G:G,MATCH('Evaluation Data'!$A431,'ALL EVALS'!A:A,0)))</f>
        <v>43211</v>
      </c>
      <c r="H431" s="40" t="str">
        <f>VLOOKUP(A431,COLLEAGUE!A:Q,17,FALSE)</f>
        <v>Kaiser, Michael D</v>
      </c>
      <c r="I431" t="str">
        <f>VLOOKUP(A431,'ALL EVALS'!A:F,6,FALSE)</f>
        <v>Michael Kaiser</v>
      </c>
      <c r="J431" t="str">
        <f t="shared" ca="1" si="6"/>
        <v>Yes</v>
      </c>
    </row>
    <row r="432" spans="1:10" x14ac:dyDescent="0.25">
      <c r="A432" s="3">
        <v>419285</v>
      </c>
      <c r="B432" t="str">
        <f>IF(OR(LEFT(VLOOKUP($A432,'ALL EVALS'!$A:$C,3,FALSE),1)="M",LEFT(VLOOKUP($A432,'ALL EVALS'!$A:$C,3,FALSE),1)="O"),LEFT(VLOOKUP($A432,'ALL EVALS'!$A:$C,3,FALSE),4),LEFT(VLOOKUP($A432,'ALL EVALS'!$A:$C,3,FALSE),3))</f>
        <v xml:space="preserve">RC </v>
      </c>
      <c r="C432" t="str">
        <f>VLOOKUP(A432,'ALL EVALS'!A:B,2,FALSE)</f>
        <v>Jose Luis Meza Agabo</v>
      </c>
      <c r="D432" t="str">
        <f>VLOOKUP(A432,'ALL EVALS'!A:D,4,FALSE)</f>
        <v>Custodian</v>
      </c>
      <c r="E432" s="3" t="str">
        <f>VLOOKUP(A432,COLLEAGUE!A:E,5,FALSE)</f>
        <v>CLR</v>
      </c>
      <c r="G432" s="5">
        <f>MIN(INDEX('ALL EVALS'!G:G,MATCH('Evaluation Data'!$A432,'ALL EVALS'!A:A,0)))</f>
        <v>43250</v>
      </c>
      <c r="H432" s="40" t="str">
        <f>VLOOKUP(A432,COLLEAGUE!A:Q,17,FALSE)</f>
        <v>Kaiser, Michael D</v>
      </c>
      <c r="I432" t="str">
        <f>VLOOKUP(A432,'ALL EVALS'!A:F,6,FALSE)</f>
        <v>Michael Kaiser</v>
      </c>
      <c r="J432" t="str">
        <f t="shared" ca="1" si="6"/>
        <v>Yes</v>
      </c>
    </row>
    <row r="433" spans="1:10" x14ac:dyDescent="0.25">
      <c r="A433" s="3">
        <v>486109</v>
      </c>
      <c r="B433" t="str">
        <f>IF(OR(LEFT(VLOOKUP($A433,'ALL EVALS'!$A:$C,3,FALSE),1)="M",LEFT(VLOOKUP($A433,'ALL EVALS'!$A:$C,3,FALSE),1)="O"),LEFT(VLOOKUP($A433,'ALL EVALS'!$A:$C,3,FALSE),4),LEFT(VLOOKUP($A433,'ALL EVALS'!$A:$C,3,FALSE),3))</f>
        <v xml:space="preserve">RC </v>
      </c>
      <c r="C433" t="str">
        <f>VLOOKUP(A433,'ALL EVALS'!A:B,2,FALSE)</f>
        <v>Rigoberto Alvarado Hernandez</v>
      </c>
      <c r="D433" t="str">
        <f>VLOOKUP(A433,'ALL EVALS'!A:D,4,FALSE)</f>
        <v>Custodian</v>
      </c>
      <c r="E433" s="3" t="str">
        <f>VLOOKUP(A433,COLLEAGUE!A:E,5,FALSE)</f>
        <v>CLR</v>
      </c>
      <c r="F433" s="4">
        <f>VLOOKUP(A433,COLLEAGUE!A:M,13,FALSE)</f>
        <v>43160</v>
      </c>
      <c r="G433" s="5">
        <f>MIN(INDEX('ALL EVALS'!G:G,MATCH('Evaluation Data'!$A433,'ALL EVALS'!A:A,0)))</f>
        <v>43250</v>
      </c>
      <c r="H433" s="40" t="str">
        <f>VLOOKUP(A433,COLLEAGUE!A:Q,17,FALSE)</f>
        <v>Kaiser, Michael D</v>
      </c>
      <c r="I433" t="str">
        <f>VLOOKUP(A433,'ALL EVALS'!A:F,6,FALSE)</f>
        <v>Michael Kaiser</v>
      </c>
      <c r="J433" t="str">
        <f t="shared" ca="1" si="6"/>
        <v>Yes</v>
      </c>
    </row>
    <row r="434" spans="1:10" x14ac:dyDescent="0.25">
      <c r="A434" s="3">
        <v>486540</v>
      </c>
      <c r="B434" t="str">
        <f>IF(OR(LEFT(VLOOKUP($A434,'ALL EVALS'!$A:$C,3,FALSE),1)="M",LEFT(VLOOKUP($A434,'ALL EVALS'!$A:$C,3,FALSE),1)="O"),LEFT(VLOOKUP($A434,'ALL EVALS'!$A:$C,3,FALSE),4),LEFT(VLOOKUP($A434,'ALL EVALS'!$A:$C,3,FALSE),3))</f>
        <v xml:space="preserve">RC </v>
      </c>
      <c r="C434" t="str">
        <f>VLOOKUP(A434,'ALL EVALS'!A:B,2,FALSE)</f>
        <v>Larry Simpson</v>
      </c>
      <c r="D434" t="str">
        <f>VLOOKUP(A434,'ALL EVALS'!A:D,4,FALSE)</f>
        <v>Warehouse Worker</v>
      </c>
      <c r="E434" s="3" t="str">
        <f>VLOOKUP(A434,COLLEAGUE!A:E,5,FALSE)</f>
        <v>CLR</v>
      </c>
      <c r="F434" s="4">
        <f>VLOOKUP(A434,COLLEAGUE!A:M,13,FALSE)</f>
        <v>41803</v>
      </c>
      <c r="G434" s="5">
        <f>MIN(INDEX('ALL EVALS'!G:G,MATCH('Evaluation Data'!$A434,'ALL EVALS'!A:A,0)))</f>
        <v>43262</v>
      </c>
      <c r="H434" s="40" t="str">
        <f>VLOOKUP(A434,COLLEAGUE!A:Q,17,FALSE)</f>
        <v>Kaiser, Michael D</v>
      </c>
      <c r="I434" t="str">
        <f>VLOOKUP(A434,'ALL EVALS'!A:F,6,FALSE)</f>
        <v>Michael Kaiser</v>
      </c>
      <c r="J434" t="str">
        <f t="shared" ca="1" si="6"/>
        <v>Yes</v>
      </c>
    </row>
    <row r="435" spans="1:10" x14ac:dyDescent="0.25">
      <c r="A435" s="3">
        <v>605886</v>
      </c>
      <c r="B435" t="str">
        <f>IF(OR(LEFT(VLOOKUP($A435,'ALL EVALS'!$A:$C,3,FALSE),1)="M",LEFT(VLOOKUP($A435,'ALL EVALS'!$A:$C,3,FALSE),1)="O"),LEFT(VLOOKUP($A435,'ALL EVALS'!$A:$C,3,FALSE),4),LEFT(VLOOKUP($A435,'ALL EVALS'!$A:$C,3,FALSE),3))</f>
        <v xml:space="preserve">RC </v>
      </c>
      <c r="C435" t="str">
        <f>VLOOKUP(A435,'ALL EVALS'!A:B,2,FALSE)</f>
        <v>Justin Cabrera</v>
      </c>
      <c r="D435" t="str">
        <f>VLOOKUP(A435,'ALL EVALS'!A:D,4,FALSE)</f>
        <v>Custodian</v>
      </c>
      <c r="E435" s="3" t="str">
        <f>VLOOKUP(A435,COLLEAGUE!A:E,5,FALSE)</f>
        <v>CLR</v>
      </c>
      <c r="F435" s="4">
        <f>VLOOKUP(A435,COLLEAGUE!A:M,13,FALSE)</f>
        <v>42997</v>
      </c>
      <c r="G435" s="5">
        <f>MIN(INDEX('ALL EVALS'!G:G,MATCH('Evaluation Data'!$A435,'ALL EVALS'!A:A,0)))</f>
        <v>43375</v>
      </c>
      <c r="H435" s="40" t="str">
        <f>VLOOKUP(A435,COLLEAGUE!A:Q,17,FALSE)</f>
        <v>Kaiser, Michael D</v>
      </c>
      <c r="I435" t="str">
        <f>VLOOKUP(A435,'ALL EVALS'!A:F,6,FALSE)</f>
        <v>Michael Kaiser</v>
      </c>
      <c r="J435" t="str">
        <f t="shared" ca="1" si="6"/>
        <v>Yes</v>
      </c>
    </row>
    <row r="436" spans="1:10" x14ac:dyDescent="0.25">
      <c r="A436" s="3">
        <v>3079</v>
      </c>
      <c r="B436" t="str">
        <f>IF(OR(LEFT(VLOOKUP($A436,'ALL EVALS'!$A:$C,3,FALSE),1)="M",LEFT(VLOOKUP($A436,'ALL EVALS'!$A:$C,3,FALSE),1)="O"),LEFT(VLOOKUP($A436,'ALL EVALS'!$A:$C,3,FALSE),4),LEFT(VLOOKUP($A436,'ALL EVALS'!$A:$C,3,FALSE),3))</f>
        <v>FCC</v>
      </c>
      <c r="C436" t="str">
        <f>VLOOKUP(A436,'ALL EVALS'!A:B,2,FALSE)</f>
        <v>Josephine Mancillas-Llanos</v>
      </c>
      <c r="D436" t="str">
        <f>VLOOKUP(A436,'ALL EVALS'!A:D,4,FALSE)</f>
        <v>Scholarship Specialist</v>
      </c>
      <c r="E436" s="3" t="str">
        <f>VLOOKUP(A436,COLLEAGUE!A:E,5,FALSE)</f>
        <v>CLR</v>
      </c>
      <c r="F436" s="4">
        <f>VLOOKUP(A436,COLLEAGUE!A:M,13,FALSE)</f>
        <v>43388</v>
      </c>
      <c r="G436" s="5">
        <f>MIN(INDEX('ALL EVALS'!G:G,MATCH('Evaluation Data'!$A436,'ALL EVALS'!A:A,0)))</f>
        <v>43690</v>
      </c>
      <c r="H436" s="40" t="str">
        <f>VLOOKUP(A436,COLLEAGUE!A:Q,17,FALSE)</f>
        <v>Johnson, Mikki</v>
      </c>
      <c r="I436" t="str">
        <f>VLOOKUP(A436,'ALL EVALS'!A:F,6,FALSE)</f>
        <v>Mikki Johnson</v>
      </c>
      <c r="J436" t="str">
        <f t="shared" ca="1" si="6"/>
        <v>No</v>
      </c>
    </row>
    <row r="437" spans="1:10" x14ac:dyDescent="0.25">
      <c r="A437" s="3">
        <v>40560</v>
      </c>
      <c r="B437" t="str">
        <f>IF(OR(LEFT(VLOOKUP($A437,'ALL EVALS'!$A:$C,3,FALSE),1)="M",LEFT(VLOOKUP($A437,'ALL EVALS'!$A:$C,3,FALSE),1)="O"),LEFT(VLOOKUP($A437,'ALL EVALS'!$A:$C,3,FALSE),4),LEFT(VLOOKUP($A437,'ALL EVALS'!$A:$C,3,FALSE),3))</f>
        <v>FCC</v>
      </c>
      <c r="C437" t="str">
        <f>VLOOKUP(A437,'ALL EVALS'!A:B,2,FALSE)</f>
        <v>Norma Aguilar</v>
      </c>
      <c r="D437" t="str">
        <f>VLOOKUP(A437,'ALL EVALS'!A:D,4,FALSE)</f>
        <v>Financial Aid Assistant II</v>
      </c>
      <c r="E437" s="3" t="str">
        <f>VLOOKUP(A437,COLLEAGUE!A:E,5,FALSE)</f>
        <v>CLR</v>
      </c>
      <c r="F437" s="4">
        <f>VLOOKUP(A437,COLLEAGUE!A:M,13,FALSE)</f>
        <v>43308</v>
      </c>
      <c r="G437" s="5">
        <f>MIN(INDEX('ALL EVALS'!G:G,MATCH('Evaluation Data'!$A437,'ALL EVALS'!A:A,0)))</f>
        <v>43652</v>
      </c>
      <c r="H437" s="40" t="str">
        <f>VLOOKUP(A437,COLLEAGUE!A:Q,17,FALSE)</f>
        <v>Johnson, Mikki</v>
      </c>
      <c r="I437" t="str">
        <f>VLOOKUP(A437,'ALL EVALS'!A:F,6,FALSE)</f>
        <v>Mikki Johnson</v>
      </c>
      <c r="J437" t="str">
        <f t="shared" ca="1" si="6"/>
        <v>No</v>
      </c>
    </row>
    <row r="438" spans="1:10" x14ac:dyDescent="0.25">
      <c r="A438" s="3">
        <v>43412</v>
      </c>
      <c r="B438" t="str">
        <f>IF(OR(LEFT(VLOOKUP($A438,'ALL EVALS'!$A:$C,3,FALSE),1)="M",LEFT(VLOOKUP($A438,'ALL EVALS'!$A:$C,3,FALSE),1)="O"),LEFT(VLOOKUP($A438,'ALL EVALS'!$A:$C,3,FALSE),4),LEFT(VLOOKUP($A438,'ALL EVALS'!$A:$C,3,FALSE),3))</f>
        <v>FCC</v>
      </c>
      <c r="C438" t="str">
        <f>VLOOKUP(A438,'ALL EVALS'!A:B,2,FALSE)</f>
        <v>Heather Rodriguez</v>
      </c>
      <c r="D438" t="str">
        <f>VLOOKUP(A438,'ALL EVALS'!A:D,4,FALSE)</f>
        <v>Office Assistant III</v>
      </c>
      <c r="E438" s="3" t="str">
        <f>VLOOKUP(A438,COLLEAGUE!A:E,5,FALSE)</f>
        <v>CLR</v>
      </c>
      <c r="F438" s="4">
        <v>43231</v>
      </c>
      <c r="G438" s="5">
        <f>MIN(INDEX('ALL EVALS'!G:G,MATCH('Evaluation Data'!$A438,'ALL EVALS'!A:A,0)))</f>
        <v>43547</v>
      </c>
      <c r="H438" s="40">
        <f>VLOOKUP(A438,COLLEAGUE!A:Q,17,FALSE)</f>
        <v>0</v>
      </c>
      <c r="I438" t="str">
        <f>VLOOKUP(A438,'ALL EVALS'!A:F,6,FALSE)</f>
        <v>Mikki Johnson</v>
      </c>
      <c r="J438" t="str">
        <f t="shared" ca="1" si="6"/>
        <v>No</v>
      </c>
    </row>
    <row r="439" spans="1:10" x14ac:dyDescent="0.25">
      <c r="A439" s="3">
        <v>78748</v>
      </c>
      <c r="B439" t="str">
        <f>IF(OR(LEFT(VLOOKUP($A439,'ALL EVALS'!$A:$C,3,FALSE),1)="M",LEFT(VLOOKUP($A439,'ALL EVALS'!$A:$C,3,FALSE),1)="O"),LEFT(VLOOKUP($A439,'ALL EVALS'!$A:$C,3,FALSE),4),LEFT(VLOOKUP($A439,'ALL EVALS'!$A:$C,3,FALSE),3))</f>
        <v>FCC</v>
      </c>
      <c r="C439" t="str">
        <f>VLOOKUP(A439,'ALL EVALS'!A:B,2,FALSE)</f>
        <v>Aaron Acevedo</v>
      </c>
      <c r="D439" t="str">
        <f>VLOOKUP(A439,'ALL EVALS'!A:D,4,FALSE)</f>
        <v>Financial Aid Assistant I</v>
      </c>
      <c r="E439" s="3" t="str">
        <f>VLOOKUP(A439,COLLEAGUE!A:E,5,FALSE)</f>
        <v>CLR</v>
      </c>
      <c r="F439" s="4">
        <f>VLOOKUP(A439,COLLEAGUE!A:M,13,FALSE)</f>
        <v>43264</v>
      </c>
      <c r="G439" s="5">
        <f>MIN(INDEX('ALL EVALS'!G:G,MATCH('Evaluation Data'!$A439,'ALL EVALS'!A:A,0)))</f>
        <v>43508</v>
      </c>
      <c r="H439" s="40" t="str">
        <f>VLOOKUP(A439,COLLEAGUE!A:Q,17,FALSE)</f>
        <v>Johnson, Mikki</v>
      </c>
      <c r="I439" t="str">
        <f>VLOOKUP(A439,'ALL EVALS'!A:F,6,FALSE)</f>
        <v>Mikki Johnson</v>
      </c>
      <c r="J439" t="str">
        <f t="shared" ca="1" si="6"/>
        <v>No</v>
      </c>
    </row>
    <row r="440" spans="1:10" x14ac:dyDescent="0.25">
      <c r="A440" s="3">
        <v>196123</v>
      </c>
      <c r="B440" t="str">
        <f>IF(OR(LEFT(VLOOKUP($A440,'ALL EVALS'!$A:$C,3,FALSE),1)="M",LEFT(VLOOKUP($A440,'ALL EVALS'!$A:$C,3,FALSE),1)="O"),LEFT(VLOOKUP($A440,'ALL EVALS'!$A:$C,3,FALSE),4),LEFT(VLOOKUP($A440,'ALL EVALS'!$A:$C,3,FALSE),3))</f>
        <v>FCC</v>
      </c>
      <c r="C440" t="str">
        <f>VLOOKUP(A440,'ALL EVALS'!A:B,2,FALSE)</f>
        <v>Mary Mathos</v>
      </c>
      <c r="D440" t="str">
        <f>VLOOKUP(A440,'ALL EVALS'!A:D,4,FALSE)</f>
        <v>Financial Aid Assistant I</v>
      </c>
      <c r="E440" s="3" t="str">
        <f>VLOOKUP(A440,COLLEAGUE!A:E,5,FALSE)</f>
        <v>CLR</v>
      </c>
      <c r="F440" s="4">
        <v>43215</v>
      </c>
      <c r="G440" s="5">
        <f>MIN(INDEX('ALL EVALS'!G:G,MATCH('Evaluation Data'!$A440,'ALL EVALS'!A:A,0)))</f>
        <v>43437</v>
      </c>
      <c r="H440" s="40">
        <f>VLOOKUP(A440,COLLEAGUE!A:Q,17,FALSE)</f>
        <v>0</v>
      </c>
      <c r="I440" t="str">
        <f>VLOOKUP(A440,'ALL EVALS'!A:F,6,FALSE)</f>
        <v>Mikki Johnson</v>
      </c>
      <c r="J440" t="str">
        <f t="shared" ca="1" si="6"/>
        <v>Yes</v>
      </c>
    </row>
    <row r="441" spans="1:10" x14ac:dyDescent="0.25">
      <c r="A441" s="3">
        <v>204205</v>
      </c>
      <c r="B441" t="str">
        <f>IF(OR(LEFT(VLOOKUP($A441,'ALL EVALS'!$A:$C,3,FALSE),1)="M",LEFT(VLOOKUP($A441,'ALL EVALS'!$A:$C,3,FALSE),1)="O"),LEFT(VLOOKUP($A441,'ALL EVALS'!$A:$C,3,FALSE),4),LEFT(VLOOKUP($A441,'ALL EVALS'!$A:$C,3,FALSE),3))</f>
        <v>FCC</v>
      </c>
      <c r="C441" t="str">
        <f>VLOOKUP(A441,'ALL EVALS'!A:B,2,FALSE)</f>
        <v>Amanda Romero</v>
      </c>
      <c r="D441" t="str">
        <f>VLOOKUP(A441,'ALL EVALS'!A:D,4,FALSE)</f>
        <v>Office Assistant I</v>
      </c>
      <c r="E441" s="3" t="str">
        <f>VLOOKUP(A441,COLLEAGUE!A:E,5,FALSE)</f>
        <v>CLR</v>
      </c>
      <c r="G441" s="5">
        <f>MIN(INDEX('ALL EVALS'!G:G,MATCH('Evaluation Data'!$A441,'ALL EVALS'!A:A,0)))</f>
        <v>43531</v>
      </c>
      <c r="H441" s="40">
        <f>VLOOKUP(A441,COLLEAGUE!A:Q,17,FALSE)</f>
        <v>0</v>
      </c>
      <c r="I441" t="str">
        <f>VLOOKUP(A441,'ALL EVALS'!A:F,6,FALSE)</f>
        <v>Mikki Johnson</v>
      </c>
      <c r="J441" t="str">
        <f t="shared" ca="1" si="6"/>
        <v>No</v>
      </c>
    </row>
    <row r="442" spans="1:10" x14ac:dyDescent="0.25">
      <c r="A442" s="3">
        <v>229058</v>
      </c>
      <c r="B442" t="str">
        <f>IF(OR(LEFT(VLOOKUP($A442,'ALL EVALS'!$A:$C,3,FALSE),1)="M",LEFT(VLOOKUP($A442,'ALL EVALS'!$A:$C,3,FALSE),1)="O"),LEFT(VLOOKUP($A442,'ALL EVALS'!$A:$C,3,FALSE),4),LEFT(VLOOKUP($A442,'ALL EVALS'!$A:$C,3,FALSE),3))</f>
        <v>FCC</v>
      </c>
      <c r="C442" t="str">
        <f>VLOOKUP(A442,'ALL EVALS'!A:B,2,FALSE)</f>
        <v>Roy Rosa</v>
      </c>
      <c r="D442" t="str">
        <f>VLOOKUP(A442,'ALL EVALS'!A:D,4,FALSE)</f>
        <v>Financial Aid Assistant I</v>
      </c>
      <c r="E442" s="3" t="str">
        <f>VLOOKUP(A442,COLLEAGUE!A:E,5,FALSE)</f>
        <v>CLR</v>
      </c>
      <c r="F442" s="4">
        <f>VLOOKUP(A442,COLLEAGUE!A:M,13,FALSE)</f>
        <v>43180</v>
      </c>
      <c r="G442" s="5">
        <f>MIN(INDEX('ALL EVALS'!G:G,MATCH('Evaluation Data'!$A442,'ALL EVALS'!A:A,0)))</f>
        <v>43428</v>
      </c>
      <c r="H442" s="40" t="str">
        <f>VLOOKUP(A442,COLLEAGUE!A:Q,17,FALSE)</f>
        <v>Johnson, Mikki</v>
      </c>
      <c r="I442" t="str">
        <f>VLOOKUP(A442,'ALL EVALS'!A:F,6,FALSE)</f>
        <v>Mikki Johnson</v>
      </c>
      <c r="J442" t="str">
        <f t="shared" ca="1" si="6"/>
        <v>Yes</v>
      </c>
    </row>
    <row r="443" spans="1:10" x14ac:dyDescent="0.25">
      <c r="A443" s="3">
        <v>268757</v>
      </c>
      <c r="B443" t="str">
        <f>IF(OR(LEFT(VLOOKUP($A443,'ALL EVALS'!$A:$C,3,FALSE),1)="M",LEFT(VLOOKUP($A443,'ALL EVALS'!$A:$C,3,FALSE),1)="O"),LEFT(VLOOKUP($A443,'ALL EVALS'!$A:$C,3,FALSE),4),LEFT(VLOOKUP($A443,'ALL EVALS'!$A:$C,3,FALSE),3))</f>
        <v>FCC</v>
      </c>
      <c r="C443" t="str">
        <f>VLOOKUP(A443,'ALL EVALS'!A:B,2,FALSE)</f>
        <v>Phila So</v>
      </c>
      <c r="D443" t="str">
        <f>VLOOKUP(A443,'ALL EVALS'!A:D,4,FALSE)</f>
        <v>Office Assistant II</v>
      </c>
      <c r="E443" s="3" t="str">
        <f>VLOOKUP(A443,COLLEAGUE!A:E,5,FALSE)</f>
        <v>CLR</v>
      </c>
      <c r="F443" s="4">
        <f>VLOOKUP(A443,COLLEAGUE!A:M,13,FALSE)</f>
        <v>43214</v>
      </c>
      <c r="G443" s="5">
        <f>MIN(INDEX('ALL EVALS'!G:G,MATCH('Evaluation Data'!$A443,'ALL EVALS'!A:A,0)))</f>
        <v>43467</v>
      </c>
      <c r="H443" s="40" t="str">
        <f>VLOOKUP(A443,COLLEAGUE!A:Q,17,FALSE)</f>
        <v>Johnson, Mikki</v>
      </c>
      <c r="I443" t="str">
        <f>VLOOKUP(A443,'ALL EVALS'!A:F,6,FALSE)</f>
        <v>Mikki Johnson</v>
      </c>
      <c r="J443" t="str">
        <f t="shared" ca="1" si="6"/>
        <v>Yes</v>
      </c>
    </row>
    <row r="444" spans="1:10" x14ac:dyDescent="0.25">
      <c r="A444" s="3">
        <v>280720</v>
      </c>
      <c r="B444" t="str">
        <f>IF(OR(LEFT(VLOOKUP($A444,'ALL EVALS'!$A:$C,3,FALSE),1)="M",LEFT(VLOOKUP($A444,'ALL EVALS'!$A:$C,3,FALSE),1)="O"),LEFT(VLOOKUP($A444,'ALL EVALS'!$A:$C,3,FALSE),4),LEFT(VLOOKUP($A444,'ALL EVALS'!$A:$C,3,FALSE),3))</f>
        <v>FCC</v>
      </c>
      <c r="C444" t="str">
        <f>VLOOKUP(A444,'ALL EVALS'!A:B,2,FALSE)</f>
        <v>Sylvia Cuevas</v>
      </c>
      <c r="D444" t="str">
        <f>VLOOKUP(A444,'ALL EVALS'!A:D,4,FALSE)</f>
        <v>Financial Aid Manager</v>
      </c>
      <c r="E444" s="3" t="str">
        <f>VLOOKUP(A444,COLLEAGUE!A:E,5,FALSE)</f>
        <v>CLM</v>
      </c>
      <c r="F444" s="4">
        <f>VLOOKUP(A444,COLLEAGUE!A:M,13,FALSE)</f>
        <v>43168</v>
      </c>
      <c r="G444" s="5">
        <f>MIN(INDEX('ALL EVALS'!G:G,MATCH('Evaluation Data'!$A444,'ALL EVALS'!A:A,0)))</f>
        <v>43510</v>
      </c>
      <c r="H444" s="40" t="str">
        <f>VLOOKUP(A444,COLLEAGUE!A:Q,17,FALSE)</f>
        <v>Johnson, Mikki</v>
      </c>
      <c r="I444" t="str">
        <f>VLOOKUP(A444,'ALL EVALS'!A:F,6,FALSE)</f>
        <v>Mikki Johnson</v>
      </c>
      <c r="J444" t="str">
        <f t="shared" ca="1" si="6"/>
        <v>No</v>
      </c>
    </row>
    <row r="445" spans="1:10" x14ac:dyDescent="0.25">
      <c r="A445" s="3">
        <v>313677</v>
      </c>
      <c r="B445" t="str">
        <f>IF(OR(LEFT(VLOOKUP($A445,'ALL EVALS'!$A:$C,3,FALSE),1)="M",LEFT(VLOOKUP($A445,'ALL EVALS'!$A:$C,3,FALSE),1)="O"),LEFT(VLOOKUP($A445,'ALL EVALS'!$A:$C,3,FALSE),4),LEFT(VLOOKUP($A445,'ALL EVALS'!$A:$C,3,FALSE),3))</f>
        <v>FCC</v>
      </c>
      <c r="C445" t="str">
        <f>VLOOKUP(A445,'ALL EVALS'!A:B,2,FALSE)</f>
        <v>Leslie Farrell</v>
      </c>
      <c r="D445" t="str">
        <f>VLOOKUP(A445,'ALL EVALS'!A:D,4,FALSE)</f>
        <v>Student Personnel Services Assistant</v>
      </c>
      <c r="E445" s="3" t="str">
        <f>VLOOKUP(A445,COLLEAGUE!A:E,5,FALSE)</f>
        <v>CLR</v>
      </c>
      <c r="F445" s="4">
        <f>VLOOKUP(A445,COLLEAGUE!A:M,13,FALSE)</f>
        <v>43262</v>
      </c>
      <c r="G445" s="5">
        <f>MIN(INDEX('ALL EVALS'!G:G,MATCH('Evaluation Data'!$A445,'ALL EVALS'!A:A,0)))</f>
        <v>43467</v>
      </c>
      <c r="H445" s="40" t="str">
        <f>VLOOKUP(A445,COLLEAGUE!A:Q,17,FALSE)</f>
        <v>Johnson, Mikki</v>
      </c>
      <c r="I445" t="str">
        <f>VLOOKUP(A445,'ALL EVALS'!A:F,6,FALSE)</f>
        <v>Mikki Johnson</v>
      </c>
      <c r="J445" t="str">
        <f t="shared" ca="1" si="6"/>
        <v>Yes</v>
      </c>
    </row>
    <row r="446" spans="1:10" x14ac:dyDescent="0.25">
      <c r="A446" s="3">
        <v>414570</v>
      </c>
      <c r="B446" t="str">
        <f>IF(OR(LEFT(VLOOKUP($A446,'ALL EVALS'!$A:$C,3,FALSE),1)="M",LEFT(VLOOKUP($A446,'ALL EVALS'!$A:$C,3,FALSE),1)="O"),LEFT(VLOOKUP($A446,'ALL EVALS'!$A:$C,3,FALSE),4),LEFT(VLOOKUP($A446,'ALL EVALS'!$A:$C,3,FALSE),3))</f>
        <v>FCC</v>
      </c>
      <c r="C446" t="str">
        <f>VLOOKUP(A446,'ALL EVALS'!A:B,2,FALSE)</f>
        <v>Erica Riggs</v>
      </c>
      <c r="D446" t="str">
        <f>VLOOKUP(A446,'ALL EVALS'!A:D,4,FALSE)</f>
        <v>Financial Aid Assistant I</v>
      </c>
      <c r="E446" s="3" t="str">
        <f>VLOOKUP(A446,COLLEAGUE!A:E,5,FALSE)</f>
        <v>CLR</v>
      </c>
      <c r="F446" s="4">
        <f>VLOOKUP(A446,COLLEAGUE!A:M,13,FALSE)</f>
        <v>43389</v>
      </c>
      <c r="G446" s="5">
        <f>MIN(INDEX('ALL EVALS'!G:G,MATCH('Evaluation Data'!$A446,'ALL EVALS'!A:A,0)))</f>
        <v>43632</v>
      </c>
      <c r="H446" s="40" t="str">
        <f>VLOOKUP(A446,COLLEAGUE!A:Q,17,FALSE)</f>
        <v>Johnson, Mikki</v>
      </c>
      <c r="I446" t="str">
        <f>VLOOKUP(A446,'ALL EVALS'!A:F,6,FALSE)</f>
        <v>Mikki Johnson</v>
      </c>
      <c r="J446" t="str">
        <f t="shared" ca="1" si="6"/>
        <v>No</v>
      </c>
    </row>
    <row r="447" spans="1:10" x14ac:dyDescent="0.25">
      <c r="A447" s="3">
        <v>420678</v>
      </c>
      <c r="B447" t="str">
        <f>IF(OR(LEFT(VLOOKUP($A447,'ALL EVALS'!$A:$C,3,FALSE),1)="M",LEFT(VLOOKUP($A447,'ALL EVALS'!$A:$C,3,FALSE),1)="O"),LEFT(VLOOKUP($A447,'ALL EVALS'!$A:$C,3,FALSE),4),LEFT(VLOOKUP($A447,'ALL EVALS'!$A:$C,3,FALSE),3))</f>
        <v>FCC</v>
      </c>
      <c r="C447" t="str">
        <f>VLOOKUP(A447,'ALL EVALS'!A:B,2,FALSE)</f>
        <v>Virginia Beamer</v>
      </c>
      <c r="D447" t="str">
        <f>VLOOKUP(A447,'ALL EVALS'!A:D,4,FALSE)</f>
        <v>Department Secretary</v>
      </c>
      <c r="E447" s="3" t="str">
        <f>VLOOKUP(A447,COLLEAGUE!A:E,5,FALSE)</f>
        <v>CLR</v>
      </c>
      <c r="F447" s="4">
        <f>VLOOKUP(A447,COLLEAGUE!A:M,13,FALSE)</f>
        <v>43230</v>
      </c>
      <c r="G447" s="5">
        <f>MIN(INDEX('ALL EVALS'!G:G,MATCH('Evaluation Data'!$A447,'ALL EVALS'!A:A,0)))</f>
        <v>43469</v>
      </c>
      <c r="H447" s="40" t="str">
        <f>VLOOKUP(A447,COLLEAGUE!A:Q,17,FALSE)</f>
        <v>Johnson, Mikki</v>
      </c>
      <c r="I447" t="str">
        <f>VLOOKUP(A447,'ALL EVALS'!A:F,6,FALSE)</f>
        <v>Mikki Johnson</v>
      </c>
      <c r="J447" t="str">
        <f t="shared" ca="1" si="6"/>
        <v>Yes</v>
      </c>
    </row>
    <row r="448" spans="1:10" x14ac:dyDescent="0.25">
      <c r="A448" s="3">
        <v>449589</v>
      </c>
      <c r="B448" t="str">
        <f>IF(OR(LEFT(VLOOKUP($A448,'ALL EVALS'!$A:$C,3,FALSE),1)="M",LEFT(VLOOKUP($A448,'ALL EVALS'!$A:$C,3,FALSE),1)="O"),LEFT(VLOOKUP($A448,'ALL EVALS'!$A:$C,3,FALSE),4),LEFT(VLOOKUP($A448,'ALL EVALS'!$A:$C,3,FALSE),3))</f>
        <v>FCC</v>
      </c>
      <c r="C448" t="str">
        <f>VLOOKUP(A448,'ALL EVALS'!A:B,2,FALSE)</f>
        <v>Jeanette Quiroz</v>
      </c>
      <c r="D448" t="str">
        <f>VLOOKUP(A448,'ALL EVALS'!A:D,4,FALSE)</f>
        <v>Financial Aid Assistant I</v>
      </c>
      <c r="E448" s="3" t="str">
        <f>VLOOKUP(A448,COLLEAGUE!A:E,5,FALSE)</f>
        <v>CLR</v>
      </c>
      <c r="F448" s="4">
        <f>VLOOKUP(A448,COLLEAGUE!A:M,13,FALSE)</f>
        <v>43392</v>
      </c>
      <c r="G448" s="5">
        <f>MIN(INDEX('ALL EVALS'!G:G,MATCH('Evaluation Data'!$A448,'ALL EVALS'!A:A,0)))</f>
        <v>43701</v>
      </c>
      <c r="H448" s="40" t="str">
        <f>VLOOKUP(A448,COLLEAGUE!A:Q,17,FALSE)</f>
        <v>Johnson, Mikki</v>
      </c>
      <c r="I448" t="str">
        <f>VLOOKUP(A448,'ALL EVALS'!A:F,6,FALSE)</f>
        <v>Mikki Johnson</v>
      </c>
      <c r="J448" t="str">
        <f t="shared" ca="1" si="6"/>
        <v>No</v>
      </c>
    </row>
    <row r="449" spans="1:10" x14ac:dyDescent="0.25">
      <c r="A449" s="3">
        <v>519651</v>
      </c>
      <c r="B449" t="str">
        <f>IF(OR(LEFT(VLOOKUP($A449,'ALL EVALS'!$A:$C,3,FALSE),1)="M",LEFT(VLOOKUP($A449,'ALL EVALS'!$A:$C,3,FALSE),1)="O"),LEFT(VLOOKUP($A449,'ALL EVALS'!$A:$C,3,FALSE),4),LEFT(VLOOKUP($A449,'ALL EVALS'!$A:$C,3,FALSE),3))</f>
        <v>FCC</v>
      </c>
      <c r="C449" t="str">
        <f>VLOOKUP(A449,'ALL EVALS'!A:B,2,FALSE)</f>
        <v>Alejandra Garcia-Tovar</v>
      </c>
      <c r="D449" t="str">
        <f>VLOOKUP(A449,'ALL EVALS'!A:D,4,FALSE)</f>
        <v>Financial Aid Assistant I</v>
      </c>
      <c r="E449" s="3" t="str">
        <f>VLOOKUP(A449,COLLEAGUE!A:E,5,FALSE)</f>
        <v>CLR</v>
      </c>
      <c r="F449" s="4">
        <f>VLOOKUP(A449,COLLEAGUE!A:M,13,FALSE)</f>
        <v>43262</v>
      </c>
      <c r="G449" s="5">
        <f>MIN(INDEX('ALL EVALS'!G:G,MATCH('Evaluation Data'!$A449,'ALL EVALS'!A:A,0)))</f>
        <v>43615</v>
      </c>
      <c r="H449" s="40" t="str">
        <f>VLOOKUP(A449,COLLEAGUE!A:Q,17,FALSE)</f>
        <v>Johnson, Mikki</v>
      </c>
      <c r="I449" t="str">
        <f>VLOOKUP(A449,'ALL EVALS'!A:F,6,FALSE)</f>
        <v>Mikki Johnson</v>
      </c>
      <c r="J449" t="str">
        <f t="shared" ca="1" si="6"/>
        <v>No</v>
      </c>
    </row>
    <row r="450" spans="1:10" x14ac:dyDescent="0.25">
      <c r="A450" s="3">
        <v>740320</v>
      </c>
      <c r="B450" t="str">
        <f>IF(OR(LEFT(VLOOKUP($A450,'ALL EVALS'!$A:$C,3,FALSE),1)="M",LEFT(VLOOKUP($A450,'ALL EVALS'!$A:$C,3,FALSE),1)="O"),LEFT(VLOOKUP($A450,'ALL EVALS'!$A:$C,3,FALSE),4),LEFT(VLOOKUP($A450,'ALL EVALS'!$A:$C,3,FALSE),3))</f>
        <v>FCC</v>
      </c>
      <c r="C450" t="str">
        <f>VLOOKUP(A450,'ALL EVALS'!A:B,2,FALSE)</f>
        <v>Crystyn Lynch</v>
      </c>
      <c r="D450" t="str">
        <f>VLOOKUP(A450,'ALL EVALS'!A:D,4,FALSE)</f>
        <v>Office Assistant II</v>
      </c>
      <c r="E450" s="3" t="str">
        <f>VLOOKUP(A450,COLLEAGUE!A:E,5,FALSE)</f>
        <v>CLR</v>
      </c>
      <c r="F450" s="4">
        <f>VLOOKUP(A450,COLLEAGUE!A:M,13,FALSE)</f>
        <v>43230</v>
      </c>
      <c r="G450" s="5">
        <f>MIN(INDEX('ALL EVALS'!G:G,MATCH('Evaluation Data'!$A450,'ALL EVALS'!A:A,0)))</f>
        <v>43520</v>
      </c>
      <c r="H450" s="40" t="str">
        <f>VLOOKUP(A450,COLLEAGUE!A:Q,17,FALSE)</f>
        <v>Johnson, Mikki</v>
      </c>
      <c r="I450" t="str">
        <f>VLOOKUP(A450,'ALL EVALS'!A:F,6,FALSE)</f>
        <v>Mikki Johnson</v>
      </c>
      <c r="J450" t="str">
        <f t="shared" ref="J450:J513" ca="1" si="7">IF(G450&lt;TODAY(),"Yes","No")</f>
        <v>No</v>
      </c>
    </row>
    <row r="451" spans="1:10" x14ac:dyDescent="0.25">
      <c r="A451" s="3">
        <v>749455</v>
      </c>
      <c r="B451" t="str">
        <f>IF(OR(LEFT(VLOOKUP($A451,'ALL EVALS'!$A:$C,3,FALSE),1)="M",LEFT(VLOOKUP($A451,'ALL EVALS'!$A:$C,3,FALSE),1)="O"),LEFT(VLOOKUP($A451,'ALL EVALS'!$A:$C,3,FALSE),4),LEFT(VLOOKUP($A451,'ALL EVALS'!$A:$C,3,FALSE),3))</f>
        <v>FCC</v>
      </c>
      <c r="C451" t="str">
        <f>VLOOKUP(A451,'ALL EVALS'!A:B,2,FALSE)</f>
        <v>Israel Kinlow</v>
      </c>
      <c r="D451" t="str">
        <f>VLOOKUP(A451,'ALL EVALS'!A:D,4,FALSE)</f>
        <v>Financial Aid Assistant I</v>
      </c>
      <c r="E451" s="3" t="str">
        <f>VLOOKUP(A451,COLLEAGUE!A:E,5,FALSE)</f>
        <v>CLR</v>
      </c>
      <c r="F451" s="4">
        <f>VLOOKUP(A451,COLLEAGUE!A:M,13,FALSE)</f>
        <v>43168</v>
      </c>
      <c r="G451" s="5">
        <f>MIN(INDEX('ALL EVALS'!G:G,MATCH('Evaluation Data'!$A451,'ALL EVALS'!A:A,0)))</f>
        <v>43439</v>
      </c>
      <c r="H451" s="40" t="str">
        <f>VLOOKUP(A451,COLLEAGUE!A:Q,17,FALSE)</f>
        <v>Johnson, Mikki</v>
      </c>
      <c r="I451" t="str">
        <f>VLOOKUP(A451,'ALL EVALS'!A:F,6,FALSE)</f>
        <v>Mikki Johnson</v>
      </c>
      <c r="J451" t="str">
        <f t="shared" ca="1" si="7"/>
        <v>Yes</v>
      </c>
    </row>
    <row r="452" spans="1:10" x14ac:dyDescent="0.25">
      <c r="A452" s="3">
        <v>859487</v>
      </c>
      <c r="B452" t="str">
        <f>IF(OR(LEFT(VLOOKUP($A452,'ALL EVALS'!$A:$C,3,FALSE),1)="M",LEFT(VLOOKUP($A452,'ALL EVALS'!$A:$C,3,FALSE),1)="O"),LEFT(VLOOKUP($A452,'ALL EVALS'!$A:$C,3,FALSE),4),LEFT(VLOOKUP($A452,'ALL EVALS'!$A:$C,3,FALSE),3))</f>
        <v>FCC</v>
      </c>
      <c r="C452" t="str">
        <f>VLOOKUP(A452,'ALL EVALS'!A:B,2,FALSE)</f>
        <v>David Clacher</v>
      </c>
      <c r="D452" t="str">
        <f>VLOOKUP(A452,'ALL EVALS'!A:D,4,FALSE)</f>
        <v>Financial Aid Assistant II</v>
      </c>
      <c r="E452" s="3" t="str">
        <f>VLOOKUP(A452,COLLEAGUE!A:E,5,FALSE)</f>
        <v>CLR</v>
      </c>
      <c r="F452" s="4">
        <f>VLOOKUP(A452,COLLEAGUE!A:M,13,FALSE)</f>
        <v>43410</v>
      </c>
      <c r="G452" s="5">
        <f>MIN(INDEX('ALL EVALS'!G:G,MATCH('Evaluation Data'!$A452,'ALL EVALS'!A:A,0)))</f>
        <v>43641</v>
      </c>
      <c r="H452" s="40" t="str">
        <f>VLOOKUP(A452,COLLEAGUE!A:Q,17,FALSE)</f>
        <v>Johnson, Mikki</v>
      </c>
      <c r="I452" t="str">
        <f>VLOOKUP(A452,'ALL EVALS'!A:F,6,FALSE)</f>
        <v>Mikki Johnson</v>
      </c>
      <c r="J452" t="str">
        <f t="shared" ca="1" si="7"/>
        <v>No</v>
      </c>
    </row>
    <row r="453" spans="1:10" x14ac:dyDescent="0.25">
      <c r="A453" s="3">
        <v>61541</v>
      </c>
      <c r="B453" s="1" t="s">
        <v>1684</v>
      </c>
      <c r="C453" t="str">
        <f>VLOOKUP(A453,'ALL EVALS'!A:B,2,FALSE)</f>
        <v>Christopher Cupp</v>
      </c>
      <c r="D453" t="str">
        <f>VLOOKUP(A453,'ALL EVALS'!A:D,4,FALSE)</f>
        <v>Bookstore Sales Clerk III</v>
      </c>
      <c r="E453" s="3" t="str">
        <f>VLOOKUP(A453,COLLEAGUE!A:E,5,FALSE)</f>
        <v>CLR</v>
      </c>
      <c r="F453" s="4">
        <f>VLOOKUP(A453,COLLEAGUE!A:M,13,FALSE)</f>
        <v>42948</v>
      </c>
      <c r="G453" s="5">
        <f>MIN(INDEX('ALL EVALS'!G:G,MATCH('Evaluation Data'!$A453,'ALL EVALS'!A:A,0)))</f>
        <v>43437</v>
      </c>
      <c r="H453" s="40" t="str">
        <f>VLOOKUP(A453,COLLEAGUE!A:Q,17,FALSE)</f>
        <v>Abrahamson, Miles A</v>
      </c>
      <c r="I453" t="str">
        <f>VLOOKUP(A453,'ALL EVALS'!A:F,6,FALSE)</f>
        <v>Miles Abrahamson</v>
      </c>
      <c r="J453" t="str">
        <f t="shared" ca="1" si="7"/>
        <v>Yes</v>
      </c>
    </row>
    <row r="454" spans="1:10" x14ac:dyDescent="0.25">
      <c r="A454" s="3">
        <v>94830</v>
      </c>
      <c r="B454" s="1" t="s">
        <v>1684</v>
      </c>
      <c r="C454" t="str">
        <f>VLOOKUP(A454,'ALL EVALS'!A:B,2,FALSE)</f>
        <v>John Grasmick</v>
      </c>
      <c r="D454" t="str">
        <f>VLOOKUP(A454,'ALL EVALS'!A:D,4,FALSE)</f>
        <v>Bookstore Sales Clerk III</v>
      </c>
      <c r="E454" s="3" t="str">
        <f>VLOOKUP(A454,COLLEAGUE!A:E,5,FALSE)</f>
        <v>CLR</v>
      </c>
      <c r="F454" s="4">
        <f>VLOOKUP(A454,COLLEAGUE!A:M,13,FALSE)</f>
        <v>43157</v>
      </c>
      <c r="G454" s="5">
        <f>MIN(INDEX('ALL EVALS'!G:G,MATCH('Evaluation Data'!$A454,'ALL EVALS'!A:A,0)))</f>
        <v>43224</v>
      </c>
      <c r="H454" s="40" t="str">
        <f>VLOOKUP(A454,COLLEAGUE!A:Q,17,FALSE)</f>
        <v>Abrahamson, Miles A</v>
      </c>
      <c r="I454" t="str">
        <f>VLOOKUP(A454,'ALL EVALS'!A:F,6,FALSE)</f>
        <v>Miles Abrahamson</v>
      </c>
      <c r="J454" t="str">
        <f t="shared" ca="1" si="7"/>
        <v>Yes</v>
      </c>
    </row>
    <row r="455" spans="1:10" x14ac:dyDescent="0.25">
      <c r="A455" s="3">
        <v>116581</v>
      </c>
      <c r="B455" s="1" t="s">
        <v>1684</v>
      </c>
      <c r="C455" t="str">
        <f>VLOOKUP(A455,'ALL EVALS'!A:B,2,FALSE)</f>
        <v>Gina Tarvin</v>
      </c>
      <c r="D455" t="str">
        <f>VLOOKUP(A455,'ALL EVALS'!A:D,4,FALSE)</f>
        <v>Accounting Technician II</v>
      </c>
      <c r="E455" s="3" t="str">
        <f>VLOOKUP(A455,COLLEAGUE!A:E,5,FALSE)</f>
        <v>CLR</v>
      </c>
      <c r="F455" s="4">
        <f>VLOOKUP(A455,COLLEAGUE!A:M,13,FALSE)</f>
        <v>43405</v>
      </c>
      <c r="G455" s="5">
        <f>MIN(INDEX('ALL EVALS'!G:G,MATCH('Evaluation Data'!$A455,'ALL EVALS'!A:A,0)))</f>
        <v>43721</v>
      </c>
      <c r="H455" s="40" t="str">
        <f>VLOOKUP(A455,COLLEAGUE!A:Q,17,FALSE)</f>
        <v>Abrahamson, Miles A</v>
      </c>
      <c r="I455" t="str">
        <f>VLOOKUP(A455,'ALL EVALS'!A:F,6,FALSE)</f>
        <v>Miles Abrahamson</v>
      </c>
      <c r="J455" t="str">
        <f t="shared" ca="1" si="7"/>
        <v>No</v>
      </c>
    </row>
    <row r="456" spans="1:10" x14ac:dyDescent="0.25">
      <c r="A456" s="3">
        <v>162930</v>
      </c>
      <c r="B456" s="1" t="s">
        <v>1684</v>
      </c>
      <c r="C456" t="str">
        <f>VLOOKUP(A456,'ALL EVALS'!A:B,2,FALSE)</f>
        <v>Jeffrey Arends</v>
      </c>
      <c r="D456" t="str">
        <f>VLOOKUP(A456,'ALL EVALS'!A:D,4,FALSE)</f>
        <v>Shipping/Receiving Specialist</v>
      </c>
      <c r="E456" s="3" t="str">
        <f>VLOOKUP(A456,COLLEAGUE!A:E,5,FALSE)</f>
        <v>CLR</v>
      </c>
      <c r="F456" s="4">
        <f>VLOOKUP(A456,COLLEAGUE!A:M,13,FALSE)</f>
        <v>43391</v>
      </c>
      <c r="G456" s="5">
        <f>MIN(INDEX('ALL EVALS'!G:G,MATCH('Evaluation Data'!$A456,'ALL EVALS'!A:A,0)))</f>
        <v>43747</v>
      </c>
      <c r="H456" s="40" t="str">
        <f>VLOOKUP(A456,COLLEAGUE!A:Q,17,FALSE)</f>
        <v>Abrahamson, Miles A</v>
      </c>
      <c r="I456" t="str">
        <f>VLOOKUP(A456,'ALL EVALS'!A:F,6,FALSE)</f>
        <v>Miles Abrahamson</v>
      </c>
      <c r="J456" t="str">
        <f t="shared" ca="1" si="7"/>
        <v>No</v>
      </c>
    </row>
    <row r="457" spans="1:10" x14ac:dyDescent="0.25">
      <c r="A457" s="3">
        <v>185258</v>
      </c>
      <c r="B457" s="1" t="s">
        <v>1684</v>
      </c>
      <c r="C457" t="str">
        <f>VLOOKUP(A457,'ALL EVALS'!A:B,2,FALSE)</f>
        <v>Janet Santillan</v>
      </c>
      <c r="D457" t="str">
        <f>VLOOKUP(A457,'ALL EVALS'!A:D,4,FALSE)</f>
        <v>Bookstore Purchasing Clerk</v>
      </c>
      <c r="E457" s="3" t="str">
        <f>VLOOKUP(A457,COLLEAGUE!A:E,5,FALSE)</f>
        <v>CLR</v>
      </c>
      <c r="F457" s="4">
        <f>VLOOKUP(A457,COLLEAGUE!A:M,13,FALSE)</f>
        <v>43391</v>
      </c>
      <c r="G457" s="5">
        <f>MIN(INDEX('ALL EVALS'!G:G,MATCH('Evaluation Data'!$A457,'ALL EVALS'!A:A,0)))</f>
        <v>43478</v>
      </c>
      <c r="H457" s="40" t="str">
        <f>VLOOKUP(A457,COLLEAGUE!A:Q,17,FALSE)</f>
        <v>Abrahamson, Miles A</v>
      </c>
      <c r="I457" t="str">
        <f>VLOOKUP(A457,'ALL EVALS'!A:F,6,FALSE)</f>
        <v>Miles Abrahamson</v>
      </c>
      <c r="J457" t="str">
        <f t="shared" ca="1" si="7"/>
        <v>Yes</v>
      </c>
    </row>
    <row r="458" spans="1:10" x14ac:dyDescent="0.25">
      <c r="A458" s="3">
        <v>251483</v>
      </c>
      <c r="B458" s="1" t="s">
        <v>1684</v>
      </c>
      <c r="C458" t="str">
        <f>VLOOKUP(A458,'ALL EVALS'!A:B,2,FALSE)</f>
        <v>Elaine Sasaki</v>
      </c>
      <c r="D458" t="str">
        <f>VLOOKUP(A458,'ALL EVALS'!A:D,4,FALSE)</f>
        <v>Bookstore Sales Clerk III</v>
      </c>
      <c r="E458" s="3" t="str">
        <f>VLOOKUP(A458,COLLEAGUE!A:E,5,FALSE)</f>
        <v>CLR</v>
      </c>
      <c r="F458" s="4">
        <f>VLOOKUP(A458,COLLEAGUE!A:M,13,FALSE)</f>
        <v>43258</v>
      </c>
      <c r="G458" s="5">
        <f>MIN(INDEX('ALL EVALS'!G:G,MATCH('Evaluation Data'!$A458,'ALL EVALS'!A:A,0)))</f>
        <v>43378</v>
      </c>
      <c r="H458" s="40" t="str">
        <f>VLOOKUP(A458,COLLEAGUE!A:Q,17,FALSE)</f>
        <v>Abrahamson, Miles A</v>
      </c>
      <c r="I458" t="str">
        <f>VLOOKUP(A458,'ALL EVALS'!A:F,6,FALSE)</f>
        <v>Miles Abrahamson</v>
      </c>
      <c r="J458" t="str">
        <f t="shared" ca="1" si="7"/>
        <v>Yes</v>
      </c>
    </row>
    <row r="459" spans="1:10" x14ac:dyDescent="0.25">
      <c r="A459" s="3">
        <v>254151</v>
      </c>
      <c r="B459" s="1" t="s">
        <v>1684</v>
      </c>
      <c r="C459" t="str">
        <f>VLOOKUP(A459,'ALL EVALS'!A:B,2,FALSE)</f>
        <v>Martin Herb</v>
      </c>
      <c r="D459" t="str">
        <f>VLOOKUP(A459,'ALL EVALS'!A:D,4,FALSE)</f>
        <v>Bookstore Sales Clerk II</v>
      </c>
      <c r="E459" s="3" t="str">
        <f>VLOOKUP(A459,COLLEAGUE!A:E,5,FALSE)</f>
        <v>CLR</v>
      </c>
      <c r="F459" s="4">
        <f>VLOOKUP(A459,COLLEAGUE!A:M,13,FALSE)</f>
        <v>43391</v>
      </c>
      <c r="G459" s="5">
        <f>MIN(INDEX('ALL EVALS'!G:G,MATCH('Evaluation Data'!$A459,'ALL EVALS'!A:A,0)))</f>
        <v>43656</v>
      </c>
      <c r="H459" s="40" t="str">
        <f>VLOOKUP(A459,COLLEAGUE!A:Q,17,FALSE)</f>
        <v>Abrahamson, Miles A</v>
      </c>
      <c r="I459" t="str">
        <f>VLOOKUP(A459,'ALL EVALS'!A:F,6,FALSE)</f>
        <v>Miles Abrahamson</v>
      </c>
      <c r="J459" t="str">
        <f t="shared" ca="1" si="7"/>
        <v>No</v>
      </c>
    </row>
    <row r="460" spans="1:10" x14ac:dyDescent="0.25">
      <c r="A460" s="3">
        <v>278900</v>
      </c>
      <c r="B460" s="1" t="s">
        <v>1684</v>
      </c>
      <c r="C460" t="str">
        <f>VLOOKUP(A460,'ALL EVALS'!A:B,2,FALSE)</f>
        <v>Kathleen Swan</v>
      </c>
      <c r="D460" t="str">
        <f>VLOOKUP(A460,'ALL EVALS'!A:D,4,FALSE)</f>
        <v>Bookstore Sales Clerk III</v>
      </c>
      <c r="E460" s="3" t="str">
        <f>VLOOKUP(A460,COLLEAGUE!A:E,5,FALSE)</f>
        <v>CLR</v>
      </c>
      <c r="F460" s="4">
        <f>VLOOKUP(A460,COLLEAGUE!A:M,13,FALSE)</f>
        <v>43157</v>
      </c>
      <c r="G460" s="5">
        <f>MIN(INDEX('ALL EVALS'!G:G,MATCH('Evaluation Data'!$A460,'ALL EVALS'!A:A,0)))</f>
        <v>43586</v>
      </c>
      <c r="H460" s="40" t="str">
        <f>VLOOKUP(A460,COLLEAGUE!A:Q,17,FALSE)</f>
        <v>Abrahamson, Miles A</v>
      </c>
      <c r="I460" t="str">
        <f>VLOOKUP(A460,'ALL EVALS'!A:F,6,FALSE)</f>
        <v>Miles Abrahamson</v>
      </c>
      <c r="J460" t="str">
        <f t="shared" ca="1" si="7"/>
        <v>No</v>
      </c>
    </row>
    <row r="461" spans="1:10" x14ac:dyDescent="0.25">
      <c r="A461" s="3">
        <v>280654</v>
      </c>
      <c r="B461" s="1" t="s">
        <v>1684</v>
      </c>
      <c r="C461" t="str">
        <f>VLOOKUP(A461,'ALL EVALS'!A:B,2,FALSE)</f>
        <v>Judi Fischer</v>
      </c>
      <c r="D461" t="str">
        <f>VLOOKUP(A461,'ALL EVALS'!A:D,4,FALSE)</f>
        <v>Bookstore Sales Clerk II</v>
      </c>
      <c r="E461" s="3" t="str">
        <f>VLOOKUP(A461,COLLEAGUE!A:E,5,FALSE)</f>
        <v>CLR</v>
      </c>
      <c r="F461" s="4">
        <v>42944</v>
      </c>
      <c r="G461" s="5">
        <f>MIN(INDEX('ALL EVALS'!G:G,MATCH('Evaluation Data'!$A461,'ALL EVALS'!A:A,0)))</f>
        <v>43603</v>
      </c>
      <c r="H461" s="40">
        <f>VLOOKUP(A461,COLLEAGUE!A:Q,17,FALSE)</f>
        <v>0</v>
      </c>
      <c r="I461" t="str">
        <f>VLOOKUP(A461,'ALL EVALS'!A:F,6,FALSE)</f>
        <v>Miles Abrahamson</v>
      </c>
      <c r="J461" t="str">
        <f t="shared" ca="1" si="7"/>
        <v>No</v>
      </c>
    </row>
    <row r="462" spans="1:10" x14ac:dyDescent="0.25">
      <c r="A462" s="3">
        <v>288548</v>
      </c>
      <c r="B462" s="1" t="s">
        <v>1684</v>
      </c>
      <c r="C462" t="str">
        <f>VLOOKUP(A462,'ALL EVALS'!A:B,2,FALSE)</f>
        <v>Terri Gallegos</v>
      </c>
      <c r="D462" t="str">
        <f>VLOOKUP(A462,'ALL EVALS'!A:D,4,FALSE)</f>
        <v>Bookstore Sales Clerk III</v>
      </c>
      <c r="E462" s="3" t="str">
        <f>VLOOKUP(A462,COLLEAGUE!A:E,5,FALSE)</f>
        <v>CLR</v>
      </c>
      <c r="F462" s="4">
        <f>VLOOKUP(A462,COLLEAGUE!A:M,13,FALSE)</f>
        <v>43391</v>
      </c>
      <c r="G462" s="5">
        <f>MIN(INDEX('ALL EVALS'!G:G,MATCH('Evaluation Data'!$A462,'ALL EVALS'!A:A,0)))</f>
        <v>43800</v>
      </c>
      <c r="H462" s="40" t="str">
        <f>VLOOKUP(A462,COLLEAGUE!A:Q,17,FALSE)</f>
        <v>Abrahamson, Miles A</v>
      </c>
      <c r="I462" t="str">
        <f>VLOOKUP(A462,'ALL EVALS'!A:F,6,FALSE)</f>
        <v>Miles Abrahamson</v>
      </c>
      <c r="J462" t="str">
        <f t="shared" ca="1" si="7"/>
        <v>No</v>
      </c>
    </row>
    <row r="463" spans="1:10" x14ac:dyDescent="0.25">
      <c r="A463" s="3">
        <v>295666</v>
      </c>
      <c r="B463" s="1" t="s">
        <v>1684</v>
      </c>
      <c r="C463" t="str">
        <f>VLOOKUP(A463,'ALL EVALS'!A:B,2,FALSE)</f>
        <v>Barbara Mendoza</v>
      </c>
      <c r="D463" t="str">
        <f>VLOOKUP(A463,'ALL EVALS'!A:D,4,FALSE)</f>
        <v>Textbook Purchasing Clerk</v>
      </c>
      <c r="E463" s="3" t="str">
        <f>VLOOKUP(A463,COLLEAGUE!A:E,5,FALSE)</f>
        <v>CLR</v>
      </c>
      <c r="F463" s="4">
        <f>VLOOKUP(A463,COLLEAGUE!A:M,13,FALSE)</f>
        <v>43405</v>
      </c>
      <c r="G463" s="5">
        <f>MIN(INDEX('ALL EVALS'!G:G,MATCH('Evaluation Data'!$A463,'ALL EVALS'!A:A,0)))</f>
        <v>43512</v>
      </c>
      <c r="H463" s="40" t="str">
        <f>VLOOKUP(A463,COLLEAGUE!A:Q,17,FALSE)</f>
        <v>Abrahamson, Miles A</v>
      </c>
      <c r="I463" t="str">
        <f>VLOOKUP(A463,'ALL EVALS'!A:F,6,FALSE)</f>
        <v>Miles Abrahamson</v>
      </c>
      <c r="J463" t="str">
        <f t="shared" ca="1" si="7"/>
        <v>No</v>
      </c>
    </row>
    <row r="464" spans="1:10" x14ac:dyDescent="0.25">
      <c r="A464" s="3">
        <v>436644</v>
      </c>
      <c r="B464" s="1" t="s">
        <v>1684</v>
      </c>
      <c r="C464" t="str">
        <f>VLOOKUP(A464,'ALL EVALS'!A:B,2,FALSE)</f>
        <v>Ivy Arana</v>
      </c>
      <c r="D464" t="str">
        <f>VLOOKUP(A464,'ALL EVALS'!A:D,4,FALSE)</f>
        <v>Shipping/Receiving Specialist</v>
      </c>
      <c r="E464" s="3" t="str">
        <f>VLOOKUP(A464,COLLEAGUE!A:E,5,FALSE)</f>
        <v>CLR</v>
      </c>
      <c r="F464" s="4">
        <f>VLOOKUP(A464,COLLEAGUE!A:M,13,FALSE)</f>
        <v>43405</v>
      </c>
      <c r="G464" s="5">
        <f>MIN(INDEX('ALL EVALS'!G:G,MATCH('Evaluation Data'!$A464,'ALL EVALS'!A:A,0)))</f>
        <v>43580</v>
      </c>
      <c r="H464" s="40" t="str">
        <f>VLOOKUP(A464,COLLEAGUE!A:Q,17,FALSE)</f>
        <v>Abrahamson, Miles A</v>
      </c>
      <c r="I464" t="str">
        <f>VLOOKUP(A464,'ALL EVALS'!A:F,6,FALSE)</f>
        <v>Miles Abrahamson</v>
      </c>
      <c r="J464" t="str">
        <f t="shared" ca="1" si="7"/>
        <v>No</v>
      </c>
    </row>
    <row r="465" spans="1:10" x14ac:dyDescent="0.25">
      <c r="A465" s="3">
        <v>720471</v>
      </c>
      <c r="B465" s="1" t="s">
        <v>1684</v>
      </c>
      <c r="C465" t="str">
        <f>VLOOKUP(A465,'ALL EVALS'!A:B,2,FALSE)</f>
        <v>Kevin Boyce</v>
      </c>
      <c r="D465" t="str">
        <f>VLOOKUP(A465,'ALL EVALS'!A:D,4,FALSE)</f>
        <v>Textbook Purchasing Clerk</v>
      </c>
      <c r="E465" s="3" t="str">
        <f>VLOOKUP(A465,COLLEAGUE!A:E,5,FALSE)</f>
        <v>CLR</v>
      </c>
      <c r="F465" s="4">
        <f>VLOOKUP(A465,COLLEAGUE!A:M,13,FALSE)</f>
        <v>43405</v>
      </c>
      <c r="G465" s="5">
        <f>MIN(INDEX('ALL EVALS'!G:G,MATCH('Evaluation Data'!$A465,'ALL EVALS'!A:A,0)))</f>
        <v>43291</v>
      </c>
      <c r="H465" s="40" t="str">
        <f>VLOOKUP(A465,COLLEAGUE!A:Q,17,FALSE)</f>
        <v>Abrahamson, Miles A</v>
      </c>
      <c r="I465" t="str">
        <f>VLOOKUP(A465,'ALL EVALS'!A:F,6,FALSE)</f>
        <v>Miles Abrahamson</v>
      </c>
      <c r="J465" t="str">
        <f t="shared" ca="1" si="7"/>
        <v>Yes</v>
      </c>
    </row>
    <row r="466" spans="1:10" x14ac:dyDescent="0.25">
      <c r="A466" s="3">
        <v>784261</v>
      </c>
      <c r="B466" s="1" t="s">
        <v>1684</v>
      </c>
      <c r="C466" t="str">
        <f>VLOOKUP(A466,'ALL EVALS'!A:B,2,FALSE)</f>
        <v>Ana Quinata</v>
      </c>
      <c r="D466" t="str">
        <f>VLOOKUP(A466,'ALL EVALS'!A:D,4,FALSE)</f>
        <v>Bookstore Sales Clerk III</v>
      </c>
      <c r="E466" s="3" t="str">
        <f>VLOOKUP(A466,COLLEAGUE!A:E,5,FALSE)</f>
        <v>CLR</v>
      </c>
      <c r="F466" s="4">
        <f>VLOOKUP(A466,COLLEAGUE!A:M,13,FALSE)</f>
        <v>43174</v>
      </c>
      <c r="G466" s="5">
        <f>MIN(INDEX('ALL EVALS'!G:G,MATCH('Evaluation Data'!$A466,'ALL EVALS'!A:A,0)))</f>
        <v>42906</v>
      </c>
      <c r="H466" s="40" t="str">
        <f>VLOOKUP(A466,COLLEAGUE!A:Q,17,FALSE)</f>
        <v>Abrahamson, Miles A</v>
      </c>
      <c r="I466" t="str">
        <f>VLOOKUP(A466,'ALL EVALS'!A:F,6,FALSE)</f>
        <v>Miles Abrahamson</v>
      </c>
      <c r="J466" t="str">
        <f t="shared" ca="1" si="7"/>
        <v>Yes</v>
      </c>
    </row>
    <row r="467" spans="1:10" x14ac:dyDescent="0.25">
      <c r="A467" s="3">
        <v>26714</v>
      </c>
      <c r="B467" t="str">
        <f>IF(OR(LEFT(VLOOKUP($A467,'ALL EVALS'!$A:$C,3,FALSE),1)="M",LEFT(VLOOKUP($A467,'ALL EVALS'!$A:$C,3,FALSE),1)="O"),LEFT(VLOOKUP($A467,'ALL EVALS'!$A:$C,3,FALSE),4),LEFT(VLOOKUP($A467,'ALL EVALS'!$A:$C,3,FALSE),3))</f>
        <v xml:space="preserve">DO </v>
      </c>
      <c r="C467" t="str">
        <f>VLOOKUP(A467,'ALL EVALS'!A:B,2,FALSE)</f>
        <v>Celia Zamora</v>
      </c>
      <c r="D467" t="str">
        <f>VLOOKUP(A467,'ALL EVALS'!A:D,4,FALSE)</f>
        <v>Call Center Support Assistant</v>
      </c>
      <c r="E467" s="3" t="str">
        <f>VLOOKUP(A467,COLLEAGUE!A:E,5,FALSE)</f>
        <v>CLR</v>
      </c>
      <c r="F467" s="4">
        <f>VLOOKUP(A467,COLLEAGUE!A:M,13,FALSE)</f>
        <v>43033</v>
      </c>
      <c r="G467" s="5">
        <f>MIN(INDEX('ALL EVALS'!G:G,MATCH('Evaluation Data'!$A467,'ALL EVALS'!A:A,0)))</f>
        <v>43142</v>
      </c>
      <c r="H467" s="40" t="str">
        <f>VLOOKUP(A467,COLLEAGUE!A:Q,17,FALSE)</f>
        <v>Duarte, Mirna</v>
      </c>
      <c r="I467" t="str">
        <f>VLOOKUP(A467,'ALL EVALS'!A:F,6,FALSE)</f>
        <v>Mirna Duarte</v>
      </c>
      <c r="J467" t="str">
        <f t="shared" ca="1" si="7"/>
        <v>Yes</v>
      </c>
    </row>
    <row r="468" spans="1:10" x14ac:dyDescent="0.25">
      <c r="A468" s="3">
        <v>64128</v>
      </c>
      <c r="B468" t="str">
        <f>IF(OR(LEFT(VLOOKUP($A468,'ALL EVALS'!$A:$C,3,FALSE),1)="M",LEFT(VLOOKUP($A468,'ALL EVALS'!$A:$C,3,FALSE),1)="O"),LEFT(VLOOKUP($A468,'ALL EVALS'!$A:$C,3,FALSE),4),LEFT(VLOOKUP($A468,'ALL EVALS'!$A:$C,3,FALSE),3))</f>
        <v xml:space="preserve">DO </v>
      </c>
      <c r="C468" t="str">
        <f>VLOOKUP(A468,'ALL EVALS'!A:B,2,FALSE)</f>
        <v>Carmen Alessandro</v>
      </c>
      <c r="D468" t="str">
        <f>VLOOKUP(A468,'ALL EVALS'!A:D,4,FALSE)</f>
        <v>Student Services Specialist</v>
      </c>
      <c r="E468" s="3" t="str">
        <f>VLOOKUP(A468,COLLEAGUE!A:E,5,FALSE)</f>
        <v>CLR</v>
      </c>
      <c r="F468" s="4">
        <f>VLOOKUP(A468,COLLEAGUE!A:M,13,FALSE)</f>
        <v>42937</v>
      </c>
      <c r="G468" s="5">
        <f>MIN(INDEX('ALL EVALS'!G:G,MATCH('Evaluation Data'!$A468,'ALL EVALS'!A:A,0)))</f>
        <v>43300</v>
      </c>
      <c r="H468" s="40" t="str">
        <f>VLOOKUP(A468,COLLEAGUE!A:Q,17,FALSE)</f>
        <v>Duarte, Mirna</v>
      </c>
      <c r="I468" t="str">
        <f>VLOOKUP(A468,'ALL EVALS'!A:F,6,FALSE)</f>
        <v>Mirna Duarte</v>
      </c>
      <c r="J468" t="str">
        <f t="shared" ca="1" si="7"/>
        <v>Yes</v>
      </c>
    </row>
    <row r="469" spans="1:10" x14ac:dyDescent="0.25">
      <c r="A469" s="3">
        <v>146071</v>
      </c>
      <c r="B469" t="str">
        <f>IF(OR(LEFT(VLOOKUP($A469,'ALL EVALS'!$A:$C,3,FALSE),1)="M",LEFT(VLOOKUP($A469,'ALL EVALS'!$A:$C,3,FALSE),1)="O"),LEFT(VLOOKUP($A469,'ALL EVALS'!$A:$C,3,FALSE),4),LEFT(VLOOKUP($A469,'ALL EVALS'!$A:$C,3,FALSE),3))</f>
        <v xml:space="preserve">DO </v>
      </c>
      <c r="C469" t="str">
        <f>VLOOKUP(A469,'ALL EVALS'!A:B,2,FALSE)</f>
        <v>Eric Rata</v>
      </c>
      <c r="D469" t="str">
        <f>VLOOKUP(A469,'ALL EVALS'!A:D,4,FALSE)</f>
        <v>Call Center Support Specialist</v>
      </c>
      <c r="E469" s="3" t="str">
        <f>VLOOKUP(A469,COLLEAGUE!A:E,5,FALSE)</f>
        <v>CLR</v>
      </c>
      <c r="F469" s="4">
        <f>VLOOKUP(A469,COLLEAGUE!A:M,13,FALSE)</f>
        <v>43133</v>
      </c>
      <c r="G469" s="5">
        <f>MIN(INDEX('ALL EVALS'!G:G,MATCH('Evaluation Data'!$A469,'ALL EVALS'!A:A,0)))</f>
        <v>43456</v>
      </c>
      <c r="H469" s="40" t="str">
        <f>VLOOKUP(A469,COLLEAGUE!A:Q,17,FALSE)</f>
        <v>Duarte, Mirna</v>
      </c>
      <c r="I469" t="str">
        <f>VLOOKUP(A469,'ALL EVALS'!A:F,6,FALSE)</f>
        <v>Mirna Duarte</v>
      </c>
      <c r="J469" t="str">
        <f t="shared" ca="1" si="7"/>
        <v>Yes</v>
      </c>
    </row>
    <row r="470" spans="1:10" x14ac:dyDescent="0.25">
      <c r="A470" s="3">
        <v>198530</v>
      </c>
      <c r="B470" t="str">
        <f>IF(OR(LEFT(VLOOKUP($A470,'ALL EVALS'!$A:$C,3,FALSE),1)="M",LEFT(VLOOKUP($A470,'ALL EVALS'!$A:$C,3,FALSE),1)="O"),LEFT(VLOOKUP($A470,'ALL EVALS'!$A:$C,3,FALSE),4),LEFT(VLOOKUP($A470,'ALL EVALS'!$A:$C,3,FALSE),3))</f>
        <v xml:space="preserve">DO </v>
      </c>
      <c r="C470" t="str">
        <f>VLOOKUP(A470,'ALL EVALS'!A:B,2,FALSE)</f>
        <v>Oscar Noriega</v>
      </c>
      <c r="D470" t="str">
        <f>VLOOKUP(A470,'ALL EVALS'!A:D,4,FALSE)</f>
        <v>Call Center Support Assistant</v>
      </c>
      <c r="E470" s="3" t="str">
        <f>VLOOKUP(A470,COLLEAGUE!A:E,5,FALSE)</f>
        <v>CLR</v>
      </c>
      <c r="F470" s="4">
        <f>VLOOKUP(A470,COLLEAGUE!A:M,13,FALSE)</f>
        <v>42878</v>
      </c>
      <c r="G470" s="5">
        <f>MIN(INDEX('ALL EVALS'!G:G,MATCH('Evaluation Data'!$A470,'ALL EVALS'!A:A,0)))</f>
        <v>43123</v>
      </c>
      <c r="H470" s="40" t="str">
        <f>VLOOKUP(A470,COLLEAGUE!A:Q,17,FALSE)</f>
        <v>Duarte, Mirna</v>
      </c>
      <c r="I470" t="str">
        <f>VLOOKUP(A470,'ALL EVALS'!A:F,6,FALSE)</f>
        <v>Mirna Duarte</v>
      </c>
      <c r="J470" t="str">
        <f t="shared" ca="1" si="7"/>
        <v>Yes</v>
      </c>
    </row>
    <row r="471" spans="1:10" x14ac:dyDescent="0.25">
      <c r="A471" s="3">
        <v>28451</v>
      </c>
      <c r="B471" t="str">
        <f>IF(OR(LEFT(VLOOKUP($A471,'ALL EVALS'!$A:$C,3,FALSE),1)="M",LEFT(VLOOKUP($A471,'ALL EVALS'!$A:$C,3,FALSE),1)="O"),LEFT(VLOOKUP($A471,'ALL EVALS'!$A:$C,3,FALSE),4),LEFT(VLOOKUP($A471,'ALL EVALS'!$A:$C,3,FALSE),3))</f>
        <v>FCC</v>
      </c>
      <c r="C471" t="str">
        <f>VLOOKUP(A471,'ALL EVALS'!A:B,2,FALSE)</f>
        <v>Wilhemina Henderson</v>
      </c>
      <c r="D471" t="str">
        <f>VLOOKUP(A471,'ALL EVALS'!A:D,4,FALSE)</f>
        <v>Office Assistant II</v>
      </c>
      <c r="E471" s="3" t="str">
        <f>VLOOKUP(A471,COLLEAGUE!A:E,5,FALSE)</f>
        <v>CLR</v>
      </c>
      <c r="F471" s="4">
        <f>VLOOKUP(A471,COLLEAGUE!A:M,13,FALSE)</f>
        <v>42853</v>
      </c>
      <c r="G471" s="5">
        <f>MIN(INDEX('ALL EVALS'!G:G,MATCH('Evaluation Data'!$A471,'ALL EVALS'!A:A,0)))</f>
        <v>43174</v>
      </c>
      <c r="H471" s="40" t="str">
        <f>VLOOKUP(A471,COLLEAGUE!A:Q,17,FALSE)</f>
        <v>Cuevas, Monica C</v>
      </c>
      <c r="I471" t="str">
        <f>VLOOKUP(A471,'ALL EVALS'!A:F,6,FALSE)</f>
        <v>Monica Cuevas</v>
      </c>
      <c r="J471" t="str">
        <f t="shared" ca="1" si="7"/>
        <v>Yes</v>
      </c>
    </row>
    <row r="472" spans="1:10" x14ac:dyDescent="0.25">
      <c r="A472" s="3">
        <v>185371</v>
      </c>
      <c r="B472" t="str">
        <f>IF(OR(LEFT(VLOOKUP($A472,'ALL EVALS'!$A:$C,3,FALSE),1)="M",LEFT(VLOOKUP($A472,'ALL EVALS'!$A:$C,3,FALSE),1)="O"),LEFT(VLOOKUP($A472,'ALL EVALS'!$A:$C,3,FALSE),4),LEFT(VLOOKUP($A472,'ALL EVALS'!$A:$C,3,FALSE),3))</f>
        <v>FCC</v>
      </c>
      <c r="C472" t="str">
        <f>VLOOKUP(A472,'ALL EVALS'!A:B,2,FALSE)</f>
        <v>Nicole Pondexter</v>
      </c>
      <c r="D472" t="str">
        <f>VLOOKUP(A472,'ALL EVALS'!A:D,4,FALSE)</f>
        <v>Office Assistant III</v>
      </c>
      <c r="E472" s="3" t="str">
        <f>VLOOKUP(A472,COLLEAGUE!A:E,5,FALSE)</f>
        <v>CLR</v>
      </c>
      <c r="F472" s="4">
        <f>VLOOKUP(A472,COLLEAGUE!A:M,13,FALSE)</f>
        <v>42842</v>
      </c>
      <c r="G472" s="5">
        <f>MIN(INDEX('ALL EVALS'!G:G,MATCH('Evaluation Data'!$A472,'ALL EVALS'!A:A,0)))</f>
        <v>43123</v>
      </c>
      <c r="H472" s="40" t="str">
        <f>VLOOKUP(A472,COLLEAGUE!A:Q,17,FALSE)</f>
        <v>Cuevas, Monica C</v>
      </c>
      <c r="I472" t="str">
        <f>VLOOKUP(A472,'ALL EVALS'!A:F,6,FALSE)</f>
        <v>Monica Cuevas</v>
      </c>
      <c r="J472" t="str">
        <f t="shared" ca="1" si="7"/>
        <v>Yes</v>
      </c>
    </row>
    <row r="473" spans="1:10" x14ac:dyDescent="0.25">
      <c r="A473" s="3">
        <v>285732</v>
      </c>
      <c r="B473" t="str">
        <f>IF(OR(LEFT(VLOOKUP($A473,'ALL EVALS'!$A:$C,3,FALSE),1)="M",LEFT(VLOOKUP($A473,'ALL EVALS'!$A:$C,3,FALSE),1)="O"),LEFT(VLOOKUP($A473,'ALL EVALS'!$A:$C,3,FALSE),4),LEFT(VLOOKUP($A473,'ALL EVALS'!$A:$C,3,FALSE),3))</f>
        <v>FCC</v>
      </c>
      <c r="C473" t="str">
        <f>VLOOKUP(A473,'ALL EVALS'!A:B,2,FALSE)</f>
        <v>Penny Sandlin</v>
      </c>
      <c r="D473" t="str">
        <f>VLOOKUP(A473,'ALL EVALS'!A:D,4,FALSE)</f>
        <v>Administrative Aide</v>
      </c>
      <c r="E473" s="3" t="str">
        <f>VLOOKUP(A473,COLLEAGUE!A:E,5,FALSE)</f>
        <v>CLR</v>
      </c>
      <c r="F473" s="4">
        <v>43168</v>
      </c>
      <c r="G473" s="5">
        <f>MIN(INDEX('ALL EVALS'!G:G,MATCH('Evaluation Data'!$A473,'ALL EVALS'!A:A,0)))</f>
        <v>43414</v>
      </c>
      <c r="H473" s="40">
        <f>VLOOKUP(A473,COLLEAGUE!A:Q,17,FALSE)</f>
        <v>0</v>
      </c>
      <c r="I473" t="str">
        <f>VLOOKUP(A473,'ALL EVALS'!A:F,6,FALSE)</f>
        <v>Monica Cuevas</v>
      </c>
      <c r="J473" t="str">
        <f t="shared" ca="1" si="7"/>
        <v>Yes</v>
      </c>
    </row>
    <row r="474" spans="1:10" x14ac:dyDescent="0.25">
      <c r="A474" s="3">
        <v>298535</v>
      </c>
      <c r="B474" t="str">
        <f>IF(OR(LEFT(VLOOKUP($A474,'ALL EVALS'!$A:$C,3,FALSE),1)="M",LEFT(VLOOKUP($A474,'ALL EVALS'!$A:$C,3,FALSE),1)="O"),LEFT(VLOOKUP($A474,'ALL EVALS'!$A:$C,3,FALSE),4),LEFT(VLOOKUP($A474,'ALL EVALS'!$A:$C,3,FALSE),3))</f>
        <v>FCC</v>
      </c>
      <c r="C474" t="str">
        <f>VLOOKUP(A474,'ALL EVALS'!A:B,2,FALSE)</f>
        <v>Robert Torrez</v>
      </c>
      <c r="D474" t="str">
        <f>VLOOKUP(A474,'ALL EVALS'!A:D,4,FALSE)</f>
        <v>Assessment Coordinator</v>
      </c>
      <c r="E474" s="3" t="str">
        <f>VLOOKUP(A474,COLLEAGUE!A:E,5,FALSE)</f>
        <v>CLR</v>
      </c>
      <c r="F474" s="4">
        <f>VLOOKUP(A474,COLLEAGUE!A:M,13,FALSE)</f>
        <v>43214</v>
      </c>
      <c r="G474" s="5">
        <f>MIN(INDEX('ALL EVALS'!G:G,MATCH('Evaluation Data'!$A474,'ALL EVALS'!A:A,0)))</f>
        <v>43319</v>
      </c>
      <c r="H474" s="40" t="str">
        <f>VLOOKUP(A474,COLLEAGUE!A:Q,17,FALSE)</f>
        <v>Cuevas, Monica C</v>
      </c>
      <c r="I474" t="str">
        <f>VLOOKUP(A474,'ALL EVALS'!A:F,6,FALSE)</f>
        <v>Monica Cuevas</v>
      </c>
      <c r="J474" t="str">
        <f t="shared" ca="1" si="7"/>
        <v>Yes</v>
      </c>
    </row>
    <row r="475" spans="1:10" x14ac:dyDescent="0.25">
      <c r="A475" s="3">
        <v>480811</v>
      </c>
      <c r="B475" t="str">
        <f>IF(OR(LEFT(VLOOKUP($A475,'ALL EVALS'!$A:$C,3,FALSE),1)="M",LEFT(VLOOKUP($A475,'ALL EVALS'!$A:$C,3,FALSE),1)="O"),LEFT(VLOOKUP($A475,'ALL EVALS'!$A:$C,3,FALSE),4),LEFT(VLOOKUP($A475,'ALL EVALS'!$A:$C,3,FALSE),3))</f>
        <v>FCC</v>
      </c>
      <c r="C475" t="str">
        <f>VLOOKUP(A475,'ALL EVALS'!A:B,2,FALSE)</f>
        <v>Katelyn Routt</v>
      </c>
      <c r="D475" t="str">
        <f>VLOOKUP(A475,'ALL EVALS'!A:D,4,FALSE)</f>
        <v>Accounting Technician I</v>
      </c>
      <c r="E475" s="3" t="str">
        <f>VLOOKUP(A475,COLLEAGUE!A:E,5,FALSE)</f>
        <v>CLR</v>
      </c>
      <c r="F475" s="4">
        <f>VLOOKUP(A475,COLLEAGUE!A:M,13,FALSE)</f>
        <v>42853</v>
      </c>
      <c r="G475" s="5">
        <f>MIN(INDEX('ALL EVALS'!G:G,MATCH('Evaluation Data'!$A475,'ALL EVALS'!A:A,0)))</f>
        <v>43222</v>
      </c>
      <c r="H475" s="40" t="str">
        <f>VLOOKUP(A475,COLLEAGUE!A:Q,17,FALSE)</f>
        <v>Cuevas, Monica C</v>
      </c>
      <c r="I475" t="str">
        <f>VLOOKUP(A475,'ALL EVALS'!A:F,6,FALSE)</f>
        <v>Monica Cuevas</v>
      </c>
      <c r="J475" t="str">
        <f t="shared" ca="1" si="7"/>
        <v>Yes</v>
      </c>
    </row>
    <row r="476" spans="1:10" x14ac:dyDescent="0.25">
      <c r="A476" s="3">
        <v>535272</v>
      </c>
      <c r="B476" t="str">
        <f>IF(OR(LEFT(VLOOKUP($A476,'ALL EVALS'!$A:$C,3,FALSE),1)="M",LEFT(VLOOKUP($A476,'ALL EVALS'!$A:$C,3,FALSE),1)="O"),LEFT(VLOOKUP($A476,'ALL EVALS'!$A:$C,3,FALSE),4),LEFT(VLOOKUP($A476,'ALL EVALS'!$A:$C,3,FALSE),3))</f>
        <v>FCC</v>
      </c>
      <c r="C476" t="str">
        <f>VLOOKUP(A476,'ALL EVALS'!A:B,2,FALSE)</f>
        <v>Melissa Flores</v>
      </c>
      <c r="D476" t="str">
        <f>VLOOKUP(A476,'ALL EVALS'!A:D,4,FALSE)</f>
        <v>Student Services Specialist</v>
      </c>
      <c r="E476" s="3" t="str">
        <f>VLOOKUP(A476,COLLEAGUE!A:E,5,FALSE)</f>
        <v>CLR</v>
      </c>
      <c r="F476" s="4">
        <f>VLOOKUP(A476,COLLEAGUE!A:M,13,FALSE)</f>
        <v>42842</v>
      </c>
      <c r="G476" s="5">
        <f>MIN(INDEX('ALL EVALS'!G:G,MATCH('Evaluation Data'!$A476,'ALL EVALS'!A:A,0)))</f>
        <v>43341</v>
      </c>
      <c r="H476" s="40" t="str">
        <f>VLOOKUP(A476,COLLEAGUE!A:Q,17,FALSE)</f>
        <v>Cuevas, Monica C</v>
      </c>
      <c r="I476" t="str">
        <f>VLOOKUP(A476,'ALL EVALS'!A:F,6,FALSE)</f>
        <v>Monica Cuevas</v>
      </c>
      <c r="J476" t="str">
        <f t="shared" ca="1" si="7"/>
        <v>Yes</v>
      </c>
    </row>
    <row r="477" spans="1:10" x14ac:dyDescent="0.25">
      <c r="A477" s="3">
        <v>584529</v>
      </c>
      <c r="B477" t="str">
        <f>IF(OR(LEFT(VLOOKUP($A477,'ALL EVALS'!$A:$C,3,FALSE),1)="M",LEFT(VLOOKUP($A477,'ALL EVALS'!$A:$C,3,FALSE),1)="O"),LEFT(VLOOKUP($A477,'ALL EVALS'!$A:$C,3,FALSE),4),LEFT(VLOOKUP($A477,'ALL EVALS'!$A:$C,3,FALSE),3))</f>
        <v>FCC</v>
      </c>
      <c r="C477" t="str">
        <f>VLOOKUP(A477,'ALL EVALS'!A:B,2,FALSE)</f>
        <v>Emilee Slater</v>
      </c>
      <c r="D477" t="str">
        <f>VLOOKUP(A477,'ALL EVALS'!A:D,4,FALSE)</f>
        <v>Director of College Relations and Outreach</v>
      </c>
      <c r="E477" s="3" t="str">
        <f>VLOOKUP(A477,COLLEAGUE!A:E,5,FALSE)</f>
        <v>CLM</v>
      </c>
      <c r="F477" s="4">
        <f>VLOOKUP(A477,COLLEAGUE!A:M,13,FALSE)</f>
        <v>42859</v>
      </c>
      <c r="G477" s="5">
        <f>MIN(INDEX('ALL EVALS'!G:G,MATCH('Evaluation Data'!$A477,'ALL EVALS'!A:A,0)))</f>
        <v>43324</v>
      </c>
      <c r="H477" s="40" t="str">
        <f>VLOOKUP(A477,COLLEAGUE!A:Q,17,FALSE)</f>
        <v>Cuevas, Monica C</v>
      </c>
      <c r="I477" t="str">
        <f>VLOOKUP(A477,'ALL EVALS'!A:F,6,FALSE)</f>
        <v>Monica Cuevas</v>
      </c>
      <c r="J477" t="str">
        <f t="shared" ca="1" si="7"/>
        <v>Yes</v>
      </c>
    </row>
    <row r="478" spans="1:10" x14ac:dyDescent="0.25">
      <c r="A478" s="3">
        <v>593859</v>
      </c>
      <c r="B478" t="str">
        <f>IF(OR(LEFT(VLOOKUP($A478,'ALL EVALS'!$A:$C,3,FALSE),1)="M",LEFT(VLOOKUP($A478,'ALL EVALS'!$A:$C,3,FALSE),1)="O"),LEFT(VLOOKUP($A478,'ALL EVALS'!$A:$C,3,FALSE),4),LEFT(VLOOKUP($A478,'ALL EVALS'!$A:$C,3,FALSE),3))</f>
        <v>FCC</v>
      </c>
      <c r="C478" t="str">
        <f>VLOOKUP(A478,'ALL EVALS'!A:B,2,FALSE)</f>
        <v>Beth Fields</v>
      </c>
      <c r="D478" t="str">
        <f>VLOOKUP(A478,'ALL EVALS'!A:D,4,FALSE)</f>
        <v>Office Assistant III</v>
      </c>
      <c r="E478" s="3" t="str">
        <f>VLOOKUP(A478,COLLEAGUE!A:E,5,FALSE)</f>
        <v>CLR</v>
      </c>
      <c r="F478" s="4">
        <v>42842</v>
      </c>
      <c r="G478" s="5">
        <f>MIN(INDEX('ALL EVALS'!G:G,MATCH('Evaluation Data'!$A478,'ALL EVALS'!A:A,0)))</f>
        <v>43142</v>
      </c>
      <c r="H478" s="40">
        <f>VLOOKUP(A478,COLLEAGUE!A:Q,17,FALSE)</f>
        <v>0</v>
      </c>
      <c r="I478" t="str">
        <f>VLOOKUP(A478,'ALL EVALS'!A:F,6,FALSE)</f>
        <v>Monica Cuevas</v>
      </c>
      <c r="J478" t="str">
        <f t="shared" ca="1" si="7"/>
        <v>Yes</v>
      </c>
    </row>
    <row r="479" spans="1:10" x14ac:dyDescent="0.25">
      <c r="A479" s="3">
        <v>27501</v>
      </c>
      <c r="B479" t="str">
        <f>IF(OR(LEFT(VLOOKUP($A479,'ALL EVALS'!$A:$C,3,FALSE),1)="M",LEFT(VLOOKUP($A479,'ALL EVALS'!$A:$C,3,FALSE),1)="O"),LEFT(VLOOKUP($A479,'ALL EVALS'!$A:$C,3,FALSE),4),LEFT(VLOOKUP($A479,'ALL EVALS'!$A:$C,3,FALSE),3))</f>
        <v>CCC</v>
      </c>
      <c r="C479" t="str">
        <f>VLOOKUP(A479,'ALL EVALS'!A:B,2,FALSE)</f>
        <v>Lorraine Yamaoka</v>
      </c>
      <c r="D479" t="str">
        <f>VLOOKUP(A479,'ALL EVALS'!A:D,4,FALSE)</f>
        <v>Early Childhood Education Specialist</v>
      </c>
      <c r="E479" s="3" t="str">
        <f>VLOOKUP(A479,COLLEAGUE!A:E,5,FALSE)</f>
        <v>CLR</v>
      </c>
      <c r="F479" s="4">
        <f>VLOOKUP(A479,COLLEAGUE!A:M,13,FALSE)</f>
        <v>42955</v>
      </c>
      <c r="G479" s="5">
        <f>MIN(INDEX('ALL EVALS'!G:G,MATCH('Evaluation Data'!$A479,'ALL EVALS'!A:A,0)))</f>
        <v>43321</v>
      </c>
      <c r="H479" s="40" t="str">
        <f>VLOOKUP(A479,COLLEAGUE!A:Q,17,FALSE)</f>
        <v>Marquez, Monica G</v>
      </c>
      <c r="I479" t="str">
        <f>VLOOKUP(A479,'ALL EVALS'!A:F,6,FALSE)</f>
        <v>Monica Marquez</v>
      </c>
      <c r="J479" t="str">
        <f t="shared" ca="1" si="7"/>
        <v>Yes</v>
      </c>
    </row>
    <row r="480" spans="1:10" x14ac:dyDescent="0.25">
      <c r="A480" s="3">
        <v>33487</v>
      </c>
      <c r="B480" t="str">
        <f>IF(OR(LEFT(VLOOKUP($A480,'ALL EVALS'!$A:$C,3,FALSE),1)="M",LEFT(VLOOKUP($A480,'ALL EVALS'!$A:$C,3,FALSE),1)="O"),LEFT(VLOOKUP($A480,'ALL EVALS'!$A:$C,3,FALSE),4),LEFT(VLOOKUP($A480,'ALL EVALS'!$A:$C,3,FALSE),3))</f>
        <v>CCC</v>
      </c>
      <c r="C480" t="str">
        <f>VLOOKUP(A480,'ALL EVALS'!A:B,2,FALSE)</f>
        <v>Donna Aravanis</v>
      </c>
      <c r="D480" t="str">
        <f>VLOOKUP(A480,'ALL EVALS'!A:D,4,FALSE)</f>
        <v>Early Childhood Education Associate</v>
      </c>
      <c r="E480" s="3" t="str">
        <f>VLOOKUP(A480,COLLEAGUE!A:E,5,FALSE)</f>
        <v>CLR</v>
      </c>
      <c r="F480" s="4">
        <f>VLOOKUP(A480,COLLEAGUE!A:M,13,FALSE)</f>
        <v>43307</v>
      </c>
      <c r="G480" s="5">
        <f>MIN(INDEX('ALL EVALS'!G:G,MATCH('Evaluation Data'!$A480,'ALL EVALS'!A:A,0)))</f>
        <v>43669</v>
      </c>
      <c r="H480" s="40" t="str">
        <f>VLOOKUP(A480,COLLEAGUE!A:Q,17,FALSE)</f>
        <v>Marquez, Monica G</v>
      </c>
      <c r="I480" t="str">
        <f>VLOOKUP(A480,'ALL EVALS'!A:F,6,FALSE)</f>
        <v>Monica Marquez</v>
      </c>
      <c r="J480" t="str">
        <f t="shared" ca="1" si="7"/>
        <v>No</v>
      </c>
    </row>
    <row r="481" spans="1:10" x14ac:dyDescent="0.25">
      <c r="A481" s="3">
        <v>147021</v>
      </c>
      <c r="B481" t="str">
        <f>IF(OR(LEFT(VLOOKUP($A481,'ALL EVALS'!$A:$C,3,FALSE),1)="M",LEFT(VLOOKUP($A481,'ALL EVALS'!$A:$C,3,FALSE),1)="O"),LEFT(VLOOKUP($A481,'ALL EVALS'!$A:$C,3,FALSE),4),LEFT(VLOOKUP($A481,'ALL EVALS'!$A:$C,3,FALSE),3))</f>
        <v>CCC</v>
      </c>
      <c r="C481" t="str">
        <f>VLOOKUP(A481,'ALL EVALS'!A:B,2,FALSE)</f>
        <v>Truc Cao</v>
      </c>
      <c r="D481" t="str">
        <f>VLOOKUP(A481,'ALL EVALS'!A:D,4,FALSE)</f>
        <v>Early Childhood Education Specialist</v>
      </c>
      <c r="E481" s="3" t="str">
        <f>VLOOKUP(A481,COLLEAGUE!A:E,5,FALSE)</f>
        <v>CLR</v>
      </c>
      <c r="F481" s="4">
        <f>VLOOKUP(A481,COLLEAGUE!A:M,13,FALSE)</f>
        <v>43018</v>
      </c>
      <c r="G481" s="5">
        <f>MIN(INDEX('ALL EVALS'!G:G,MATCH('Evaluation Data'!$A481,'ALL EVALS'!A:A,0)))</f>
        <v>43321</v>
      </c>
      <c r="H481" s="40" t="str">
        <f>VLOOKUP(A481,COLLEAGUE!A:Q,17,FALSE)</f>
        <v>Marquez, Monica G</v>
      </c>
      <c r="I481" t="str">
        <f>VLOOKUP(A481,'ALL EVALS'!A:F,6,FALSE)</f>
        <v>Monica Marquez</v>
      </c>
      <c r="J481" t="str">
        <f t="shared" ca="1" si="7"/>
        <v>Yes</v>
      </c>
    </row>
    <row r="482" spans="1:10" x14ac:dyDescent="0.25">
      <c r="A482" s="3">
        <v>419119</v>
      </c>
      <c r="B482" t="str">
        <f>IF(OR(LEFT(VLOOKUP($A482,'ALL EVALS'!$A:$C,3,FALSE),1)="M",LEFT(VLOOKUP($A482,'ALL EVALS'!$A:$C,3,FALSE),1)="O"),LEFT(VLOOKUP($A482,'ALL EVALS'!$A:$C,3,FALSE),4),LEFT(VLOOKUP($A482,'ALL EVALS'!$A:$C,3,FALSE),3))</f>
        <v>CCC</v>
      </c>
      <c r="C482" t="str">
        <f>VLOOKUP(A482,'ALL EVALS'!A:B,2,FALSE)</f>
        <v>Alisha Rabara</v>
      </c>
      <c r="D482" t="str">
        <f>VLOOKUP(A482,'ALL EVALS'!A:D,4,FALSE)</f>
        <v>Early Childhood Education Specialist</v>
      </c>
      <c r="E482" s="3" t="str">
        <f>VLOOKUP(A482,COLLEAGUE!A:E,5,FALSE)</f>
        <v>CLR</v>
      </c>
      <c r="F482" s="4">
        <f>VLOOKUP(A482,COLLEAGUE!A:M,13,FALSE)</f>
        <v>43158</v>
      </c>
      <c r="G482" s="5">
        <f>MIN(INDEX('ALL EVALS'!G:G,MATCH('Evaluation Data'!$A482,'ALL EVALS'!A:A,0)))</f>
        <v>43491</v>
      </c>
      <c r="H482" s="40" t="str">
        <f>VLOOKUP(A482,COLLEAGUE!A:Q,17,FALSE)</f>
        <v>Marquez, Monica G</v>
      </c>
      <c r="I482" t="str">
        <f>VLOOKUP(A482,'ALL EVALS'!A:F,6,FALSE)</f>
        <v>Monica Marquez</v>
      </c>
      <c r="J482" t="str">
        <f t="shared" ca="1" si="7"/>
        <v>Yes</v>
      </c>
    </row>
    <row r="483" spans="1:10" x14ac:dyDescent="0.25">
      <c r="A483" s="3">
        <v>576305</v>
      </c>
      <c r="B483" t="str">
        <f>IF(OR(LEFT(VLOOKUP($A483,'ALL EVALS'!$A:$C,3,FALSE),1)="M",LEFT(VLOOKUP($A483,'ALL EVALS'!$A:$C,3,FALSE),1)="O"),LEFT(VLOOKUP($A483,'ALL EVALS'!$A:$C,3,FALSE),4),LEFT(VLOOKUP($A483,'ALL EVALS'!$A:$C,3,FALSE),3))</f>
        <v>CCC</v>
      </c>
      <c r="C483" t="str">
        <f>VLOOKUP(A483,'ALL EVALS'!A:B,2,FALSE)</f>
        <v>Jennifer Marta</v>
      </c>
      <c r="D483" t="str">
        <f>VLOOKUP(A483,'ALL EVALS'!A:D,4,FALSE)</f>
        <v>Early Childhood Education Associate</v>
      </c>
      <c r="E483" s="3" t="str">
        <f>VLOOKUP(A483,COLLEAGUE!A:E,5,FALSE)</f>
        <v>CLR</v>
      </c>
      <c r="F483" s="4">
        <f>VLOOKUP(A483,COLLEAGUE!A:M,13,FALSE)</f>
        <v>42955</v>
      </c>
      <c r="G483" s="5">
        <f>MIN(INDEX('ALL EVALS'!G:G,MATCH('Evaluation Data'!$A483,'ALL EVALS'!A:A,0)))</f>
        <v>43317</v>
      </c>
      <c r="H483" s="40" t="str">
        <f>VLOOKUP(A483,COLLEAGUE!A:Q,17,FALSE)</f>
        <v>Marquez, Monica G</v>
      </c>
      <c r="I483" t="str">
        <f>VLOOKUP(A483,'ALL EVALS'!A:F,6,FALSE)</f>
        <v>Monica Marquez</v>
      </c>
      <c r="J483" t="str">
        <f t="shared" ca="1" si="7"/>
        <v>Yes</v>
      </c>
    </row>
    <row r="484" spans="1:10" x14ac:dyDescent="0.25">
      <c r="A484" s="3">
        <v>584478</v>
      </c>
      <c r="B484" t="str">
        <f>IF(OR(LEFT(VLOOKUP($A484,'ALL EVALS'!$A:$C,3,FALSE),1)="M",LEFT(VLOOKUP($A484,'ALL EVALS'!$A:$C,3,FALSE),1)="O"),LEFT(VLOOKUP($A484,'ALL EVALS'!$A:$C,3,FALSE),4),LEFT(VLOOKUP($A484,'ALL EVALS'!$A:$C,3,FALSE),3))</f>
        <v>CCC</v>
      </c>
      <c r="C484" t="str">
        <f>VLOOKUP(A484,'ALL EVALS'!A:B,2,FALSE)</f>
        <v>Jodi Driver</v>
      </c>
      <c r="D484" t="str">
        <f>VLOOKUP(A484,'ALL EVALS'!A:D,4,FALSE)</f>
        <v>Early Childhood Education Associate - PPT</v>
      </c>
      <c r="E484" s="3" t="str">
        <f>VLOOKUP(A484,COLLEAGUE!A:E,5,FALSE)</f>
        <v>CPP</v>
      </c>
      <c r="G484" s="5">
        <f>MIN(INDEX('ALL EVALS'!G:G,MATCH('Evaluation Data'!$A484,'ALL EVALS'!A:A,0)))</f>
        <v>43608</v>
      </c>
      <c r="H484" s="40">
        <f>VLOOKUP(A484,COLLEAGUE!A:Q,17,FALSE)</f>
        <v>0</v>
      </c>
      <c r="I484" t="str">
        <f>VLOOKUP(A484,'ALL EVALS'!A:F,6,FALSE)</f>
        <v>Monica Marquez</v>
      </c>
      <c r="J484" t="str">
        <f t="shared" ca="1" si="7"/>
        <v>No</v>
      </c>
    </row>
    <row r="485" spans="1:10" x14ac:dyDescent="0.25">
      <c r="A485" s="3">
        <v>90248</v>
      </c>
      <c r="B485" t="str">
        <f>IF(OR(LEFT(VLOOKUP($A485,'ALL EVALS'!$A:$C,3,FALSE),1)="M",LEFT(VLOOKUP($A485,'ALL EVALS'!$A:$C,3,FALSE),1)="O"),LEFT(VLOOKUP($A485,'ALL EVALS'!$A:$C,3,FALSE),4),LEFT(VLOOKUP($A485,'ALL EVALS'!$A:$C,3,FALSE),3))</f>
        <v>FCC</v>
      </c>
      <c r="C485" t="str">
        <f>VLOOKUP(A485,'ALL EVALS'!A:B,2,FALSE)</f>
        <v>Jill Webb</v>
      </c>
      <c r="D485" t="str">
        <f>VLOOKUP(A485,'ALL EVALS'!A:D,4,FALSE)</f>
        <v>Piano Accompanist</v>
      </c>
      <c r="E485" s="3" t="str">
        <f>VLOOKUP(A485,COLLEAGUE!A:E,5,FALSE)</f>
        <v>CLF</v>
      </c>
      <c r="F485" s="4">
        <f>VLOOKUP(A485,COLLEAGUE!A:M,13,FALSE)</f>
        <v>42691</v>
      </c>
      <c r="G485" s="5">
        <f>MIN(INDEX('ALL EVALS'!G:G,MATCH('Evaluation Data'!$A485,'ALL EVALS'!A:A,0)))</f>
        <v>43052</v>
      </c>
      <c r="H485" s="40" t="str">
        <f>VLOOKUP(A485,COLLEAGUE!A:Q,17,FALSE)</f>
        <v>Vanderpool, Neil J</v>
      </c>
      <c r="I485" t="str">
        <f>VLOOKUP(A485,'ALL EVALS'!A:F,6,FALSE)</f>
        <v>Neil Vanderpool</v>
      </c>
      <c r="J485" t="str">
        <f t="shared" ca="1" si="7"/>
        <v>Yes</v>
      </c>
    </row>
    <row r="486" spans="1:10" x14ac:dyDescent="0.25">
      <c r="A486" s="3">
        <v>141812</v>
      </c>
      <c r="B486" t="str">
        <f>IF(OR(LEFT(VLOOKUP($A486,'ALL EVALS'!$A:$C,3,FALSE),1)="M",LEFT(VLOOKUP($A486,'ALL EVALS'!$A:$C,3,FALSE),1)="O"),LEFT(VLOOKUP($A486,'ALL EVALS'!$A:$C,3,FALSE),4),LEFT(VLOOKUP($A486,'ALL EVALS'!$A:$C,3,FALSE),3))</f>
        <v>FCC</v>
      </c>
      <c r="C486" t="str">
        <f>VLOOKUP(A486,'ALL EVALS'!A:B,2,FALSE)</f>
        <v>Jeffrey Barrett</v>
      </c>
      <c r="D486" t="str">
        <f>VLOOKUP(A486,'ALL EVALS'!A:D,4,FALSE)</f>
        <v>Theatre Manager</v>
      </c>
      <c r="E486" s="3" t="str">
        <f>VLOOKUP(A486,COLLEAGUE!A:E,5,FALSE)</f>
        <v>CLR</v>
      </c>
      <c r="F486" s="4">
        <f>VLOOKUP(A486,COLLEAGUE!A:M,13,FALSE)</f>
        <v>42872</v>
      </c>
      <c r="G486" s="5">
        <f>MIN(INDEX('ALL EVALS'!G:G,MATCH('Evaluation Data'!$A486,'ALL EVALS'!A:A,0)))</f>
        <v>43163</v>
      </c>
      <c r="H486" s="40" t="str">
        <f>VLOOKUP(A486,COLLEAGUE!A:Q,17,FALSE)</f>
        <v>Vanderpool, Neil J</v>
      </c>
      <c r="I486" t="str">
        <f>VLOOKUP(A486,'ALL EVALS'!A:F,6,FALSE)</f>
        <v>Neil Vanderpool</v>
      </c>
      <c r="J486" t="str">
        <f t="shared" ca="1" si="7"/>
        <v>Yes</v>
      </c>
    </row>
    <row r="487" spans="1:10" x14ac:dyDescent="0.25">
      <c r="A487" s="3">
        <v>319196</v>
      </c>
      <c r="B487" t="str">
        <f>IF(OR(LEFT(VLOOKUP($A487,'ALL EVALS'!$A:$C,3,FALSE),1)="M",LEFT(VLOOKUP($A487,'ALL EVALS'!$A:$C,3,FALSE),1)="O"),LEFT(VLOOKUP($A487,'ALL EVALS'!$A:$C,3,FALSE),4),LEFT(VLOOKUP($A487,'ALL EVALS'!$A:$C,3,FALSE),3))</f>
        <v>FCC</v>
      </c>
      <c r="C487" t="str">
        <f>VLOOKUP(A487,'ALL EVALS'!A:B,2,FALSE)</f>
        <v>Aarne Kela</v>
      </c>
      <c r="D487" t="str">
        <f>VLOOKUP(A487,'ALL EVALS'!A:D,4,FALSE)</f>
        <v>Piano Accompanist</v>
      </c>
      <c r="E487" s="3" t="str">
        <f>VLOOKUP(A487,COLLEAGUE!A:E,5,FALSE)</f>
        <v>CLR</v>
      </c>
      <c r="F487" s="4">
        <f>VLOOKUP(A487,COLLEAGUE!A:M,13,FALSE)</f>
        <v>42031</v>
      </c>
      <c r="G487" s="5">
        <f>MIN(INDEX('ALL EVALS'!G:G,MATCH('Evaluation Data'!$A487,'ALL EVALS'!A:A,0)))</f>
        <v>43331</v>
      </c>
      <c r="H487" s="40" t="str">
        <f>VLOOKUP(A487,COLLEAGUE!A:Q,17,FALSE)</f>
        <v>Vanderpool, Neil J</v>
      </c>
      <c r="I487" t="str">
        <f>VLOOKUP(A487,'ALL EVALS'!A:F,6,FALSE)</f>
        <v>Neil Vanderpool</v>
      </c>
      <c r="J487" t="str">
        <f t="shared" ca="1" si="7"/>
        <v>Yes</v>
      </c>
    </row>
    <row r="488" spans="1:10" x14ac:dyDescent="0.25">
      <c r="A488" s="3">
        <v>342914</v>
      </c>
      <c r="B488" t="str">
        <f>IF(OR(LEFT(VLOOKUP($A488,'ALL EVALS'!$A:$C,3,FALSE),1)="M",LEFT(VLOOKUP($A488,'ALL EVALS'!$A:$C,3,FALSE),1)="O"),LEFT(VLOOKUP($A488,'ALL EVALS'!$A:$C,3,FALSE),4),LEFT(VLOOKUP($A488,'ALL EVALS'!$A:$C,3,FALSE),3))</f>
        <v>FCC</v>
      </c>
      <c r="C488" t="str">
        <f>VLOOKUP(A488,'ALL EVALS'!A:B,2,FALSE)</f>
        <v>Jennifer Mtunga</v>
      </c>
      <c r="D488" t="str">
        <f>VLOOKUP(A488,'ALL EVALS'!A:D,4,FALSE)</f>
        <v>Theater Box Office Cashier</v>
      </c>
      <c r="E488" s="3" t="str">
        <f>VLOOKUP(A488,COLLEAGUE!A:E,5,FALSE)</f>
        <v>CLR</v>
      </c>
      <c r="F488" s="4">
        <f>VLOOKUP(A488,COLLEAGUE!A:M,13,FALSE)</f>
        <v>42031</v>
      </c>
      <c r="G488" s="5">
        <f>MIN(INDEX('ALL EVALS'!G:G,MATCH('Evaluation Data'!$A488,'ALL EVALS'!A:A,0)))</f>
        <v>43331</v>
      </c>
      <c r="H488" s="40" t="str">
        <f>VLOOKUP(A488,COLLEAGUE!A:Q,17,FALSE)</f>
        <v>Vanderpool, Neil J</v>
      </c>
      <c r="I488" t="str">
        <f>VLOOKUP(A488,'ALL EVALS'!A:F,6,FALSE)</f>
        <v>Neil Vanderpool</v>
      </c>
      <c r="J488" t="str">
        <f t="shared" ca="1" si="7"/>
        <v>Yes</v>
      </c>
    </row>
    <row r="489" spans="1:10" x14ac:dyDescent="0.25">
      <c r="A489" s="3">
        <v>348279</v>
      </c>
      <c r="B489" t="str">
        <f>IF(OR(LEFT(VLOOKUP($A489,'ALL EVALS'!$A:$C,3,FALSE),1)="M",LEFT(VLOOKUP($A489,'ALL EVALS'!$A:$C,3,FALSE),1)="O"),LEFT(VLOOKUP($A489,'ALL EVALS'!$A:$C,3,FALSE),4),LEFT(VLOOKUP($A489,'ALL EVALS'!$A:$C,3,FALSE),3))</f>
        <v>FCC</v>
      </c>
      <c r="C489" t="str">
        <f>VLOOKUP(A489,'ALL EVALS'!A:B,2,FALSE)</f>
        <v>Cory Condry</v>
      </c>
      <c r="D489" t="str">
        <f>VLOOKUP(A489,'ALL EVALS'!A:D,4,FALSE)</f>
        <v>Instructional Technician - Art</v>
      </c>
      <c r="E489" s="3" t="str">
        <f>VLOOKUP(A489,COLLEAGUE!A:E,5,FALSE)</f>
        <v>CLR</v>
      </c>
      <c r="F489" s="4">
        <f>VLOOKUP(A489,COLLEAGUE!A:M,13,FALSE)</f>
        <v>42877</v>
      </c>
      <c r="G489" s="5">
        <f>MIN(INDEX('ALL EVALS'!G:G,MATCH('Evaluation Data'!$A489,'ALL EVALS'!A:A,0)))</f>
        <v>43161</v>
      </c>
      <c r="H489" s="40" t="str">
        <f>VLOOKUP(A489,COLLEAGUE!A:Q,17,FALSE)</f>
        <v>Vanderpool, Neil J</v>
      </c>
      <c r="I489" t="str">
        <f>VLOOKUP(A489,'ALL EVALS'!A:F,6,FALSE)</f>
        <v>Neil Vanderpool</v>
      </c>
      <c r="J489" t="str">
        <f t="shared" ca="1" si="7"/>
        <v>Yes</v>
      </c>
    </row>
    <row r="490" spans="1:10" x14ac:dyDescent="0.25">
      <c r="A490" s="3">
        <v>604359</v>
      </c>
      <c r="B490" t="str">
        <f>IF(OR(LEFT(VLOOKUP($A490,'ALL EVALS'!$A:$C,3,FALSE),1)="M",LEFT(VLOOKUP($A490,'ALL EVALS'!$A:$C,3,FALSE),1)="O"),LEFT(VLOOKUP($A490,'ALL EVALS'!$A:$C,3,FALSE),4),LEFT(VLOOKUP($A490,'ALL EVALS'!$A:$C,3,FALSE),3))</f>
        <v>FCC</v>
      </c>
      <c r="C490" t="str">
        <f>VLOOKUP(A490,'ALL EVALS'!A:B,2,FALSE)</f>
        <v>Lisa Cartwright</v>
      </c>
      <c r="D490" t="str">
        <f>VLOOKUP(A490,'ALL EVALS'!A:D,4,FALSE)</f>
        <v>Department Secretary</v>
      </c>
      <c r="E490" s="3" t="str">
        <f>VLOOKUP(A490,COLLEAGUE!A:E,5,FALSE)</f>
        <v>CLR</v>
      </c>
      <c r="F490" s="4">
        <v>42647</v>
      </c>
      <c r="G490" s="5">
        <f>MIN(INDEX('ALL EVALS'!G:G,MATCH('Evaluation Data'!$A490,'ALL EVALS'!A:A,0)))</f>
        <v>43069</v>
      </c>
      <c r="H490" s="40">
        <f>VLOOKUP(A490,COLLEAGUE!A:Q,17,FALSE)</f>
        <v>0</v>
      </c>
      <c r="I490" t="str">
        <f>VLOOKUP(A490,'ALL EVALS'!A:F,6,FALSE)</f>
        <v>Neil Vanderpool</v>
      </c>
      <c r="J490" t="str">
        <f t="shared" ca="1" si="7"/>
        <v>Yes</v>
      </c>
    </row>
    <row r="491" spans="1:10" x14ac:dyDescent="0.25">
      <c r="A491" s="3">
        <v>778214</v>
      </c>
      <c r="B491" t="str">
        <f>IF(OR(LEFT(VLOOKUP($A491,'ALL EVALS'!$A:$C,3,FALSE),1)="M",LEFT(VLOOKUP($A491,'ALL EVALS'!$A:$C,3,FALSE),1)="O"),LEFT(VLOOKUP($A491,'ALL EVALS'!$A:$C,3,FALSE),4),LEFT(VLOOKUP($A491,'ALL EVALS'!$A:$C,3,FALSE),3))</f>
        <v>FCC</v>
      </c>
      <c r="C491" t="str">
        <f>VLOOKUP(A491,'ALL EVALS'!A:B,2,FALSE)</f>
        <v>Christopher Lang</v>
      </c>
      <c r="D491" t="str">
        <f>VLOOKUP(A491,'ALL EVALS'!A:D,4,FALSE)</f>
        <v>Theatre Manager</v>
      </c>
      <c r="E491" s="3" t="str">
        <f>VLOOKUP(A491,COLLEAGUE!A:E,5,FALSE)</f>
        <v>CLR</v>
      </c>
      <c r="F491" s="4">
        <f>VLOOKUP(A491,COLLEAGUE!A:M,13,FALSE)</f>
        <v>42831</v>
      </c>
      <c r="G491" s="5">
        <f>MIN(INDEX('ALL EVALS'!G:G,MATCH('Evaluation Data'!$A491,'ALL EVALS'!A:A,0)))</f>
        <v>43208</v>
      </c>
      <c r="H491" s="40" t="str">
        <f>VLOOKUP(A491,COLLEAGUE!A:Q,17,FALSE)</f>
        <v>Vanderpool, Neil J</v>
      </c>
      <c r="I491" t="str">
        <f>VLOOKUP(A491,'ALL EVALS'!A:F,6,FALSE)</f>
        <v>Neil Vanderpool</v>
      </c>
      <c r="J491" t="str">
        <f t="shared" ca="1" si="7"/>
        <v>Yes</v>
      </c>
    </row>
    <row r="492" spans="1:10" x14ac:dyDescent="0.25">
      <c r="A492" s="3">
        <v>10816</v>
      </c>
      <c r="B492" t="str">
        <f>IF(OR(LEFT(VLOOKUP($A492,'ALL EVALS'!$A:$C,3,FALSE),1)="M",LEFT(VLOOKUP($A492,'ALL EVALS'!$A:$C,3,FALSE),1)="O"),LEFT(VLOOKUP($A492,'ALL EVALS'!$A:$C,3,FALSE),4),LEFT(VLOOKUP($A492,'ALL EVALS'!$A:$C,3,FALSE),3))</f>
        <v>FCC</v>
      </c>
      <c r="C492" t="str">
        <f>VLOOKUP(A492,'ALL EVALS'!A:B,2,FALSE)</f>
        <v>Donnie Johnson</v>
      </c>
      <c r="D492" t="str">
        <f>VLOOKUP(A492,'ALL EVALS'!A:D,4,FALSE)</f>
        <v>Athletic Equipment Manager</v>
      </c>
      <c r="E492" s="3" t="str">
        <f>VLOOKUP(A492,COLLEAGUE!A:E,5,FALSE)</f>
        <v>CLR</v>
      </c>
      <c r="F492" s="4">
        <f>VLOOKUP(A492,COLLEAGUE!A:M,13,FALSE)</f>
        <v>43438</v>
      </c>
      <c r="G492" s="5">
        <f>MIN(INDEX('ALL EVALS'!G:G,MATCH('Evaluation Data'!$A492,'ALL EVALS'!A:A,0)))</f>
        <v>43800</v>
      </c>
      <c r="H492" s="40" t="str">
        <f>VLOOKUP(A492,COLLEAGUE!A:Q,17,FALSE)</f>
        <v>Smith, Lorraine M</v>
      </c>
      <c r="I492" t="str">
        <f>VLOOKUP(A492,'ALL EVALS'!A:F,6,FALSE)</f>
        <v>Pammella Zierfuss-Hubbard</v>
      </c>
      <c r="J492" t="str">
        <f t="shared" ca="1" si="7"/>
        <v>No</v>
      </c>
    </row>
    <row r="493" spans="1:10" x14ac:dyDescent="0.25">
      <c r="A493" s="3">
        <v>21993</v>
      </c>
      <c r="B493" t="str">
        <f>IF(OR(LEFT(VLOOKUP($A493,'ALL EVALS'!$A:$C,3,FALSE),1)="M",LEFT(VLOOKUP($A493,'ALL EVALS'!$A:$C,3,FALSE),1)="O"),LEFT(VLOOKUP($A493,'ALL EVALS'!$A:$C,3,FALSE),4),LEFT(VLOOKUP($A493,'ALL EVALS'!$A:$C,3,FALSE),3))</f>
        <v>FCC</v>
      </c>
      <c r="C493" t="str">
        <f>VLOOKUP(A493,'ALL EVALS'!A:B,2,FALSE)</f>
        <v>Tamra Miller</v>
      </c>
      <c r="D493" t="str">
        <f>VLOOKUP(A493,'ALL EVALS'!A:D,4,FALSE)</f>
        <v>Administrative Secretary I</v>
      </c>
      <c r="E493" s="3" t="str">
        <f>VLOOKUP(A493,COLLEAGUE!A:E,5,FALSE)</f>
        <v>CLR</v>
      </c>
      <c r="F493" s="4">
        <f>VLOOKUP(A493,COLLEAGUE!A:M,13,FALSE)</f>
        <v>43319</v>
      </c>
      <c r="G493" s="5">
        <f>MIN(INDEX('ALL EVALS'!G:G,MATCH('Evaluation Data'!$A493,'ALL EVALS'!A:A,0)))</f>
        <v>43503</v>
      </c>
      <c r="H493" s="40" t="str">
        <f>VLOOKUP(A493,COLLEAGUE!A:Q,17,FALSE)</f>
        <v>Smith, Lorraine M</v>
      </c>
      <c r="I493" t="str">
        <f>VLOOKUP(A493,'ALL EVALS'!A:F,6,FALSE)</f>
        <v>Pammella Zierfuss-Hubbard</v>
      </c>
      <c r="J493" t="str">
        <f t="shared" ca="1" si="7"/>
        <v>Yes</v>
      </c>
    </row>
    <row r="494" spans="1:10" x14ac:dyDescent="0.25">
      <c r="A494" s="3">
        <v>34263</v>
      </c>
      <c r="B494" t="str">
        <f>IF(OR(LEFT(VLOOKUP($A494,'ALL EVALS'!$A:$C,3,FALSE),1)="M",LEFT(VLOOKUP($A494,'ALL EVALS'!$A:$C,3,FALSE),1)="O"),LEFT(VLOOKUP($A494,'ALL EVALS'!$A:$C,3,FALSE),4),LEFT(VLOOKUP($A494,'ALL EVALS'!$A:$C,3,FALSE),3))</f>
        <v>FCC</v>
      </c>
      <c r="C494" t="str">
        <f>VLOOKUP(A494,'ALL EVALS'!A:B,2,FALSE)</f>
        <v>Monica Hernandez</v>
      </c>
      <c r="D494" t="str">
        <f>VLOOKUP(A494,'ALL EVALS'!A:D,4,FALSE)</f>
        <v>Custodian</v>
      </c>
      <c r="E494" s="3" t="str">
        <f>VLOOKUP(A494,COLLEAGUE!A:E,5,FALSE)</f>
        <v>CLH</v>
      </c>
      <c r="F494" s="4">
        <f>VLOOKUP(A494,COLLEAGUE!A:M,13,FALSE)</f>
        <v>42986</v>
      </c>
      <c r="G494" s="5">
        <f>MIN(INDEX('ALL EVALS'!G:G,MATCH('Evaluation Data'!$A494,'ALL EVALS'!A:A,0)))</f>
        <v>43716</v>
      </c>
      <c r="H494" s="40" t="str">
        <f>VLOOKUP(A494,COLLEAGUE!A:Q,17,FALSE)</f>
        <v>Smith, Lorraine M</v>
      </c>
      <c r="I494" t="str">
        <f>VLOOKUP(A494,'ALL EVALS'!A:F,6,FALSE)</f>
        <v>Pammella Zierfuss-Hubbard</v>
      </c>
      <c r="J494" t="str">
        <f t="shared" ca="1" si="7"/>
        <v>No</v>
      </c>
    </row>
    <row r="495" spans="1:10" x14ac:dyDescent="0.25">
      <c r="A495" s="3">
        <v>131917</v>
      </c>
      <c r="B495" t="str">
        <f>IF(OR(LEFT(VLOOKUP($A495,'ALL EVALS'!$A:$C,3,FALSE),1)="M",LEFT(VLOOKUP($A495,'ALL EVALS'!$A:$C,3,FALSE),1)="O"),LEFT(VLOOKUP($A495,'ALL EVALS'!$A:$C,3,FALSE),4),LEFT(VLOOKUP($A495,'ALL EVALS'!$A:$C,3,FALSE),3))</f>
        <v>FCC</v>
      </c>
      <c r="C495" t="str">
        <f>VLOOKUP(A495,'ALL EVALS'!A:B,2,FALSE)</f>
        <v>Andrew Doris</v>
      </c>
      <c r="D495" t="str">
        <f>VLOOKUP(A495,'ALL EVALS'!A:D,4,FALSE)</f>
        <v>Athletic Equipment Manager</v>
      </c>
      <c r="E495" s="3" t="str">
        <f>VLOOKUP(A495,COLLEAGUE!A:E,5,FALSE)</f>
        <v>CLR</v>
      </c>
      <c r="F495" s="4">
        <f>VLOOKUP(A495,COLLEAGUE!A:M,13,FALSE)</f>
        <v>43448</v>
      </c>
      <c r="G495" s="5">
        <f>MIN(INDEX('ALL EVALS'!G:G,MATCH('Evaluation Data'!$A495,'ALL EVALS'!A:A,0)))</f>
        <v>43669</v>
      </c>
      <c r="H495" s="40" t="str">
        <f>VLOOKUP(A495,COLLEAGUE!A:Q,17,FALSE)</f>
        <v>Zierfuss-Hubbard, Pammella E</v>
      </c>
      <c r="I495" t="str">
        <f>VLOOKUP(A495,'ALL EVALS'!A:F,6,FALSE)</f>
        <v>Pammella Zierfuss-Hubbard</v>
      </c>
      <c r="J495" t="str">
        <f t="shared" ca="1" si="7"/>
        <v>No</v>
      </c>
    </row>
    <row r="496" spans="1:10" x14ac:dyDescent="0.25">
      <c r="A496" s="3">
        <v>491836</v>
      </c>
      <c r="B496" t="str">
        <f>IF(OR(LEFT(VLOOKUP($A496,'ALL EVALS'!$A:$C,3,FALSE),1)="M",LEFT(VLOOKUP($A496,'ALL EVALS'!$A:$C,3,FALSE),1)="O"),LEFT(VLOOKUP($A496,'ALL EVALS'!$A:$C,3,FALSE),4),LEFT(VLOOKUP($A496,'ALL EVALS'!$A:$C,3,FALSE),3))</f>
        <v>FCC</v>
      </c>
      <c r="C496" t="str">
        <f>VLOOKUP(A496,'ALL EVALS'!A:B,2,FALSE)</f>
        <v>Christopher Khal</v>
      </c>
      <c r="D496" t="str">
        <f>VLOOKUP(A496,'ALL EVALS'!A:D,4,FALSE)</f>
        <v>Athletic Trainer</v>
      </c>
      <c r="E496" s="3" t="str">
        <f>VLOOKUP(A496,COLLEAGUE!A:E,5,FALSE)</f>
        <v>CLR</v>
      </c>
      <c r="F496" s="4">
        <f>VLOOKUP(A496,COLLEAGUE!A:M,13,FALSE)</f>
        <v>43301</v>
      </c>
      <c r="G496" s="5">
        <f>MIN(INDEX('ALL EVALS'!G:G,MATCH('Evaluation Data'!$A496,'ALL EVALS'!A:A,0)))</f>
        <v>43656</v>
      </c>
      <c r="H496" s="40" t="str">
        <f>VLOOKUP(A496,COLLEAGUE!A:Q,17,FALSE)</f>
        <v>Smith, Lorraine M</v>
      </c>
      <c r="I496" t="str">
        <f>VLOOKUP(A496,'ALL EVALS'!A:F,6,FALSE)</f>
        <v>Pammella Zierfuss-Hubbard</v>
      </c>
      <c r="J496" t="str">
        <f t="shared" ca="1" si="7"/>
        <v>No</v>
      </c>
    </row>
    <row r="497" spans="1:10" x14ac:dyDescent="0.25">
      <c r="A497" s="3">
        <v>505779</v>
      </c>
      <c r="B497" t="str">
        <f>IF(OR(LEFT(VLOOKUP($A497,'ALL EVALS'!$A:$C,3,FALSE),1)="M",LEFT(VLOOKUP($A497,'ALL EVALS'!$A:$C,3,FALSE),1)="O"),LEFT(VLOOKUP($A497,'ALL EVALS'!$A:$C,3,FALSE),4),LEFT(VLOOKUP($A497,'ALL EVALS'!$A:$C,3,FALSE),3))</f>
        <v>FCC</v>
      </c>
      <c r="C497" t="str">
        <f>VLOOKUP(A497,'ALL EVALS'!A:B,2,FALSE)</f>
        <v>Meng Thao</v>
      </c>
      <c r="D497" t="str">
        <f>VLOOKUP(A497,'ALL EVALS'!A:D,4,FALSE)</f>
        <v>Physical Education Attendant</v>
      </c>
      <c r="E497" s="3" t="str">
        <f>VLOOKUP(A497,COLLEAGUE!A:E,5,FALSE)</f>
        <v>CLR</v>
      </c>
      <c r="F497" s="4">
        <f>VLOOKUP(A497,COLLEAGUE!A:M,13,FALSE)</f>
        <v>43250</v>
      </c>
      <c r="G497" s="5">
        <f>MIN(INDEX('ALL EVALS'!G:G,MATCH('Evaluation Data'!$A497,'ALL EVALS'!A:A,0)))</f>
        <v>43487</v>
      </c>
      <c r="H497" s="40" t="str">
        <f>VLOOKUP(A497,COLLEAGUE!A:Q,17,FALSE)</f>
        <v>Smith, Lorraine M</v>
      </c>
      <c r="I497" t="str">
        <f>VLOOKUP(A497,'ALL EVALS'!A:F,6,FALSE)</f>
        <v>Pammella Zierfuss-Hubbard</v>
      </c>
      <c r="J497" t="str">
        <f t="shared" ca="1" si="7"/>
        <v>Yes</v>
      </c>
    </row>
    <row r="498" spans="1:10" x14ac:dyDescent="0.25">
      <c r="A498" s="3">
        <v>592461</v>
      </c>
      <c r="B498" t="str">
        <f>IF(OR(LEFT(VLOOKUP($A498,'ALL EVALS'!$A:$C,3,FALSE),1)="M",LEFT(VLOOKUP($A498,'ALL EVALS'!$A:$C,3,FALSE),1)="O"),LEFT(VLOOKUP($A498,'ALL EVALS'!$A:$C,3,FALSE),4),LEFT(VLOOKUP($A498,'ALL EVALS'!$A:$C,3,FALSE),3))</f>
        <v>FCC</v>
      </c>
      <c r="C498" t="str">
        <f>VLOOKUP(A498,'ALL EVALS'!A:B,2,FALSE)</f>
        <v>Ashley Watkins</v>
      </c>
      <c r="D498" t="str">
        <f>VLOOKUP(A498,'ALL EVALS'!A:D,4,FALSE)</f>
        <v>Athletic Trainer</v>
      </c>
      <c r="E498" s="3" t="str">
        <f>VLOOKUP(A498,COLLEAGUE!A:E,5,FALSE)</f>
        <v>CLR</v>
      </c>
      <c r="F498" s="4">
        <f>VLOOKUP(A498,COLLEAGUE!A:M,13,FALSE)</f>
        <v>43454</v>
      </c>
      <c r="G498" s="5">
        <f>MIN(INDEX('ALL EVALS'!G:G,MATCH('Evaluation Data'!$A498,'ALL EVALS'!A:A,0)))</f>
        <v>43641</v>
      </c>
      <c r="H498" s="40" t="str">
        <f>VLOOKUP(A498,COLLEAGUE!A:Q,17,FALSE)</f>
        <v>Zierfuss-Hubbard, Pammella E</v>
      </c>
      <c r="I498" t="str">
        <f>VLOOKUP(A498,'ALL EVALS'!A:F,6,FALSE)</f>
        <v>Pammella Zierfuss-Hubbard</v>
      </c>
      <c r="J498" t="str">
        <f t="shared" ca="1" si="7"/>
        <v>No</v>
      </c>
    </row>
    <row r="499" spans="1:10" x14ac:dyDescent="0.25">
      <c r="A499" s="3">
        <v>109613</v>
      </c>
      <c r="B499" t="str">
        <f>IF(OR(LEFT(VLOOKUP($A499,'ALL EVALS'!$A:$C,3,FALSE),1)="M",LEFT(VLOOKUP($A499,'ALL EVALS'!$A:$C,3,FALSE),1)="O"),LEFT(VLOOKUP($A499,'ALL EVALS'!$A:$C,3,FALSE),4),LEFT(VLOOKUP($A499,'ALL EVALS'!$A:$C,3,FALSE),3))</f>
        <v xml:space="preserve">DO </v>
      </c>
      <c r="C499" t="str">
        <f>VLOOKUP(A499,'ALL EVALS'!A:B,2,FALSE)</f>
        <v>Christopher Bosworth</v>
      </c>
      <c r="D499" t="str">
        <f>VLOOKUP(A499,'ALL EVALS'!A:D,4,FALSE)</f>
        <v>Police Sergeant</v>
      </c>
      <c r="E499" s="3" t="str">
        <f>VLOOKUP(A499,COLLEAGUE!A:E,5,FALSE)</f>
        <v>CLR</v>
      </c>
      <c r="G499" s="5">
        <f>MIN(INDEX('ALL EVALS'!G:G,MATCH('Evaluation Data'!$A499,'ALL EVALS'!A:A,0)))</f>
        <v>43186</v>
      </c>
      <c r="H499" s="40" t="str">
        <f>VLOOKUP(A499,COLLEAGUE!A:Q,17,FALSE)</f>
        <v>Flores Jr, Jose G</v>
      </c>
      <c r="I499" t="str">
        <f>VLOOKUP(A499,'ALL EVALS'!A:F,6,FALSE)</f>
        <v>Patrick Jackson</v>
      </c>
      <c r="J499" t="str">
        <f t="shared" ca="1" si="7"/>
        <v>Yes</v>
      </c>
    </row>
    <row r="500" spans="1:10" x14ac:dyDescent="0.25">
      <c r="A500" s="3">
        <v>262151</v>
      </c>
      <c r="B500" t="str">
        <f>IF(OR(LEFT(VLOOKUP($A500,'ALL EVALS'!$A:$C,3,FALSE),1)="M",LEFT(VLOOKUP($A500,'ALL EVALS'!$A:$C,3,FALSE),1)="O"),LEFT(VLOOKUP($A500,'ALL EVALS'!$A:$C,3,FALSE),4),LEFT(VLOOKUP($A500,'ALL EVALS'!$A:$C,3,FALSE),3))</f>
        <v xml:space="preserve">DO </v>
      </c>
      <c r="C500" t="str">
        <f>VLOOKUP(A500,'ALL EVALS'!A:B,2,FALSE)</f>
        <v>Keri Cook</v>
      </c>
      <c r="D500" t="str">
        <f>VLOOKUP(A500,'ALL EVALS'!A:D,4,FALSE)</f>
        <v>Police Communications Dispatcher</v>
      </c>
      <c r="E500" s="3" t="str">
        <f>VLOOKUP(A500,COLLEAGUE!A:E,5,FALSE)</f>
        <v>CLR</v>
      </c>
      <c r="F500" s="4">
        <f>VLOOKUP(A500,COLLEAGUE!A:M,13,FALSE)</f>
        <v>42055</v>
      </c>
      <c r="G500" s="5">
        <f>MIN(INDEX('ALL EVALS'!G:G,MATCH('Evaluation Data'!$A500,'ALL EVALS'!A:A,0)))</f>
        <v>43373</v>
      </c>
      <c r="H500" s="40" t="str">
        <f>VLOOKUP(A500,COLLEAGUE!A:Q,17,FALSE)</f>
        <v>Flores Jr, Jose G</v>
      </c>
      <c r="I500" t="str">
        <f>VLOOKUP(A500,'ALL EVALS'!A:F,6,FALSE)</f>
        <v>Patrick Jackson</v>
      </c>
      <c r="J500" t="str">
        <f t="shared" ca="1" si="7"/>
        <v>Yes</v>
      </c>
    </row>
    <row r="501" spans="1:10" x14ac:dyDescent="0.25">
      <c r="A501" s="3">
        <v>262223</v>
      </c>
      <c r="B501" t="str">
        <f>IF(OR(LEFT(VLOOKUP($A501,'ALL EVALS'!$A:$C,3,FALSE),1)="M",LEFT(VLOOKUP($A501,'ALL EVALS'!$A:$C,3,FALSE),1)="O"),LEFT(VLOOKUP($A501,'ALL EVALS'!$A:$C,3,FALSE),4),LEFT(VLOOKUP($A501,'ALL EVALS'!$A:$C,3,FALSE),3))</f>
        <v xml:space="preserve">DO </v>
      </c>
      <c r="C501" t="str">
        <f>VLOOKUP(A501,'ALL EVALS'!A:B,2,FALSE)</f>
        <v>Jody McBeth</v>
      </c>
      <c r="D501" t="str">
        <f>VLOOKUP(A501,'ALL EVALS'!A:D,4,FALSE)</f>
        <v>Police Officer</v>
      </c>
      <c r="E501" s="3" t="str">
        <f>VLOOKUP(A501,COLLEAGUE!A:E,5,FALSE)</f>
        <v>CLR</v>
      </c>
      <c r="G501" s="5">
        <f>MIN(INDEX('ALL EVALS'!G:G,MATCH('Evaluation Data'!$A501,'ALL EVALS'!A:A,0)))</f>
        <v>43108</v>
      </c>
      <c r="H501" s="40">
        <f>VLOOKUP(A501,COLLEAGUE!A:Q,17,FALSE)</f>
        <v>0</v>
      </c>
      <c r="I501" t="str">
        <f>VLOOKUP(A501,'ALL EVALS'!A:F,6,FALSE)</f>
        <v>Patrick Jackson</v>
      </c>
      <c r="J501" t="str">
        <f t="shared" ca="1" si="7"/>
        <v>Yes</v>
      </c>
    </row>
    <row r="502" spans="1:10" x14ac:dyDescent="0.25">
      <c r="A502" s="3">
        <v>356897</v>
      </c>
      <c r="B502" t="str">
        <f>IF(OR(LEFT(VLOOKUP($A502,'ALL EVALS'!$A:$C,3,FALSE),1)="M",LEFT(VLOOKUP($A502,'ALL EVALS'!$A:$C,3,FALSE),1)="O"),LEFT(VLOOKUP($A502,'ALL EVALS'!$A:$C,3,FALSE),4),LEFT(VLOOKUP($A502,'ALL EVALS'!$A:$C,3,FALSE),3))</f>
        <v xml:space="preserve">DO </v>
      </c>
      <c r="C502" t="str">
        <f>VLOOKUP(A502,'ALL EVALS'!A:B,2,FALSE)</f>
        <v>Daniel Garibay</v>
      </c>
      <c r="D502" t="str">
        <f>VLOOKUP(A502,'ALL EVALS'!A:D,4,FALSE)</f>
        <v>Police Officer</v>
      </c>
      <c r="E502" s="3" t="str">
        <f>VLOOKUP(A502,COLLEAGUE!A:E,5,FALSE)</f>
        <v>CLR</v>
      </c>
      <c r="G502" s="5">
        <f>MIN(INDEX('ALL EVALS'!G:G,MATCH('Evaluation Data'!$A502,'ALL EVALS'!A:A,0)))</f>
        <v>43347</v>
      </c>
      <c r="H502" s="40">
        <f>VLOOKUP(A502,COLLEAGUE!A:Q,17,FALSE)</f>
        <v>0</v>
      </c>
      <c r="I502" t="str">
        <f>VLOOKUP(A502,'ALL EVALS'!A:F,6,FALSE)</f>
        <v>Patrick Jackson</v>
      </c>
      <c r="J502" t="str">
        <f t="shared" ca="1" si="7"/>
        <v>Yes</v>
      </c>
    </row>
    <row r="503" spans="1:10" x14ac:dyDescent="0.25">
      <c r="A503" s="3">
        <v>582814</v>
      </c>
      <c r="B503" t="str">
        <f>IF(OR(LEFT(VLOOKUP($A503,'ALL EVALS'!$A:$C,3,FALSE),1)="M",LEFT(VLOOKUP($A503,'ALL EVALS'!$A:$C,3,FALSE),1)="O"),LEFT(VLOOKUP($A503,'ALL EVALS'!$A:$C,3,FALSE),4),LEFT(VLOOKUP($A503,'ALL EVALS'!$A:$C,3,FALSE),3))</f>
        <v xml:space="preserve">DO </v>
      </c>
      <c r="C503" t="str">
        <f>VLOOKUP(A503,'ALL EVALS'!A:B,2,FALSE)</f>
        <v>Samantha Ortega</v>
      </c>
      <c r="D503" t="str">
        <f>VLOOKUP(A503,'ALL EVALS'!A:D,4,FALSE)</f>
        <v>Police Communications Dispatcher</v>
      </c>
      <c r="E503" s="3" t="str">
        <f>VLOOKUP(A503,COLLEAGUE!A:E,5,FALSE)</f>
        <v>CLR</v>
      </c>
      <c r="G503" s="5">
        <f>MIN(INDEX('ALL EVALS'!G:G,MATCH('Evaluation Data'!$A503,'ALL EVALS'!A:A,0)))</f>
        <v>43132</v>
      </c>
      <c r="H503" s="40" t="str">
        <f>VLOOKUP(A503,COLLEAGUE!A:Q,17,FALSE)</f>
        <v>Flores Jr, Jose G</v>
      </c>
      <c r="I503" t="str">
        <f>VLOOKUP(A503,'ALL EVALS'!A:F,6,FALSE)</f>
        <v>Patrick Jackson</v>
      </c>
      <c r="J503" t="str">
        <f t="shared" ca="1" si="7"/>
        <v>Yes</v>
      </c>
    </row>
    <row r="504" spans="1:10" x14ac:dyDescent="0.25">
      <c r="A504" s="3">
        <v>597478</v>
      </c>
      <c r="B504" t="str">
        <f>IF(OR(LEFT(VLOOKUP($A504,'ALL EVALS'!$A:$C,3,FALSE),1)="M",LEFT(VLOOKUP($A504,'ALL EVALS'!$A:$C,3,FALSE),1)="O"),LEFT(VLOOKUP($A504,'ALL EVALS'!$A:$C,3,FALSE),4),LEFT(VLOOKUP($A504,'ALL EVALS'!$A:$C,3,FALSE),3))</f>
        <v xml:space="preserve">DO </v>
      </c>
      <c r="C504" t="str">
        <f>VLOOKUP(A504,'ALL EVALS'!A:B,2,FALSE)</f>
        <v>Jennifer Eustaquio</v>
      </c>
      <c r="D504" t="str">
        <f>VLOOKUP(A504,'ALL EVALS'!A:D,4,FALSE)</f>
        <v>Police Communications Dispatcher</v>
      </c>
      <c r="E504" s="3" t="str">
        <f>VLOOKUP(A504,COLLEAGUE!A:E,5,FALSE)</f>
        <v>CLR</v>
      </c>
      <c r="F504" s="4">
        <f>VLOOKUP(A504,COLLEAGUE!A:M,13,FALSE)</f>
        <v>43430</v>
      </c>
      <c r="G504" s="5">
        <f>MIN(INDEX('ALL EVALS'!G:G,MATCH('Evaluation Data'!$A504,'ALL EVALS'!A:A,0)))</f>
        <v>43550</v>
      </c>
      <c r="H504" s="40" t="str">
        <f>VLOOKUP(A504,COLLEAGUE!A:Q,17,FALSE)</f>
        <v>Jackson, Patrick G</v>
      </c>
      <c r="I504" t="str">
        <f>VLOOKUP(A504,'ALL EVALS'!A:F,6,FALSE)</f>
        <v>Patrick Jackson</v>
      </c>
      <c r="J504" t="str">
        <f t="shared" ca="1" si="7"/>
        <v>No</v>
      </c>
    </row>
    <row r="505" spans="1:10" x14ac:dyDescent="0.25">
      <c r="A505" s="3">
        <v>608124</v>
      </c>
      <c r="B505" t="str">
        <f>IF(OR(LEFT(VLOOKUP($A505,'ALL EVALS'!$A:$C,3,FALSE),1)="M",LEFT(VLOOKUP($A505,'ALL EVALS'!$A:$C,3,FALSE),1)="O"),LEFT(VLOOKUP($A505,'ALL EVALS'!$A:$C,3,FALSE),4),LEFT(VLOOKUP($A505,'ALL EVALS'!$A:$C,3,FALSE),3))</f>
        <v xml:space="preserve">DO </v>
      </c>
      <c r="C505" t="str">
        <f>VLOOKUP(A505,'ALL EVALS'!A:B,2,FALSE)</f>
        <v>Stacy Bracamontes</v>
      </c>
      <c r="D505" t="str">
        <f>VLOOKUP(A505,'ALL EVALS'!A:D,4,FALSE)</f>
        <v>Police Communications Dispatcher</v>
      </c>
      <c r="E505" s="3" t="str">
        <f>VLOOKUP(A505,COLLEAGUE!A:E,5,FALSE)</f>
        <v>CLR</v>
      </c>
      <c r="F505" s="4">
        <f>VLOOKUP(A505,COLLEAGUE!A:M,13,FALSE)</f>
        <v>43234</v>
      </c>
      <c r="G505" s="5">
        <f>MIN(INDEX('ALL EVALS'!G:G,MATCH('Evaluation Data'!$A505,'ALL EVALS'!A:A,0)))</f>
        <v>43599</v>
      </c>
      <c r="H505" s="40" t="str">
        <f>VLOOKUP(A505,COLLEAGUE!A:Q,17,FALSE)</f>
        <v>Flores Jr, Jose G</v>
      </c>
      <c r="I505" t="str">
        <f>VLOOKUP(A505,'ALL EVALS'!A:F,6,FALSE)</f>
        <v>Patrick Jackson</v>
      </c>
      <c r="J505" t="str">
        <f t="shared" ca="1" si="7"/>
        <v>No</v>
      </c>
    </row>
    <row r="506" spans="1:10" x14ac:dyDescent="0.25">
      <c r="A506" s="3">
        <v>97270</v>
      </c>
      <c r="B506" t="str">
        <f>IF(OR(LEFT(VLOOKUP($A506,'ALL EVALS'!$A:$C,3,FALSE),1)="M",LEFT(VLOOKUP($A506,'ALL EVALS'!$A:$C,3,FALSE),1)="O"),LEFT(VLOOKUP($A506,'ALL EVALS'!$A:$C,3,FALSE),4),LEFT(VLOOKUP($A506,'ALL EVALS'!$A:$C,3,FALSE),3))</f>
        <v xml:space="preserve">DO </v>
      </c>
      <c r="C506" t="str">
        <f>VLOOKUP(A506,'ALL EVALS'!A:B,2,FALSE)</f>
        <v>Barbara Martin</v>
      </c>
      <c r="D506" t="str">
        <f>VLOOKUP(A506,'ALL EVALS'!A:D,4,FALSE)</f>
        <v>Administrative Secretary</v>
      </c>
      <c r="E506" s="3" t="str">
        <f>VLOOKUP(A506,COLLEAGUE!A:E,5,FALSE)</f>
        <v>CNF</v>
      </c>
      <c r="F506" s="4">
        <f>VLOOKUP(A506,COLLEAGUE!A:M,13,FALSE)</f>
        <v>43206</v>
      </c>
      <c r="G506" s="5">
        <f>MIN(INDEX('ALL EVALS'!G:G,MATCH('Evaluation Data'!$A506,'ALL EVALS'!A:A,0)))</f>
        <v>43267</v>
      </c>
      <c r="H506" s="40" t="str">
        <f>VLOOKUP(A506,COLLEAGUE!A:Q,17,FALSE)</f>
        <v>Parnell Jr., Dale Paul</v>
      </c>
      <c r="I506" t="str">
        <f>VLOOKUP(A506,'ALL EVALS'!A:F,6,FALSE)</f>
        <v>Paul Parnell</v>
      </c>
      <c r="J506" t="str">
        <f t="shared" ca="1" si="7"/>
        <v>Yes</v>
      </c>
    </row>
    <row r="507" spans="1:10" x14ac:dyDescent="0.25">
      <c r="A507" s="3">
        <v>207427</v>
      </c>
      <c r="B507" t="str">
        <f>IF(OR(LEFT(VLOOKUP($A507,'ALL EVALS'!$A:$C,3,FALSE),1)="M",LEFT(VLOOKUP($A507,'ALL EVALS'!$A:$C,3,FALSE),1)="O"),LEFT(VLOOKUP($A507,'ALL EVALS'!$A:$C,3,FALSE),4),LEFT(VLOOKUP($A507,'ALL EVALS'!$A:$C,3,FALSE),3))</f>
        <v xml:space="preserve">DO </v>
      </c>
      <c r="C507" t="str">
        <f>VLOOKUP(A507,'ALL EVALS'!A:B,2,FALSE)</f>
        <v>Katherine C Matz</v>
      </c>
      <c r="D507" t="str">
        <f>VLOOKUP(A507,'ALL EVALS'!A:D,4,FALSE)</f>
        <v>Executive Assistant to the Chancellor</v>
      </c>
      <c r="E507" s="3" t="str">
        <f>VLOOKUP(A507,COLLEAGUE!A:E,5,FALSE)</f>
        <v>CNF</v>
      </c>
      <c r="F507" s="4">
        <f>VLOOKUP(A507,COLLEAGUE!A:M,13,FALSE)</f>
        <v>43265</v>
      </c>
      <c r="G507" s="5">
        <f>MIN(INDEX('ALL EVALS'!G:G,MATCH('Evaluation Data'!$A507,'ALL EVALS'!A:A,0)))</f>
        <v>43448</v>
      </c>
      <c r="H507" s="40" t="str">
        <f>VLOOKUP(A507,COLLEAGUE!A:Q,17,FALSE)</f>
        <v>Parnell Jr., Dale Paul</v>
      </c>
      <c r="I507" t="str">
        <f>VLOOKUP(A507,'ALL EVALS'!A:F,6,FALSE)</f>
        <v>Paul Parnell</v>
      </c>
      <c r="J507" t="str">
        <f t="shared" ca="1" si="7"/>
        <v>Yes</v>
      </c>
    </row>
    <row r="508" spans="1:10" x14ac:dyDescent="0.25">
      <c r="A508" s="3">
        <v>532839</v>
      </c>
      <c r="B508" t="str">
        <f>IF(OR(LEFT(VLOOKUP($A508,'ALL EVALS'!$A:$C,3,FALSE),1)="M",LEFT(VLOOKUP($A508,'ALL EVALS'!$A:$C,3,FALSE),1)="O"),LEFT(VLOOKUP($A508,'ALL EVALS'!$A:$C,3,FALSE),4),LEFT(VLOOKUP($A508,'ALL EVALS'!$A:$C,3,FALSE),3))</f>
        <v xml:space="preserve">DO </v>
      </c>
      <c r="C508" t="str">
        <f>VLOOKUP(A508,'ALL EVALS'!A:B,2,FALSE)</f>
        <v>Lucy Ruiz</v>
      </c>
      <c r="D508" t="str">
        <f>VLOOKUP(A508,'ALL EVALS'!A:D,4,FALSE)</f>
        <v>Executive Director, Public &amp; Legislative Relations</v>
      </c>
      <c r="E508" s="3" t="str">
        <f>VLOOKUP(A508,COLLEAGUE!A:E,5,FALSE)</f>
        <v>CLM</v>
      </c>
      <c r="F508" s="4">
        <f>VLOOKUP(A508,COLLEAGUE!A:M,13,FALSE)</f>
        <v>42934</v>
      </c>
      <c r="G508" s="5">
        <f>MIN(INDEX('ALL EVALS'!G:G,MATCH('Evaluation Data'!$A508,'ALL EVALS'!A:A,0)))</f>
        <v>43373</v>
      </c>
      <c r="H508" s="40" t="str">
        <f>VLOOKUP(A508,COLLEAGUE!A:Q,17,FALSE)</f>
        <v>Parnell Jr., Dale Paul</v>
      </c>
      <c r="I508" t="str">
        <f>VLOOKUP(A508,'ALL EVALS'!A:F,6,FALSE)</f>
        <v>Paul Parnell</v>
      </c>
      <c r="J508" t="str">
        <f t="shared" ca="1" si="7"/>
        <v>Yes</v>
      </c>
    </row>
    <row r="509" spans="1:10" x14ac:dyDescent="0.25">
      <c r="A509" s="3">
        <v>751479</v>
      </c>
      <c r="B509" t="str">
        <f>IF(OR(LEFT(VLOOKUP($A509,'ALL EVALS'!$A:$C,3,FALSE),1)="M",LEFT(VLOOKUP($A509,'ALL EVALS'!$A:$C,3,FALSE),1)="O"),LEFT(VLOOKUP($A509,'ALL EVALS'!$A:$C,3,FALSE),4),LEFT(VLOOKUP($A509,'ALL EVALS'!$A:$C,3,FALSE),3))</f>
        <v xml:space="preserve">DO </v>
      </c>
      <c r="C509" t="str">
        <f>VLOOKUP(A509,'ALL EVALS'!A:B,2,FALSE)</f>
        <v>Rico Guerrero</v>
      </c>
      <c r="D509" t="str">
        <f>VLOOKUP(A509,'ALL EVALS'!A:D,4,FALSE)</f>
        <v>Executive Director of Foundation</v>
      </c>
      <c r="E509" s="3" t="str">
        <f>VLOOKUP(A509,COLLEAGUE!A:E,5,FALSE)</f>
        <v>CLM</v>
      </c>
      <c r="F509" s="4">
        <f>VLOOKUP(A509,COLLEAGUE!A:M,13,FALSE)</f>
        <v>43194</v>
      </c>
      <c r="G509" s="5">
        <f>MIN(INDEX('ALL EVALS'!G:G,MATCH('Evaluation Data'!$A509,'ALL EVALS'!A:A,0)))</f>
        <v>44060</v>
      </c>
      <c r="H509" s="40" t="str">
        <f>VLOOKUP(A509,COLLEAGUE!A:Q,17,FALSE)</f>
        <v>Parnell Jr., Dale Paul</v>
      </c>
      <c r="I509" t="str">
        <f>VLOOKUP(A509,'ALL EVALS'!A:F,6,FALSE)</f>
        <v>Paul Parnell</v>
      </c>
      <c r="J509" t="str">
        <f t="shared" ca="1" si="7"/>
        <v>No</v>
      </c>
    </row>
    <row r="510" spans="1:10" x14ac:dyDescent="0.25">
      <c r="A510" s="3">
        <v>89821</v>
      </c>
      <c r="B510" t="str">
        <f>IF(OR(LEFT(VLOOKUP($A510,'ALL EVALS'!$A:$C,3,FALSE),1)="M",LEFT(VLOOKUP($A510,'ALL EVALS'!$A:$C,3,FALSE),1)="O"),LEFT(VLOOKUP($A510,'ALL EVALS'!$A:$C,3,FALSE),4),LEFT(VLOOKUP($A510,'ALL EVALS'!$A:$C,3,FALSE),3))</f>
        <v xml:space="preserve">DO </v>
      </c>
      <c r="C510" t="str">
        <f>VLOOKUP(A510,'ALL EVALS'!A:B,2,FALSE)</f>
        <v>Christy Hedstrom</v>
      </c>
      <c r="D510" t="str">
        <f>VLOOKUP(A510,'ALL EVALS'!A:D,4,FALSE)</f>
        <v>Buyer</v>
      </c>
      <c r="E510" s="3" t="str">
        <f>VLOOKUP(A510,COLLEAGUE!A:E,5,FALSE)</f>
        <v>CLR</v>
      </c>
      <c r="F510" s="4">
        <f>VLOOKUP(A510,COLLEAGUE!A:M,13,FALSE)</f>
        <v>39847</v>
      </c>
      <c r="G510" s="5">
        <f>MIN(INDEX('ALL EVALS'!G:G,MATCH('Evaluation Data'!$A510,'ALL EVALS'!A:A,0)))</f>
        <v>43134</v>
      </c>
      <c r="H510" s="40" t="str">
        <f>VLOOKUP(A510,COLLEAGUE!A:Q,17,FALSE)</f>
        <v>Vogt, Randall W</v>
      </c>
      <c r="I510" t="str">
        <f>VLOOKUP(A510,'ALL EVALS'!A:F,6,FALSE)</f>
        <v>Randall Vogt</v>
      </c>
      <c r="J510" t="str">
        <f t="shared" ca="1" si="7"/>
        <v>Yes</v>
      </c>
    </row>
    <row r="511" spans="1:10" x14ac:dyDescent="0.25">
      <c r="A511" s="3">
        <v>90573</v>
      </c>
      <c r="B511" t="str">
        <f>IF(OR(LEFT(VLOOKUP($A511,'ALL EVALS'!$A:$C,3,FALSE),1)="M",LEFT(VLOOKUP($A511,'ALL EVALS'!$A:$C,3,FALSE),1)="O"),LEFT(VLOOKUP($A511,'ALL EVALS'!$A:$C,3,FALSE),4),LEFT(VLOOKUP($A511,'ALL EVALS'!$A:$C,3,FALSE),3))</f>
        <v xml:space="preserve">DO </v>
      </c>
      <c r="C511" t="str">
        <f>VLOOKUP(A511,'ALL EVALS'!A:B,2,FALSE)</f>
        <v>Alma S. McClellan</v>
      </c>
      <c r="D511" t="str">
        <f>VLOOKUP(A511,'ALL EVALS'!A:D,4,FALSE)</f>
        <v>Buyer</v>
      </c>
      <c r="E511" s="3" t="str">
        <f>VLOOKUP(A511,COLLEAGUE!A:E,5,FALSE)</f>
        <v>CLR</v>
      </c>
      <c r="F511" s="4">
        <f>VLOOKUP(A511,COLLEAGUE!A:M,13,FALSE)</f>
        <v>43418</v>
      </c>
      <c r="G511" s="5">
        <f>MIN(INDEX('ALL EVALS'!G:G,MATCH('Evaluation Data'!$A511,'ALL EVALS'!A:A,0)))</f>
        <v>43543</v>
      </c>
      <c r="H511" s="40" t="str">
        <f>VLOOKUP(A511,COLLEAGUE!A:Q,17,FALSE)</f>
        <v>Vogt, Randall W</v>
      </c>
      <c r="I511" t="str">
        <f>VLOOKUP(A511,'ALL EVALS'!A:F,6,FALSE)</f>
        <v>Randall Vogt</v>
      </c>
      <c r="J511" t="str">
        <f t="shared" ca="1" si="7"/>
        <v>No</v>
      </c>
    </row>
    <row r="512" spans="1:10" x14ac:dyDescent="0.25">
      <c r="A512" s="3">
        <v>285656</v>
      </c>
      <c r="B512" t="str">
        <f>IF(OR(LEFT(VLOOKUP($A512,'ALL EVALS'!$A:$C,3,FALSE),1)="M",LEFT(VLOOKUP($A512,'ALL EVALS'!$A:$C,3,FALSE),1)="O"),LEFT(VLOOKUP($A512,'ALL EVALS'!$A:$C,3,FALSE),4),LEFT(VLOOKUP($A512,'ALL EVALS'!$A:$C,3,FALSE),3))</f>
        <v xml:space="preserve">DO </v>
      </c>
      <c r="C512" t="str">
        <f>VLOOKUP(A512,'ALL EVALS'!A:B,2,FALSE)</f>
        <v>Alexis Brofman</v>
      </c>
      <c r="D512" t="str">
        <f>VLOOKUP(A512,'ALL EVALS'!A:D,4,FALSE)</f>
        <v>Accounting Clerk III</v>
      </c>
      <c r="E512" s="3" t="str">
        <f>VLOOKUP(A512,COLLEAGUE!A:E,5,FALSE)</f>
        <v>CLR</v>
      </c>
      <c r="F512" s="4">
        <f>VLOOKUP(A512,COLLEAGUE!A:M,13,FALSE)</f>
        <v>43412</v>
      </c>
      <c r="G512" s="5">
        <f>MIN(INDEX('ALL EVALS'!G:G,MATCH('Evaluation Data'!$A512,'ALL EVALS'!A:A,0)))</f>
        <v>42761</v>
      </c>
      <c r="H512" s="40" t="str">
        <f>VLOOKUP(A512,COLLEAGUE!A:Q,17,FALSE)</f>
        <v>Vogt, Randall W</v>
      </c>
      <c r="I512" t="str">
        <f>VLOOKUP(A512,'ALL EVALS'!A:F,6,FALSE)</f>
        <v>Randall Vogt</v>
      </c>
      <c r="J512" t="str">
        <f t="shared" ca="1" si="7"/>
        <v>Yes</v>
      </c>
    </row>
    <row r="513" spans="1:10" x14ac:dyDescent="0.25">
      <c r="A513" s="3">
        <v>325960</v>
      </c>
      <c r="B513" t="str">
        <f>IF(OR(LEFT(VLOOKUP($A513,'ALL EVALS'!$A:$C,3,FALSE),1)="M",LEFT(VLOOKUP($A513,'ALL EVALS'!$A:$C,3,FALSE),1)="O"),LEFT(VLOOKUP($A513,'ALL EVALS'!$A:$C,3,FALSE),4),LEFT(VLOOKUP($A513,'ALL EVALS'!$A:$C,3,FALSE),3))</f>
        <v xml:space="preserve">DO </v>
      </c>
      <c r="C513" t="str">
        <f>VLOOKUP(A513,'ALL EVALS'!A:B,2,FALSE)</f>
        <v>Caleb Brooks</v>
      </c>
      <c r="D513" t="str">
        <f>VLOOKUP(A513,'ALL EVALS'!A:D,4,FALSE)</f>
        <v>Buyer</v>
      </c>
      <c r="E513" s="3" t="str">
        <f>VLOOKUP(A513,COLLEAGUE!A:E,5,FALSE)</f>
        <v>CLR</v>
      </c>
      <c r="G513" s="5">
        <f>MIN(INDEX('ALL EVALS'!G:G,MATCH('Evaluation Data'!$A513,'ALL EVALS'!A:A,0)))</f>
        <v>43053</v>
      </c>
      <c r="H513" s="40" t="str">
        <f>VLOOKUP(A513,COLLEAGUE!A:Q,17,FALSE)</f>
        <v>Vogt, Randall W</v>
      </c>
      <c r="I513" t="str">
        <f>VLOOKUP(A513,'ALL EVALS'!A:F,6,FALSE)</f>
        <v>Randall Vogt</v>
      </c>
      <c r="J513" t="str">
        <f t="shared" ca="1" si="7"/>
        <v>Yes</v>
      </c>
    </row>
    <row r="514" spans="1:10" x14ac:dyDescent="0.25">
      <c r="A514" s="3">
        <v>422587</v>
      </c>
      <c r="B514" t="str">
        <f>IF(OR(LEFT(VLOOKUP($A514,'ALL EVALS'!$A:$C,3,FALSE),1)="M",LEFT(VLOOKUP($A514,'ALL EVALS'!$A:$C,3,FALSE),1)="O"),LEFT(VLOOKUP($A514,'ALL EVALS'!$A:$C,3,FALSE),4),LEFT(VLOOKUP($A514,'ALL EVALS'!$A:$C,3,FALSE),3))</f>
        <v xml:space="preserve">DO </v>
      </c>
      <c r="C514" t="str">
        <f>VLOOKUP(A514,'ALL EVALS'!A:B,2,FALSE)</f>
        <v>Miles Abrahamson</v>
      </c>
      <c r="D514" t="str">
        <f>VLOOKUP(A514,'ALL EVALS'!A:D,4,FALSE)</f>
        <v>Bookstore Manager</v>
      </c>
      <c r="E514" s="3" t="str">
        <f>VLOOKUP(A514,COLLEAGUE!A:E,5,FALSE)</f>
        <v>CLM</v>
      </c>
      <c r="F514" s="4">
        <v>43027</v>
      </c>
      <c r="G514" s="5">
        <f>MIN(INDEX('ALL EVALS'!G:G,MATCH('Evaluation Data'!$A514,'ALL EVALS'!A:A,0)))</f>
        <v>43785</v>
      </c>
      <c r="H514" s="40">
        <f>VLOOKUP(A514,COLLEAGUE!A:Q,17,FALSE)</f>
        <v>0</v>
      </c>
      <c r="I514" t="str">
        <f>VLOOKUP(A514,'ALL EVALS'!A:F,6,FALSE)</f>
        <v>Randall Vogt</v>
      </c>
      <c r="J514" t="str">
        <f t="shared" ref="J514:J577" ca="1" si="8">IF(G514&lt;TODAY(),"Yes","No")</f>
        <v>No</v>
      </c>
    </row>
    <row r="515" spans="1:10" x14ac:dyDescent="0.25">
      <c r="A515" s="3">
        <v>614545</v>
      </c>
      <c r="B515" t="str">
        <f>IF(OR(LEFT(VLOOKUP($A515,'ALL EVALS'!$A:$C,3,FALSE),1)="M",LEFT(VLOOKUP($A515,'ALL EVALS'!$A:$C,3,FALSE),1)="O"),LEFT(VLOOKUP($A515,'ALL EVALS'!$A:$C,3,FALSE),4),LEFT(VLOOKUP($A515,'ALL EVALS'!$A:$C,3,FALSE),3))</f>
        <v xml:space="preserve">DO </v>
      </c>
      <c r="C515" t="str">
        <f>VLOOKUP(A515,'ALL EVALS'!A:B,2,FALSE)</f>
        <v>Sherry Vang</v>
      </c>
      <c r="D515" t="str">
        <f>VLOOKUP(A515,'ALL EVALS'!A:D,4,FALSE)</f>
        <v>Office Assistant II (ppt)</v>
      </c>
      <c r="E515" s="3" t="str">
        <f>VLOOKUP(A515,COLLEAGUE!A:E,5,FALSE)</f>
        <v>CPP</v>
      </c>
      <c r="F515" s="4">
        <v>42808</v>
      </c>
      <c r="G515" s="5">
        <f>MIN(INDEX('ALL EVALS'!G:G,MATCH('Evaluation Data'!$A515,'ALL EVALS'!A:A,0)))</f>
        <v>43160</v>
      </c>
      <c r="H515" s="40">
        <f>VLOOKUP(A515,COLLEAGUE!A:Q,17,FALSE)</f>
        <v>0</v>
      </c>
      <c r="I515" t="str">
        <f>VLOOKUP(A515,'ALL EVALS'!A:F,6,FALSE)</f>
        <v>Randall Vogt</v>
      </c>
      <c r="J515" t="str">
        <f t="shared" ca="1" si="8"/>
        <v>Yes</v>
      </c>
    </row>
    <row r="516" spans="1:10" x14ac:dyDescent="0.25">
      <c r="A516" s="3">
        <v>17074</v>
      </c>
      <c r="B516" t="str">
        <f>IF(OR(LEFT(VLOOKUP($A516,'ALL EVALS'!$A:$C,3,FALSE),1)="M",LEFT(VLOOKUP($A516,'ALL EVALS'!$A:$C,3,FALSE),1)="O"),LEFT(VLOOKUP($A516,'ALL EVALS'!$A:$C,3,FALSE),4),LEFT(VLOOKUP($A516,'ALL EVALS'!$A:$C,3,FALSE),3))</f>
        <v xml:space="preserve">RC </v>
      </c>
      <c r="C516" t="str">
        <f>VLOOKUP(A516,'ALL EVALS'!A:B,2,FALSE)</f>
        <v>Elizabeth De Fore</v>
      </c>
      <c r="D516" t="str">
        <f>VLOOKUP(A516,'ALL EVALS'!A:D,4,FALSE)</f>
        <v>Department Secretary</v>
      </c>
      <c r="E516" s="3" t="str">
        <f>VLOOKUP(A516,COLLEAGUE!A:E,5,FALSE)</f>
        <v>CLR</v>
      </c>
      <c r="F516" s="4">
        <f>VLOOKUP(A516,COLLEAGUE!A:M,13,FALSE)</f>
        <v>43326</v>
      </c>
      <c r="G516" s="5">
        <f>MIN(INDEX('ALL EVALS'!G:G,MATCH('Evaluation Data'!$A516,'ALL EVALS'!A:A,0)))</f>
        <v>43559</v>
      </c>
      <c r="H516" s="40" t="str">
        <f>VLOOKUP(A516,COLLEAGUE!A:Q,17,FALSE)</f>
        <v>Craig-Marius, Renee M</v>
      </c>
      <c r="I516" t="str">
        <f>VLOOKUP(A516,'ALL EVALS'!A:F,6,FALSE)</f>
        <v>Renee Craig-Marius</v>
      </c>
      <c r="J516" t="str">
        <f t="shared" ca="1" si="8"/>
        <v>No</v>
      </c>
    </row>
    <row r="517" spans="1:10" x14ac:dyDescent="0.25">
      <c r="A517" s="3">
        <v>20317</v>
      </c>
      <c r="B517" t="str">
        <f>IF(OR(LEFT(VLOOKUP($A517,'ALL EVALS'!$A:$C,3,FALSE),1)="M",LEFT(VLOOKUP($A517,'ALL EVALS'!$A:$C,3,FALSE),1)="O"),LEFT(VLOOKUP($A517,'ALL EVALS'!$A:$C,3,FALSE),4),LEFT(VLOOKUP($A517,'ALL EVALS'!$A:$C,3,FALSE),3))</f>
        <v xml:space="preserve">RC </v>
      </c>
      <c r="C517" t="str">
        <f>VLOOKUP(A517,'ALL EVALS'!A:B,2,FALSE)</f>
        <v>Sandra Huerta</v>
      </c>
      <c r="D517" t="str">
        <f>VLOOKUP(A517,'ALL EVALS'!A:D,4,FALSE)</f>
        <v>Office Assistant III</v>
      </c>
      <c r="E517" s="3" t="str">
        <f>VLOOKUP(A517,COLLEAGUE!A:E,5,FALSE)</f>
        <v>CLR</v>
      </c>
      <c r="F517" s="4">
        <f>VLOOKUP(A517,COLLEAGUE!A:M,13,FALSE)</f>
        <v>43279</v>
      </c>
      <c r="G517" s="5">
        <f>MIN(INDEX('ALL EVALS'!G:G,MATCH('Evaluation Data'!$A517,'ALL EVALS'!A:A,0)))</f>
        <v>43586</v>
      </c>
      <c r="H517" s="40" t="str">
        <f>VLOOKUP(A517,COLLEAGUE!A:Q,17,FALSE)</f>
        <v>Craig-Marius, Renee M</v>
      </c>
      <c r="I517" t="str">
        <f>VLOOKUP(A517,'ALL EVALS'!A:F,6,FALSE)</f>
        <v>Renee Craig-Marius</v>
      </c>
      <c r="J517" t="str">
        <f t="shared" ca="1" si="8"/>
        <v>No</v>
      </c>
    </row>
    <row r="518" spans="1:10" x14ac:dyDescent="0.25">
      <c r="A518" s="3">
        <v>86099</v>
      </c>
      <c r="B518" t="str">
        <f>IF(OR(LEFT(VLOOKUP($A518,'ALL EVALS'!$A:$C,3,FALSE),1)="M",LEFT(VLOOKUP($A518,'ALL EVALS'!$A:$C,3,FALSE),1)="O"),LEFT(VLOOKUP($A518,'ALL EVALS'!$A:$C,3,FALSE),4),LEFT(VLOOKUP($A518,'ALL EVALS'!$A:$C,3,FALSE),3))</f>
        <v xml:space="preserve">RC </v>
      </c>
      <c r="C518" t="str">
        <f>VLOOKUP(A518,'ALL EVALS'!A:B,2,FALSE)</f>
        <v>Paula Ramos</v>
      </c>
      <c r="D518" t="str">
        <f>VLOOKUP(A518,'ALL EVALS'!A:D,4,FALSE)</f>
        <v>Department Secretary</v>
      </c>
      <c r="E518" s="3" t="str">
        <f>VLOOKUP(A518,COLLEAGUE!A:E,5,FALSE)</f>
        <v>CLR</v>
      </c>
      <c r="F518" s="4">
        <f>VLOOKUP(A518,COLLEAGUE!A:M,13,FALSE)</f>
        <v>43420</v>
      </c>
      <c r="G518" s="5">
        <f>MIN(INDEX('ALL EVALS'!G:G,MATCH('Evaluation Data'!$A518,'ALL EVALS'!A:A,0)))</f>
        <v>43755</v>
      </c>
      <c r="H518" s="40" t="str">
        <f>VLOOKUP(A518,COLLEAGUE!A:Q,17,FALSE)</f>
        <v>Craig-Marius, Renee M</v>
      </c>
      <c r="I518" t="str">
        <f>VLOOKUP(A518,'ALL EVALS'!A:F,6,FALSE)</f>
        <v>Renee Craig-Marius</v>
      </c>
      <c r="J518" t="str">
        <f t="shared" ca="1" si="8"/>
        <v>No</v>
      </c>
    </row>
    <row r="519" spans="1:10" x14ac:dyDescent="0.25">
      <c r="A519" s="3">
        <v>86604</v>
      </c>
      <c r="B519" t="str">
        <f>IF(OR(LEFT(VLOOKUP($A519,'ALL EVALS'!$A:$C,3,FALSE),1)="M",LEFT(VLOOKUP($A519,'ALL EVALS'!$A:$C,3,FALSE),1)="O"),LEFT(VLOOKUP($A519,'ALL EVALS'!$A:$C,3,FALSE),4),LEFT(VLOOKUP($A519,'ALL EVALS'!$A:$C,3,FALSE),3))</f>
        <v xml:space="preserve">RC </v>
      </c>
      <c r="C519" t="str">
        <f>VLOOKUP(A519,'ALL EVALS'!A:B,2,FALSE)</f>
        <v>Diana Rodriguez</v>
      </c>
      <c r="D519" t="str">
        <f>VLOOKUP(A519,'ALL EVALS'!A:D,4,FALSE)</f>
        <v>Administrative Assistant</v>
      </c>
      <c r="E519" s="3" t="str">
        <f>VLOOKUP(A519,COLLEAGUE!A:E,5,FALSE)</f>
        <v>CLR</v>
      </c>
      <c r="F519" s="4">
        <f>VLOOKUP(A519,COLLEAGUE!A:M,13,FALSE)</f>
        <v>42956</v>
      </c>
      <c r="G519" s="5">
        <f>MIN(INDEX('ALL EVALS'!G:G,MATCH('Evaluation Data'!$A519,'ALL EVALS'!A:A,0)))</f>
        <v>43411</v>
      </c>
      <c r="H519" s="40" t="str">
        <f>VLOOKUP(A519,COLLEAGUE!A:Q,17,FALSE)</f>
        <v>Craig-Marius, Renee M</v>
      </c>
      <c r="I519" t="str">
        <f>VLOOKUP(A519,'ALL EVALS'!A:F,6,FALSE)</f>
        <v>Renee Craig-Marius</v>
      </c>
      <c r="J519" t="str">
        <f t="shared" ca="1" si="8"/>
        <v>Yes</v>
      </c>
    </row>
    <row r="520" spans="1:10" x14ac:dyDescent="0.25">
      <c r="A520" s="3">
        <v>195945</v>
      </c>
      <c r="B520" t="str">
        <f>IF(OR(LEFT(VLOOKUP($A520,'ALL EVALS'!$A:$C,3,FALSE),1)="M",LEFT(VLOOKUP($A520,'ALL EVALS'!$A:$C,3,FALSE),1)="O"),LEFT(VLOOKUP($A520,'ALL EVALS'!$A:$C,3,FALSE),4),LEFT(VLOOKUP($A520,'ALL EVALS'!$A:$C,3,FALSE),3))</f>
        <v xml:space="preserve">RC </v>
      </c>
      <c r="C520" t="str">
        <f>VLOOKUP(A520,'ALL EVALS'!A:B,2,FALSE)</f>
        <v>Lisa McAndrews</v>
      </c>
      <c r="D520" t="str">
        <f>VLOOKUP(A520,'ALL EVALS'!A:D,4,FALSE)</f>
        <v>Residence Hall Supervisor</v>
      </c>
      <c r="E520" s="3" t="str">
        <f>VLOOKUP(A520,COLLEAGUE!A:E,5,FALSE)</f>
        <v>CLM</v>
      </c>
      <c r="F520" s="4">
        <f>VLOOKUP(A520,COLLEAGUE!A:M,13,FALSE)</f>
        <v>43453</v>
      </c>
      <c r="G520" s="5">
        <f>MIN(INDEX('ALL EVALS'!G:G,MATCH('Evaluation Data'!$A520,'ALL EVALS'!A:A,0)))</f>
        <v>44062</v>
      </c>
      <c r="H520" s="40" t="str">
        <f>VLOOKUP(A520,COLLEAGUE!A:Q,17,FALSE)</f>
        <v>Craig-Marius, Renee M</v>
      </c>
      <c r="I520" t="str">
        <f>VLOOKUP(A520,'ALL EVALS'!A:F,6,FALSE)</f>
        <v>Renee Craig-Marius</v>
      </c>
      <c r="J520" t="str">
        <f t="shared" ca="1" si="8"/>
        <v>No</v>
      </c>
    </row>
    <row r="521" spans="1:10" x14ac:dyDescent="0.25">
      <c r="A521" s="3">
        <v>199633</v>
      </c>
      <c r="B521" t="str">
        <f>IF(OR(LEFT(VLOOKUP($A521,'ALL EVALS'!$A:$C,3,FALSE),1)="M",LEFT(VLOOKUP($A521,'ALL EVALS'!$A:$C,3,FALSE),1)="O"),LEFT(VLOOKUP($A521,'ALL EVALS'!$A:$C,3,FALSE),4),LEFT(VLOOKUP($A521,'ALL EVALS'!$A:$C,3,FALSE),3))</f>
        <v xml:space="preserve">RC </v>
      </c>
      <c r="C521" t="str">
        <f>VLOOKUP(A521,'ALL EVALS'!A:B,2,FALSE)</f>
        <v>Veronica Fisher</v>
      </c>
      <c r="D521" t="str">
        <f>VLOOKUP(A521,'ALL EVALS'!A:D,4,FALSE)</f>
        <v>Admissions &amp; Records Manager</v>
      </c>
      <c r="E521" s="3" t="str">
        <f>VLOOKUP(A521,COLLEAGUE!A:E,5,FALSE)</f>
        <v>CLM</v>
      </c>
      <c r="F521" s="4">
        <f>VLOOKUP(A521,COLLEAGUE!A:M,13,FALSE)</f>
        <v>43256</v>
      </c>
      <c r="G521" s="5">
        <f>MIN(INDEX('ALL EVALS'!G:G,MATCH('Evaluation Data'!$A521,'ALL EVALS'!A:A,0)))</f>
        <v>43608</v>
      </c>
      <c r="H521" s="40" t="str">
        <f>VLOOKUP(A521,COLLEAGUE!A:Q,17,FALSE)</f>
        <v>Craig-Marius, Renee M</v>
      </c>
      <c r="I521" t="str">
        <f>VLOOKUP(A521,'ALL EVALS'!A:F,6,FALSE)</f>
        <v>Renee Craig-Marius</v>
      </c>
      <c r="J521" t="str">
        <f t="shared" ca="1" si="8"/>
        <v>No</v>
      </c>
    </row>
    <row r="522" spans="1:10" x14ac:dyDescent="0.25">
      <c r="A522" s="3">
        <v>35517</v>
      </c>
      <c r="B522" t="str">
        <f>IF(OR(LEFT(VLOOKUP($A522,'ALL EVALS'!$A:$C,3,FALSE),1)="M",LEFT(VLOOKUP($A522,'ALL EVALS'!$A:$C,3,FALSE),1)="O"),LEFT(VLOOKUP($A522,'ALL EVALS'!$A:$C,3,FALSE),4),LEFT(VLOOKUP($A522,'ALL EVALS'!$A:$C,3,FALSE),3))</f>
        <v>CCC</v>
      </c>
      <c r="C522" t="str">
        <f>VLOOKUP(A522,'ALL EVALS'!A:B,2,FALSE)</f>
        <v>Scott Gerety</v>
      </c>
      <c r="D522" t="str">
        <f>VLOOKUP(A522,'ALL EVALS'!A:D,4,FALSE)</f>
        <v>Student Services Specialist</v>
      </c>
      <c r="E522" s="3" t="str">
        <f>VLOOKUP(A522,COLLEAGUE!A:E,5,FALSE)</f>
        <v>CLR</v>
      </c>
      <c r="F522" s="4">
        <f>VLOOKUP(A522,COLLEAGUE!A:M,13,FALSE)</f>
        <v>43311</v>
      </c>
      <c r="G522" s="5">
        <f>MIN(INDEX('ALL EVALS'!G:G,MATCH('Evaluation Data'!$A522,'ALL EVALS'!A:A,0)))</f>
        <v>43770</v>
      </c>
      <c r="H522" s="40" t="str">
        <f>VLOOKUP(A522,COLLEAGUE!A:Q,17,FALSE)</f>
        <v>Hawkins, Reynani W</v>
      </c>
      <c r="I522" t="str">
        <f>VLOOKUP(A522,'ALL EVALS'!A:F,6,FALSE)</f>
        <v>Reynani Hawkins</v>
      </c>
      <c r="J522" t="str">
        <f t="shared" ca="1" si="8"/>
        <v>No</v>
      </c>
    </row>
    <row r="523" spans="1:10" x14ac:dyDescent="0.25">
      <c r="A523" s="3">
        <v>44855</v>
      </c>
      <c r="B523" t="str">
        <f>IF(OR(LEFT(VLOOKUP($A523,'ALL EVALS'!$A:$C,3,FALSE),1)="M",LEFT(VLOOKUP($A523,'ALL EVALS'!$A:$C,3,FALSE),1)="O"),LEFT(VLOOKUP($A523,'ALL EVALS'!$A:$C,3,FALSE),4),LEFT(VLOOKUP($A523,'ALL EVALS'!$A:$C,3,FALSE),3))</f>
        <v>CCC</v>
      </c>
      <c r="C523" t="str">
        <f>VLOOKUP(A523,'ALL EVALS'!A:B,2,FALSE)</f>
        <v>Janet Daniels</v>
      </c>
      <c r="D523" t="str">
        <f>VLOOKUP(A523,'ALL EVALS'!A:D,4,FALSE)</f>
        <v>Office Assistant III</v>
      </c>
      <c r="E523" s="3" t="str">
        <f>VLOOKUP(A523,COLLEAGUE!A:E,5,FALSE)</f>
        <v>CLR</v>
      </c>
      <c r="F523" s="4">
        <f>VLOOKUP(A523,COLLEAGUE!A:M,13,FALSE)</f>
        <v>43140</v>
      </c>
      <c r="G523" s="5">
        <f>MIN(INDEX('ALL EVALS'!G:G,MATCH('Evaluation Data'!$A523,'ALL EVALS'!A:A,0)))</f>
        <v>43270</v>
      </c>
      <c r="H523" s="40" t="str">
        <f>VLOOKUP(A523,COLLEAGUE!A:Q,17,FALSE)</f>
        <v>Hawkins, Reynani W</v>
      </c>
      <c r="I523" t="str">
        <f>VLOOKUP(A523,'ALL EVALS'!A:F,6,FALSE)</f>
        <v>Reynani Hawkins</v>
      </c>
      <c r="J523" t="str">
        <f t="shared" ca="1" si="8"/>
        <v>Yes</v>
      </c>
    </row>
    <row r="524" spans="1:10" x14ac:dyDescent="0.25">
      <c r="A524" s="3">
        <v>159874</v>
      </c>
      <c r="B524" t="str">
        <f>IF(OR(LEFT(VLOOKUP($A524,'ALL EVALS'!$A:$C,3,FALSE),1)="M",LEFT(VLOOKUP($A524,'ALL EVALS'!$A:$C,3,FALSE),1)="O"),LEFT(VLOOKUP($A524,'ALL EVALS'!$A:$C,3,FALSE),4),LEFT(VLOOKUP($A524,'ALL EVALS'!$A:$C,3,FALSE),3))</f>
        <v>CCC</v>
      </c>
      <c r="C524" t="str">
        <f>VLOOKUP(A524,'ALL EVALS'!A:B,2,FALSE)</f>
        <v>Karen Ainsworth</v>
      </c>
      <c r="D524" t="str">
        <f>VLOOKUP(A524,'ALL EVALS'!A:D,4,FALSE)</f>
        <v>Office Assistant III</v>
      </c>
      <c r="E524" s="3" t="str">
        <f>VLOOKUP(A524,COLLEAGUE!A:E,5,FALSE)</f>
        <v>CLR</v>
      </c>
      <c r="F524" s="4">
        <f>VLOOKUP(A524,COLLEAGUE!A:M,13,FALSE)</f>
        <v>42690</v>
      </c>
      <c r="G524" s="5">
        <f>MIN(INDEX('ALL EVALS'!G:G,MATCH('Evaluation Data'!$A524,'ALL EVALS'!A:A,0)))</f>
        <v>43374</v>
      </c>
      <c r="H524" s="40" t="str">
        <f>VLOOKUP(A524,COLLEAGUE!A:Q,17,FALSE)</f>
        <v>Hawkins, Reynani W</v>
      </c>
      <c r="I524" t="str">
        <f>VLOOKUP(A524,'ALL EVALS'!A:F,6,FALSE)</f>
        <v>Reynani Hawkins</v>
      </c>
      <c r="J524" t="str">
        <f t="shared" ca="1" si="8"/>
        <v>Yes</v>
      </c>
    </row>
    <row r="525" spans="1:10" x14ac:dyDescent="0.25">
      <c r="A525" s="3">
        <v>276730</v>
      </c>
      <c r="B525" t="str">
        <f>IF(OR(LEFT(VLOOKUP($A525,'ALL EVALS'!$A:$C,3,FALSE),1)="M",LEFT(VLOOKUP($A525,'ALL EVALS'!$A:$C,3,FALSE),1)="O"),LEFT(VLOOKUP($A525,'ALL EVALS'!$A:$C,3,FALSE),4),LEFT(VLOOKUP($A525,'ALL EVALS'!$A:$C,3,FALSE),3))</f>
        <v>CCC</v>
      </c>
      <c r="C525" t="str">
        <f>VLOOKUP(A525,'ALL EVALS'!A:B,2,FALSE)</f>
        <v>Nanci Sumaya-Martinez</v>
      </c>
      <c r="D525" t="str">
        <f>VLOOKUP(A525,'ALL EVALS'!A:D,4,FALSE)</f>
        <v>Student Services Specialist</v>
      </c>
      <c r="E525" s="3" t="str">
        <f>VLOOKUP(A525,COLLEAGUE!A:E,5,FALSE)</f>
        <v>CLR</v>
      </c>
      <c r="F525" s="4">
        <f>VLOOKUP(A525,COLLEAGUE!A:M,13,FALSE)</f>
        <v>43161</v>
      </c>
      <c r="G525" s="5">
        <f>MIN(INDEX('ALL EVALS'!G:G,MATCH('Evaluation Data'!$A525,'ALL EVALS'!A:A,0)))</f>
        <v>43351</v>
      </c>
      <c r="H525" s="40" t="str">
        <f>VLOOKUP(A525,COLLEAGUE!A:Q,17,FALSE)</f>
        <v>Hawkins, Reynani W</v>
      </c>
      <c r="I525" t="str">
        <f>VLOOKUP(A525,'ALL EVALS'!A:F,6,FALSE)</f>
        <v>Reynani Hawkins</v>
      </c>
      <c r="J525" t="str">
        <f t="shared" ca="1" si="8"/>
        <v>Yes</v>
      </c>
    </row>
    <row r="526" spans="1:10" x14ac:dyDescent="0.25">
      <c r="A526" s="3">
        <v>454592</v>
      </c>
      <c r="B526" t="str">
        <f>IF(OR(LEFT(VLOOKUP($A526,'ALL EVALS'!$A:$C,3,FALSE),1)="M",LEFT(VLOOKUP($A526,'ALL EVALS'!$A:$C,3,FALSE),1)="O"),LEFT(VLOOKUP($A526,'ALL EVALS'!$A:$C,3,FALSE),4),LEFT(VLOOKUP($A526,'ALL EVALS'!$A:$C,3,FALSE),3))</f>
        <v>CCC</v>
      </c>
      <c r="C526" t="str">
        <f>VLOOKUP(A526,'ALL EVALS'!A:B,2,FALSE)</f>
        <v>Linda Garcia</v>
      </c>
      <c r="D526" t="str">
        <f>VLOOKUP(A526,'ALL EVALS'!A:D,4,FALSE)</f>
        <v>Evaluator</v>
      </c>
      <c r="E526" s="3" t="str">
        <f>VLOOKUP(A526,COLLEAGUE!A:E,5,FALSE)</f>
        <v>CLR</v>
      </c>
      <c r="F526" s="4">
        <f>VLOOKUP(A526,COLLEAGUE!A:M,13,FALSE)</f>
        <v>42928</v>
      </c>
      <c r="G526" s="5">
        <f>MIN(INDEX('ALL EVALS'!G:G,MATCH('Evaluation Data'!$A526,'ALL EVALS'!A:A,0)))</f>
        <v>43232</v>
      </c>
      <c r="H526" s="40" t="str">
        <f>VLOOKUP(A526,COLLEAGUE!A:Q,17,FALSE)</f>
        <v>Hawkins, Reynani W</v>
      </c>
      <c r="I526" t="str">
        <f>VLOOKUP(A526,'ALL EVALS'!A:F,6,FALSE)</f>
        <v>Reynani Hawkins</v>
      </c>
      <c r="J526" t="str">
        <f t="shared" ca="1" si="8"/>
        <v>Yes</v>
      </c>
    </row>
    <row r="527" spans="1:10" x14ac:dyDescent="0.25">
      <c r="A527" s="3">
        <v>22402</v>
      </c>
      <c r="B527" t="str">
        <f>IF(OR(LEFT(VLOOKUP($A527,'ALL EVALS'!$A:$C,3,FALSE),1)="M",LEFT(VLOOKUP($A527,'ALL EVALS'!$A:$C,3,FALSE),1)="O"),LEFT(VLOOKUP($A527,'ALL EVALS'!$A:$C,3,FALSE),4),LEFT(VLOOKUP($A527,'ALL EVALS'!$A:$C,3,FALSE),3))</f>
        <v xml:space="preserve">DO </v>
      </c>
      <c r="C527" t="str">
        <f>VLOOKUP(A527,'ALL EVALS'!A:B,2,FALSE)</f>
        <v>Leslie Musacchio-Mabray</v>
      </c>
      <c r="D527" t="str">
        <f>VLOOKUP(A527,'ALL EVALS'!A:D,4,FALSE)</f>
        <v>Accounting Technician II</v>
      </c>
      <c r="E527" s="3" t="str">
        <f>VLOOKUP(A527,COLLEAGUE!A:E,5,FALSE)</f>
        <v>CLR</v>
      </c>
      <c r="F527" s="4">
        <f>VLOOKUP(A527,COLLEAGUE!A:M,13,FALSE)</f>
        <v>43222</v>
      </c>
      <c r="G527" s="5">
        <f>MIN(INDEX('ALL EVALS'!G:G,MATCH('Evaluation Data'!$A527,'ALL EVALS'!A:A,0)))</f>
        <v>43455</v>
      </c>
      <c r="H527" s="40" t="str">
        <f>VLOOKUP(A527,COLLEAGUE!A:Q,17,FALSE)</f>
        <v>Guerrero, Rico</v>
      </c>
      <c r="I527" t="str">
        <f>VLOOKUP(A527,'ALL EVALS'!A:F,6,FALSE)</f>
        <v>Rico Guerrero</v>
      </c>
      <c r="J527" t="str">
        <f t="shared" ca="1" si="8"/>
        <v>Yes</v>
      </c>
    </row>
    <row r="528" spans="1:10" x14ac:dyDescent="0.25">
      <c r="A528" s="3">
        <v>777626</v>
      </c>
      <c r="B528" t="str">
        <f>IF(OR(LEFT(VLOOKUP($A528,'ALL EVALS'!$A:$C,3,FALSE),1)="M",LEFT(VLOOKUP($A528,'ALL EVALS'!$A:$C,3,FALSE),1)="O"),LEFT(VLOOKUP($A528,'ALL EVALS'!$A:$C,3,FALSE),4),LEFT(VLOOKUP($A528,'ALL EVALS'!$A:$C,3,FALSE),3))</f>
        <v xml:space="preserve">DO </v>
      </c>
      <c r="C528" t="str">
        <f>VLOOKUP(A528,'ALL EVALS'!A:B,2,FALSE)</f>
        <v>Kelly Joos</v>
      </c>
      <c r="D528" t="str">
        <f>VLOOKUP(A528,'ALL EVALS'!A:D,4,FALSE)</f>
        <v>Assistant Director, State Center Community College Foundatio</v>
      </c>
      <c r="E528" s="3" t="str">
        <f>VLOOKUP(A528,COLLEAGUE!A:E,5,FALSE)</f>
        <v>CLM</v>
      </c>
      <c r="F528" s="4">
        <f>VLOOKUP(A528,COLLEAGUE!A:M,13,FALSE)</f>
        <v>43220</v>
      </c>
      <c r="G528" s="5">
        <f>MIN(INDEX('ALL EVALS'!G:G,MATCH('Evaluation Data'!$A528,'ALL EVALS'!A:A,0)))</f>
        <v>43546</v>
      </c>
      <c r="H528" s="40" t="str">
        <f>VLOOKUP(A528,COLLEAGUE!A:Q,17,FALSE)</f>
        <v>Guerrero, Rico</v>
      </c>
      <c r="I528" t="str">
        <f>VLOOKUP(A528,'ALL EVALS'!A:F,6,FALSE)</f>
        <v>Rico Guerrero</v>
      </c>
      <c r="J528" t="str">
        <f t="shared" ca="1" si="8"/>
        <v>No</v>
      </c>
    </row>
    <row r="529" spans="1:10" x14ac:dyDescent="0.25">
      <c r="A529" s="3">
        <v>823815</v>
      </c>
      <c r="B529" t="str">
        <f>IF(OR(LEFT(VLOOKUP($A529,'ALL EVALS'!$A:$C,3,FALSE),1)="M",LEFT(VLOOKUP($A529,'ALL EVALS'!$A:$C,3,FALSE),1)="O"),LEFT(VLOOKUP($A529,'ALL EVALS'!$A:$C,3,FALSE),4),LEFT(VLOOKUP($A529,'ALL EVALS'!$A:$C,3,FALSE),3))</f>
        <v xml:space="preserve">DO </v>
      </c>
      <c r="C529" t="str">
        <f>VLOOKUP(A529,'ALL EVALS'!A:B,2,FALSE)</f>
        <v>Julia Loucks</v>
      </c>
      <c r="D529" t="str">
        <f>VLOOKUP(A529,'ALL EVALS'!A:D,4,FALSE)</f>
        <v>Administrative Assistant</v>
      </c>
      <c r="E529" s="3" t="str">
        <f>VLOOKUP(A529,COLLEAGUE!A:E,5,FALSE)</f>
        <v>CLR</v>
      </c>
      <c r="F529" s="4">
        <f>VLOOKUP(A529,COLLEAGUE!A:M,13,FALSE)</f>
        <v>43341</v>
      </c>
      <c r="G529" s="5">
        <f>MIN(INDEX('ALL EVALS'!G:G,MATCH('Evaluation Data'!$A529,'ALL EVALS'!A:A,0)))</f>
        <v>43519</v>
      </c>
      <c r="H529" s="40" t="str">
        <f>VLOOKUP(A529,COLLEAGUE!A:Q,17,FALSE)</f>
        <v>Guerrero, Rico</v>
      </c>
      <c r="I529" t="str">
        <f>VLOOKUP(A529,'ALL EVALS'!A:F,6,FALSE)</f>
        <v>Rico Guerrero</v>
      </c>
      <c r="J529" t="str">
        <f t="shared" ca="1" si="8"/>
        <v>No</v>
      </c>
    </row>
    <row r="530" spans="1:10" x14ac:dyDescent="0.25">
      <c r="A530" s="3">
        <v>21725</v>
      </c>
      <c r="B530" t="str">
        <f>IF(OR(LEFT(VLOOKUP($A530,'ALL EVALS'!$A:$C,3,FALSE),1)="M",LEFT(VLOOKUP($A530,'ALL EVALS'!$A:$C,3,FALSE),1)="O"),LEFT(VLOOKUP($A530,'ALL EVALS'!$A:$C,3,FALSE),4),LEFT(VLOOKUP($A530,'ALL EVALS'!$A:$C,3,FALSE),3))</f>
        <v>CCC</v>
      </c>
      <c r="C530" t="str">
        <f>VLOOKUP(A530,'ALL EVALS'!A:B,2,FALSE)</f>
        <v>Tari Simpson</v>
      </c>
      <c r="D530" t="str">
        <f>VLOOKUP(A530,'ALL EVALS'!A:D,4,FALSE)</f>
        <v>Library/Learning Resource Assistant II - Ppt</v>
      </c>
      <c r="E530" s="3" t="str">
        <f>VLOOKUP(A530,COLLEAGUE!A:E,5,FALSE)</f>
        <v>CLR</v>
      </c>
      <c r="F530" s="4">
        <v>43280</v>
      </c>
      <c r="G530" s="5">
        <f>MIN(INDEX('ALL EVALS'!G:G,MATCH('Evaluation Data'!$A530,'ALL EVALS'!A:A,0)))</f>
        <v>43617</v>
      </c>
      <c r="H530" s="40">
        <f>VLOOKUP(A530,COLLEAGUE!A:Q,17,FALSE)</f>
        <v>0</v>
      </c>
      <c r="I530" t="str">
        <f>VLOOKUP(A530,'ALL EVALS'!A:F,6,FALSE)</f>
        <v>Robbie Kunkel</v>
      </c>
      <c r="J530" t="str">
        <f t="shared" ca="1" si="8"/>
        <v>No</v>
      </c>
    </row>
    <row r="531" spans="1:10" x14ac:dyDescent="0.25">
      <c r="A531" s="3">
        <v>89486</v>
      </c>
      <c r="B531" t="str">
        <f>IF(OR(LEFT(VLOOKUP($A531,'ALL EVALS'!$A:$C,3,FALSE),1)="M",LEFT(VLOOKUP($A531,'ALL EVALS'!$A:$C,3,FALSE),1)="O"),LEFT(VLOOKUP($A531,'ALL EVALS'!$A:$C,3,FALSE),4),LEFT(VLOOKUP($A531,'ALL EVALS'!$A:$C,3,FALSE),3))</f>
        <v>CCC</v>
      </c>
      <c r="C531" t="str">
        <f>VLOOKUP(A531,'ALL EVALS'!A:B,2,FALSE)</f>
        <v>Richard Mostert</v>
      </c>
      <c r="D531" t="str">
        <f>VLOOKUP(A531,'ALL EVALS'!A:D,4,FALSE)</f>
        <v>Director, Small Business Development Center (SBDC)</v>
      </c>
      <c r="E531" s="3" t="str">
        <f>VLOOKUP(A531,COLLEAGUE!A:E,5,FALSE)</f>
        <v>CLM</v>
      </c>
      <c r="G531" s="5">
        <f>MIN(INDEX('ALL EVALS'!G:G,MATCH('Evaluation Data'!$A531,'ALL EVALS'!A:A,0)))</f>
        <v>43542</v>
      </c>
      <c r="I531" t="str">
        <f>VLOOKUP(A531,'ALL EVALS'!A:F,6,FALSE)</f>
        <v>Robbie Kunkel</v>
      </c>
      <c r="J531" t="str">
        <f t="shared" ca="1" si="8"/>
        <v>No</v>
      </c>
    </row>
    <row r="532" spans="1:10" x14ac:dyDescent="0.25">
      <c r="A532" s="3">
        <v>200563</v>
      </c>
      <c r="B532" t="str">
        <f>IF(OR(LEFT(VLOOKUP($A532,'ALL EVALS'!$A:$C,3,FALSE),1)="M",LEFT(VLOOKUP($A532,'ALL EVALS'!$A:$C,3,FALSE),1)="O"),LEFT(VLOOKUP($A532,'ALL EVALS'!$A:$C,3,FALSE),4),LEFT(VLOOKUP($A532,'ALL EVALS'!$A:$C,3,FALSE),3))</f>
        <v>CCC</v>
      </c>
      <c r="C532" t="str">
        <f>VLOOKUP(A532,'ALL EVALS'!A:B,2,FALSE)</f>
        <v>Monica Marquez</v>
      </c>
      <c r="D532" t="str">
        <f>VLOOKUP(A532,'ALL EVALS'!A:D,4,FALSE)</f>
        <v>Child Development Lab School Manager</v>
      </c>
      <c r="E532" s="3" t="str">
        <f>VLOOKUP(A532,COLLEAGUE!A:E,5,FALSE)</f>
        <v>CLM</v>
      </c>
      <c r="F532" s="4">
        <f>VLOOKUP(A532,COLLEAGUE!A:M,13,FALSE)</f>
        <v>43270</v>
      </c>
      <c r="G532" s="5">
        <f>MIN(INDEX('ALL EVALS'!G:G,MATCH('Evaluation Data'!$A532,'ALL EVALS'!A:A,0)))</f>
        <v>43608</v>
      </c>
      <c r="H532" s="40" t="str">
        <f>VLOOKUP(A532,COLLEAGUE!A:Q,17,FALSE)</f>
        <v>Kunkel, Roberta L T</v>
      </c>
      <c r="I532" t="str">
        <f>VLOOKUP(A532,'ALL EVALS'!A:F,6,FALSE)</f>
        <v>Robbie Kunkel</v>
      </c>
      <c r="J532" t="str">
        <f t="shared" ca="1" si="8"/>
        <v>No</v>
      </c>
    </row>
    <row r="533" spans="1:10" x14ac:dyDescent="0.25">
      <c r="A533" s="3">
        <v>229677</v>
      </c>
      <c r="B533" t="str">
        <f>IF(OR(LEFT(VLOOKUP($A533,'ALL EVALS'!$A:$C,3,FALSE),1)="M",LEFT(VLOOKUP($A533,'ALL EVALS'!$A:$C,3,FALSE),1)="O"),LEFT(VLOOKUP($A533,'ALL EVALS'!$A:$C,3,FALSE),4),LEFT(VLOOKUP($A533,'ALL EVALS'!$A:$C,3,FALSE),3))</f>
        <v>CCC</v>
      </c>
      <c r="C533" t="str">
        <f>VLOOKUP(A533,'ALL EVALS'!A:B,2,FALSE)</f>
        <v>Kelley Benzler</v>
      </c>
      <c r="D533" t="str">
        <f>VLOOKUP(A533,'ALL EVALS'!A:D,4,FALSE)</f>
        <v>Administrative Aide</v>
      </c>
      <c r="E533" s="3" t="str">
        <f>VLOOKUP(A533,COLLEAGUE!A:E,5,FALSE)</f>
        <v>CLR</v>
      </c>
      <c r="F533" s="4">
        <v>42649</v>
      </c>
      <c r="G533" s="5">
        <f>MIN(INDEX('ALL EVALS'!G:G,MATCH('Evaluation Data'!$A533,'ALL EVALS'!A:A,0)))</f>
        <v>43455</v>
      </c>
      <c r="H533" s="40">
        <f>VLOOKUP(A533,COLLEAGUE!A:Q,17,FALSE)</f>
        <v>0</v>
      </c>
      <c r="I533" t="str">
        <f>VLOOKUP(A533,'ALL EVALS'!A:F,6,FALSE)</f>
        <v>Robbie Kunkel</v>
      </c>
      <c r="J533" t="str">
        <f t="shared" ca="1" si="8"/>
        <v>Yes</v>
      </c>
    </row>
    <row r="534" spans="1:10" x14ac:dyDescent="0.25">
      <c r="A534" s="3">
        <v>396550</v>
      </c>
      <c r="B534" t="str">
        <f>IF(OR(LEFT(VLOOKUP($A534,'ALL EVALS'!$A:$C,3,FALSE),1)="M",LEFT(VLOOKUP($A534,'ALL EVALS'!$A:$C,3,FALSE),1)="O"),LEFT(VLOOKUP($A534,'ALL EVALS'!$A:$C,3,FALSE),4),LEFT(VLOOKUP($A534,'ALL EVALS'!$A:$C,3,FALSE),3))</f>
        <v>CCC</v>
      </c>
      <c r="C534" t="str">
        <f>VLOOKUP(A534,'ALL EVALS'!A:B,2,FALSE)</f>
        <v>Karen Anderson</v>
      </c>
      <c r="D534" t="str">
        <f>VLOOKUP(A534,'ALL EVALS'!A:D,4,FALSE)</f>
        <v>Library Services Assistant</v>
      </c>
      <c r="E534" s="3" t="str">
        <f>VLOOKUP(A534,COLLEAGUE!A:E,5,FALSE)</f>
        <v>CLR</v>
      </c>
      <c r="F534" s="4">
        <f>VLOOKUP(A534,COLLEAGUE!A:M,13,FALSE)</f>
        <v>43171</v>
      </c>
      <c r="G534" s="5">
        <f>MIN(INDEX('ALL EVALS'!G:G,MATCH('Evaluation Data'!$A534,'ALL EVALS'!A:A,0)))</f>
        <v>43547</v>
      </c>
      <c r="H534" s="40" t="str">
        <f>VLOOKUP(A534,COLLEAGUE!A:Q,17,FALSE)</f>
        <v>Kunkel, Roberta L T</v>
      </c>
      <c r="I534" t="str">
        <f>VLOOKUP(A534,'ALL EVALS'!A:F,6,FALSE)</f>
        <v>Robbie Kunkel</v>
      </c>
      <c r="J534" t="str">
        <f t="shared" ca="1" si="8"/>
        <v>No</v>
      </c>
    </row>
    <row r="535" spans="1:10" x14ac:dyDescent="0.25">
      <c r="A535" s="3">
        <v>316130</v>
      </c>
      <c r="B535" t="str">
        <f>IF(OR(LEFT(VLOOKUP($A535,'ALL EVALS'!$A:$C,3,FALSE),1)="M",LEFT(VLOOKUP($A535,'ALL EVALS'!$A:$C,3,FALSE),1)="O"),LEFT(VLOOKUP($A535,'ALL EVALS'!$A:$C,3,FALSE),4),LEFT(VLOOKUP($A535,'ALL EVALS'!$A:$C,3,FALSE),3))</f>
        <v>FCC</v>
      </c>
      <c r="C535" t="str">
        <f>VLOOKUP(A535,'ALL EVALS'!A:B,2,FALSE)</f>
        <v>Sara Arvizu-Hawkins</v>
      </c>
      <c r="D535" t="str">
        <f>VLOOKUP(A535,'ALL EVALS'!A:D,4,FALSE)</f>
        <v>Department Secretary - PPT</v>
      </c>
      <c r="E535" s="3" t="str">
        <f>VLOOKUP(A535,COLLEAGUE!A:E,5,FALSE)</f>
        <v>CPP</v>
      </c>
      <c r="F535" s="4">
        <v>43298</v>
      </c>
      <c r="G535" s="5">
        <f>MIN(INDEX('ALL EVALS'!G:G,MATCH('Evaluation Data'!$A535,'ALL EVALS'!A:A,0)))</f>
        <v>43501</v>
      </c>
      <c r="H535" s="40">
        <f>VLOOKUP(A535,COLLEAGUE!A:Q,17,FALSE)</f>
        <v>0</v>
      </c>
      <c r="I535" t="str">
        <f>VLOOKUP(A535,'ALL EVALS'!A:F,6,FALSE)</f>
        <v>Roberto Pimentel</v>
      </c>
      <c r="J535" t="str">
        <f t="shared" ca="1" si="8"/>
        <v>Yes</v>
      </c>
    </row>
    <row r="536" spans="1:10" x14ac:dyDescent="0.25">
      <c r="A536" s="3">
        <v>324047</v>
      </c>
      <c r="B536" t="str">
        <f>IF(OR(LEFT(VLOOKUP($A536,'ALL EVALS'!$A:$C,3,FALSE),1)="M",LEFT(VLOOKUP($A536,'ALL EVALS'!$A:$C,3,FALSE),1)="O"),LEFT(VLOOKUP($A536,'ALL EVALS'!$A:$C,3,FALSE),4),LEFT(VLOOKUP($A536,'ALL EVALS'!$A:$C,3,FALSE),3))</f>
        <v>FCC</v>
      </c>
      <c r="C536" t="str">
        <f>VLOOKUP(A536,'ALL EVALS'!A:B,2,FALSE)</f>
        <v>Susi Nitzel</v>
      </c>
      <c r="D536" t="str">
        <f>VLOOKUP(A536,'ALL EVALS'!A:D,4,FALSE)</f>
        <v>Professional Development Coordinator</v>
      </c>
      <c r="E536" s="3" t="str">
        <f>VLOOKUP(A536,COLLEAGUE!A:E,5,FALSE)</f>
        <v>CLR</v>
      </c>
      <c r="F536" s="4">
        <f>VLOOKUP(A536,COLLEAGUE!A:M,13,FALSE)</f>
        <v>43425</v>
      </c>
      <c r="G536" s="5">
        <f>MIN(INDEX('ALL EVALS'!G:G,MATCH('Evaluation Data'!$A536,'ALL EVALS'!A:A,0)))</f>
        <v>43648</v>
      </c>
      <c r="H536" s="40" t="str">
        <f>VLOOKUP(A536,COLLEAGUE!A:Q,17,FALSE)</f>
        <v>Goldsmith, Carole S</v>
      </c>
      <c r="I536" t="str">
        <f>VLOOKUP(A536,'ALL EVALS'!A:F,6,FALSE)</f>
        <v>Roberto Pimentel</v>
      </c>
      <c r="J536" t="str">
        <f t="shared" ca="1" si="8"/>
        <v>No</v>
      </c>
    </row>
    <row r="537" spans="1:10" x14ac:dyDescent="0.25">
      <c r="A537" s="3">
        <v>1419</v>
      </c>
      <c r="B537" t="str">
        <f>IF(OR(LEFT(VLOOKUP($A537,'ALL EVALS'!$A:$C,3,FALSE),1)="M",LEFT(VLOOKUP($A537,'ALL EVALS'!$A:$C,3,FALSE),1)="O"),LEFT(VLOOKUP($A537,'ALL EVALS'!$A:$C,3,FALSE),4),LEFT(VLOOKUP($A537,'ALL EVALS'!$A:$C,3,FALSE),3))</f>
        <v xml:space="preserve">DO </v>
      </c>
      <c r="C537" t="str">
        <f>VLOOKUP(A537,'ALL EVALS'!A:B,2,FALSE)</f>
        <v>Kelly Barkley</v>
      </c>
      <c r="D537" t="str">
        <f>VLOOKUP(A537,'ALL EVALS'!A:D,4,FALSE)</f>
        <v>Administrative Assistant</v>
      </c>
      <c r="E537" s="3" t="str">
        <f>VLOOKUP(A537,COLLEAGUE!A:E,5,FALSE)</f>
        <v>CLR</v>
      </c>
      <c r="F537" s="4">
        <f>VLOOKUP(A537,COLLEAGUE!A:M,13,FALSE)</f>
        <v>43419</v>
      </c>
      <c r="G537" s="5">
        <f>MIN(INDEX('ALL EVALS'!G:G,MATCH('Evaluation Data'!$A537,'ALL EVALS'!A:A,0)))</f>
        <v>43648</v>
      </c>
      <c r="H537" s="40" t="str">
        <f>VLOOKUP(A537,COLLEAGUE!A:Q,17,FALSE)</f>
        <v>Torres, Robin A</v>
      </c>
      <c r="I537" t="str">
        <f>VLOOKUP(A537,'ALL EVALS'!A:F,6,FALSE)</f>
        <v>Robin Torres</v>
      </c>
      <c r="J537" t="str">
        <f t="shared" ca="1" si="8"/>
        <v>No</v>
      </c>
    </row>
    <row r="538" spans="1:10" x14ac:dyDescent="0.25">
      <c r="A538" s="3">
        <v>79618</v>
      </c>
      <c r="B538" t="str">
        <f>IF(OR(LEFT(VLOOKUP($A538,'ALL EVALS'!$A:$C,3,FALSE),1)="M",LEFT(VLOOKUP($A538,'ALL EVALS'!$A:$C,3,FALSE),1)="O"),LEFT(VLOOKUP($A538,'ALL EVALS'!$A:$C,3,FALSE),4),LEFT(VLOOKUP($A538,'ALL EVALS'!$A:$C,3,FALSE),3))</f>
        <v xml:space="preserve">DO </v>
      </c>
      <c r="C538" t="str">
        <f>VLOOKUP(A538,'ALL EVALS'!A:B,2,FALSE)</f>
        <v>Courtney Le Bel</v>
      </c>
      <c r="D538" t="str">
        <f>VLOOKUP(A538,'ALL EVALS'!A:D,4,FALSE)</f>
        <v>Administrative Aide</v>
      </c>
      <c r="E538" s="3" t="str">
        <f>VLOOKUP(A538,COLLEAGUE!A:E,5,FALSE)</f>
        <v>CLR</v>
      </c>
      <c r="F538" s="4">
        <f>VLOOKUP(A538,COLLEAGUE!A:M,13,FALSE)</f>
        <v>43161</v>
      </c>
      <c r="G538" s="5">
        <f>MIN(INDEX('ALL EVALS'!G:G,MATCH('Evaluation Data'!$A538,'ALL EVALS'!A:A,0)))</f>
        <v>43330</v>
      </c>
      <c r="H538" s="40" t="str">
        <f>VLOOKUP(A538,COLLEAGUE!A:Q,17,FALSE)</f>
        <v>Hernandez, Rozanne J</v>
      </c>
      <c r="I538" t="str">
        <f>VLOOKUP(A538,'ALL EVALS'!A:F,6,FALSE)</f>
        <v>Rozanne Hernandez</v>
      </c>
      <c r="J538" t="str">
        <f t="shared" ca="1" si="8"/>
        <v>Yes</v>
      </c>
    </row>
    <row r="539" spans="1:10" x14ac:dyDescent="0.25">
      <c r="A539" s="3">
        <v>275712</v>
      </c>
      <c r="B539" t="str">
        <f>IF(OR(LEFT(VLOOKUP($A539,'ALL EVALS'!$A:$C,3,FALSE),1)="M",LEFT(VLOOKUP($A539,'ALL EVALS'!$A:$C,3,FALSE),1)="O"),LEFT(VLOOKUP($A539,'ALL EVALS'!$A:$C,3,FALSE),4),LEFT(VLOOKUP($A539,'ALL EVALS'!$A:$C,3,FALSE),3))</f>
        <v xml:space="preserve">DO </v>
      </c>
      <c r="C539" t="str">
        <f>VLOOKUP(A539,'ALL EVALS'!A:B,2,FALSE)</f>
        <v>Yer Taylor</v>
      </c>
      <c r="D539" t="str">
        <f>VLOOKUP(A539,'ALL EVALS'!A:D,4,FALSE)</f>
        <v>Human Resources Analyst (Confidential)</v>
      </c>
      <c r="E539" s="3" t="str">
        <f>VLOOKUP(A539,COLLEAGUE!A:E,5,FALSE)</f>
        <v>CNF</v>
      </c>
      <c r="F539" s="4">
        <f>VLOOKUP(A539,COLLEAGUE!A:M,13,FALSE)</f>
        <v>43139</v>
      </c>
      <c r="G539" s="5">
        <f>MIN(INDEX('ALL EVALS'!G:G,MATCH('Evaluation Data'!$A539,'ALL EVALS'!A:A,0)))</f>
        <v>43485</v>
      </c>
      <c r="H539" s="40" t="str">
        <f>VLOOKUP(A539,COLLEAGUE!A:Q,17,FALSE)</f>
        <v>Campbell, Samerah M</v>
      </c>
      <c r="I539" t="str">
        <f>VLOOKUP(A539,'ALL EVALS'!A:F,6,FALSE)</f>
        <v>Samerah Campbell</v>
      </c>
      <c r="J539" t="str">
        <f t="shared" ca="1" si="8"/>
        <v>Yes</v>
      </c>
    </row>
    <row r="540" spans="1:10" x14ac:dyDescent="0.25">
      <c r="A540">
        <v>489127</v>
      </c>
      <c r="B540" t="str">
        <f>IF(OR(LEFT(VLOOKUP($A540,'ALL EVALS'!$A:$C,3,FALSE),1)="M",LEFT(VLOOKUP($A540,'ALL EVALS'!$A:$C,3,FALSE),1)="O"),LEFT(VLOOKUP($A540,'ALL EVALS'!$A:$C,3,FALSE),4),LEFT(VLOOKUP($A540,'ALL EVALS'!$A:$C,3,FALSE),3))</f>
        <v xml:space="preserve">DO </v>
      </c>
      <c r="C540" t="str">
        <f>VLOOKUP(A540,'ALL EVALS'!A:B,2,FALSE)</f>
        <v>Paola Lopez</v>
      </c>
      <c r="D540" t="str">
        <f>VLOOKUP(A540,'ALL EVALS'!A:D,4,FALSE)</f>
        <v>Human Resources Technician</v>
      </c>
      <c r="E540" s="1" t="s">
        <v>1711</v>
      </c>
      <c r="F540" s="4">
        <f>VLOOKUP(A540,COLLEAGUE!A:M,13,FALSE)</f>
        <v>43437</v>
      </c>
      <c r="G540" s="5">
        <f>MIN(INDEX('ALL EVALS'!G:G,MATCH('Evaluation Data'!$A540,'ALL EVALS'!A:A,0)))</f>
        <v>43773</v>
      </c>
      <c r="H540" s="40" t="str">
        <f>VLOOKUP(A540,COLLEAGUE!A:Q,17,FALSE)</f>
        <v>Campbell, Samerah M</v>
      </c>
      <c r="I540" t="str">
        <f>VLOOKUP(A540,'ALL EVALS'!A:F,6,FALSE)</f>
        <v>Samerah Campbell</v>
      </c>
      <c r="J540" t="str">
        <f t="shared" ca="1" si="8"/>
        <v>No</v>
      </c>
    </row>
    <row r="541" spans="1:10" x14ac:dyDescent="0.25">
      <c r="A541" s="3">
        <v>656318</v>
      </c>
      <c r="B541" t="str">
        <f>IF(OR(LEFT(VLOOKUP($A541,'ALL EVALS'!$A:$C,3,FALSE),1)="M",LEFT(VLOOKUP($A541,'ALL EVALS'!$A:$C,3,FALSE),1)="O"),LEFT(VLOOKUP($A541,'ALL EVALS'!$A:$C,3,FALSE),4),LEFT(VLOOKUP($A541,'ALL EVALS'!$A:$C,3,FALSE),3))</f>
        <v xml:space="preserve">DO </v>
      </c>
      <c r="C541" t="str">
        <f>VLOOKUP(A541,'ALL EVALS'!A:B,2,FALSE)</f>
        <v>Jame Yang</v>
      </c>
      <c r="D541" t="str">
        <f>VLOOKUP(A541,'ALL EVALS'!A:D,4,FALSE)</f>
        <v>Senior Human Resources Technician</v>
      </c>
      <c r="E541" s="3" t="str">
        <f>VLOOKUP(A541,COLLEAGUE!A:E,5,FALSE)</f>
        <v>CNF</v>
      </c>
      <c r="F541" s="4">
        <f>VLOOKUP(A541,COLLEAGUE!A:M,13,FALSE)</f>
        <v>43418</v>
      </c>
      <c r="G541" s="5">
        <f>MIN(INDEX('ALL EVALS'!G:G,MATCH('Evaluation Data'!$A541,'ALL EVALS'!A:A,0)))</f>
        <v>43631</v>
      </c>
      <c r="H541" s="40" t="str">
        <f>VLOOKUP(A541,COLLEAGUE!A:Q,17,FALSE)</f>
        <v>Campbell, Samerah M</v>
      </c>
      <c r="I541" t="str">
        <f>VLOOKUP(A541,'ALL EVALS'!A:F,6,FALSE)</f>
        <v>Samerah Campbell</v>
      </c>
      <c r="J541" t="str">
        <f t="shared" ca="1" si="8"/>
        <v>No</v>
      </c>
    </row>
    <row r="542" spans="1:10" x14ac:dyDescent="0.25">
      <c r="A542" s="3">
        <v>97800</v>
      </c>
      <c r="B542" t="str">
        <f>IF(OR(LEFT(VLOOKUP($A542,'ALL EVALS'!$A:$C,3,FALSE),1)="M",LEFT(VLOOKUP($A542,'ALL EVALS'!$A:$C,3,FALSE),1)="O"),LEFT(VLOOKUP($A542,'ALL EVALS'!$A:$C,3,FALSE),4),LEFT(VLOOKUP($A542,'ALL EVALS'!$A:$C,3,FALSE),3))</f>
        <v xml:space="preserve">RC </v>
      </c>
      <c r="C542" t="str">
        <f>VLOOKUP(A542,'ALL EVALS'!A:B,2,FALSE)</f>
        <v>Luann Aldape</v>
      </c>
      <c r="D542" t="str">
        <f>VLOOKUP(A542,'ALL EVALS'!A:D,4,FALSE)</f>
        <v>Office Assistant III</v>
      </c>
      <c r="E542" s="3" t="str">
        <f>VLOOKUP(A542,COLLEAGUE!A:E,5,FALSE)</f>
        <v>CLR</v>
      </c>
      <c r="F542" s="4">
        <f>VLOOKUP(A542,COLLEAGUE!A:M,13,FALSE)</f>
        <v>43252</v>
      </c>
      <c r="G542" s="5">
        <f>MIN(INDEX('ALL EVALS'!G:G,MATCH('Evaluation Data'!$A542,'ALL EVALS'!A:A,0)))</f>
        <v>43656</v>
      </c>
      <c r="H542" s="40" t="str">
        <f>VLOOKUP(A542,COLLEAGUE!A:Q,17,FALSE)</f>
        <v>Morgan, Samuel E</v>
      </c>
      <c r="I542" t="str">
        <f>VLOOKUP(A542,'ALL EVALS'!A:F,6,FALSE)</f>
        <v>Samuel Morgan</v>
      </c>
      <c r="J542" t="str">
        <f t="shared" ca="1" si="8"/>
        <v>No</v>
      </c>
    </row>
    <row r="543" spans="1:10" x14ac:dyDescent="0.25">
      <c r="A543" s="3">
        <v>137422</v>
      </c>
      <c r="B543" t="str">
        <f>IF(OR(LEFT(VLOOKUP($A543,'ALL EVALS'!$A:$C,3,FALSE),1)="M",LEFT(VLOOKUP($A543,'ALL EVALS'!$A:$C,3,FALSE),1)="O"),LEFT(VLOOKUP($A543,'ALL EVALS'!$A:$C,3,FALSE),4),LEFT(VLOOKUP($A543,'ALL EVALS'!$A:$C,3,FALSE),3))</f>
        <v xml:space="preserve">RC </v>
      </c>
      <c r="C543" t="str">
        <f>VLOOKUP(A543,'ALL EVALS'!A:B,2,FALSE)</f>
        <v>Steven Maciel</v>
      </c>
      <c r="D543" t="str">
        <f>VLOOKUP(A543,'ALL EVALS'!A:D,4,FALSE)</f>
        <v>Computer Support Specialist</v>
      </c>
      <c r="E543" s="3" t="str">
        <f>VLOOKUP(A543,COLLEAGUE!A:E,5,FALSE)</f>
        <v>CLR</v>
      </c>
      <c r="F543" s="4">
        <f>VLOOKUP(A543,COLLEAGUE!A:M,13,FALSE)</f>
        <v>43308</v>
      </c>
      <c r="G543" s="5">
        <f>MIN(INDEX('ALL EVALS'!G:G,MATCH('Evaluation Data'!$A543,'ALL EVALS'!A:A,0)))</f>
        <v>43504</v>
      </c>
      <c r="H543" s="40" t="str">
        <f>VLOOKUP(A543,COLLEAGUE!A:Q,17,FALSE)</f>
        <v>Morgan, Samuel E</v>
      </c>
      <c r="I543" t="str">
        <f>VLOOKUP(A543,'ALL EVALS'!A:F,6,FALSE)</f>
        <v>Samuel Morgan</v>
      </c>
      <c r="J543" t="str">
        <f t="shared" ca="1" si="8"/>
        <v>Yes</v>
      </c>
    </row>
    <row r="544" spans="1:10" x14ac:dyDescent="0.25">
      <c r="A544" s="3">
        <v>346110</v>
      </c>
      <c r="B544" t="str">
        <f>IF(OR(LEFT(VLOOKUP($A544,'ALL EVALS'!$A:$C,3,FALSE),1)="M",LEFT(VLOOKUP($A544,'ALL EVALS'!$A:$C,3,FALSE),1)="O"),LEFT(VLOOKUP($A544,'ALL EVALS'!$A:$C,3,FALSE),4),LEFT(VLOOKUP($A544,'ALL EVALS'!$A:$C,3,FALSE),3))</f>
        <v xml:space="preserve">RC </v>
      </c>
      <c r="C544" t="str">
        <f>VLOOKUP(A544,'ALL EVALS'!A:B,2,FALSE)</f>
        <v>Ramon Escareno</v>
      </c>
      <c r="D544" t="str">
        <f>VLOOKUP(A544,'ALL EVALS'!A:D,4,FALSE)</f>
        <v>Computer Support Specialist</v>
      </c>
      <c r="E544" s="3" t="str">
        <f>VLOOKUP(A544,COLLEAGUE!A:E,5,FALSE)</f>
        <v>CLR</v>
      </c>
      <c r="F544" s="4">
        <v>43412</v>
      </c>
      <c r="G544" s="5">
        <f>MIN(INDEX('ALL EVALS'!G:G,MATCH('Evaluation Data'!$A544,'ALL EVALS'!A:A,0)))</f>
        <v>43558</v>
      </c>
      <c r="H544" s="40">
        <f>VLOOKUP(A544,COLLEAGUE!A:Q,17,FALSE)</f>
        <v>0</v>
      </c>
      <c r="I544" t="str">
        <f>VLOOKUP(A544,'ALL EVALS'!A:F,6,FALSE)</f>
        <v>Samuel Morgan</v>
      </c>
      <c r="J544" t="str">
        <f t="shared" ca="1" si="8"/>
        <v>No</v>
      </c>
    </row>
    <row r="545" spans="1:10" x14ac:dyDescent="0.25">
      <c r="A545" s="3">
        <v>371549</v>
      </c>
      <c r="B545" t="str">
        <f>IF(OR(LEFT(VLOOKUP($A545,'ALL EVALS'!$A:$C,3,FALSE),1)="M",LEFT(VLOOKUP($A545,'ALL EVALS'!$A:$C,3,FALSE),1)="O"),LEFT(VLOOKUP($A545,'ALL EVALS'!$A:$C,3,FALSE),4),LEFT(VLOOKUP($A545,'ALL EVALS'!$A:$C,3,FALSE),3))</f>
        <v xml:space="preserve">RC </v>
      </c>
      <c r="C545" t="str">
        <f>VLOOKUP(A545,'ALL EVALS'!A:B,2,FALSE)</f>
        <v>Anthony Morrison</v>
      </c>
      <c r="D545" t="str">
        <f>VLOOKUP(A545,'ALL EVALS'!A:D,4,FALSE)</f>
        <v>Job Developer for Students With Disabilities (ppt)</v>
      </c>
      <c r="E545" s="3" t="str">
        <f>VLOOKUP(A545,COLLEAGUE!A:E,5,FALSE)</f>
        <v>CPP</v>
      </c>
      <c r="F545" s="4">
        <f>VLOOKUP(A545,COLLEAGUE!A:M,13,FALSE)</f>
        <v>43404</v>
      </c>
      <c r="G545" s="5">
        <f>MIN(INDEX('ALL EVALS'!G:G,MATCH('Evaluation Data'!$A545,'ALL EVALS'!A:A,0)))</f>
        <v>43557</v>
      </c>
      <c r="H545" s="40" t="str">
        <f>VLOOKUP(A545,COLLEAGUE!A:Q,17,FALSE)</f>
        <v>Morgan, Samuel E</v>
      </c>
      <c r="I545" t="str">
        <f>VLOOKUP(A545,'ALL EVALS'!A:F,6,FALSE)</f>
        <v>Samuel Morgan</v>
      </c>
      <c r="J545" t="str">
        <f t="shared" ca="1" si="8"/>
        <v>No</v>
      </c>
    </row>
    <row r="546" spans="1:10" x14ac:dyDescent="0.25">
      <c r="A546" s="3">
        <v>596977</v>
      </c>
      <c r="B546" t="str">
        <f>IF(OR(LEFT(VLOOKUP($A546,'ALL EVALS'!$A:$C,3,FALSE),1)="M",LEFT(VLOOKUP($A546,'ALL EVALS'!$A:$C,3,FALSE),1)="O"),LEFT(VLOOKUP($A546,'ALL EVALS'!$A:$C,3,FALSE),4),LEFT(VLOOKUP($A546,'ALL EVALS'!$A:$C,3,FALSE),3))</f>
        <v xml:space="preserve">RC </v>
      </c>
      <c r="C546" t="str">
        <f>VLOOKUP(A546,'ALL EVALS'!A:B,2,FALSE)</f>
        <v>Angela Aguirre</v>
      </c>
      <c r="D546" t="str">
        <f>VLOOKUP(A546,'ALL EVALS'!A:D,4,FALSE)</f>
        <v>Accounting Clerk II</v>
      </c>
      <c r="E546" s="3" t="str">
        <f>VLOOKUP(A546,COLLEAGUE!A:E,5,FALSE)</f>
        <v>CLR</v>
      </c>
      <c r="F546" s="4">
        <f>VLOOKUP(A546,COLLEAGUE!A:M,13,FALSE)</f>
        <v>43290</v>
      </c>
      <c r="G546" s="5">
        <f>MIN(INDEX('ALL EVALS'!G:G,MATCH('Evaluation Data'!$A546,'ALL EVALS'!A:A,0)))</f>
        <v>43455</v>
      </c>
      <c r="H546" s="40" t="str">
        <f>VLOOKUP(A546,COLLEAGUE!A:Q,17,FALSE)</f>
        <v>Morgan, Samuel E</v>
      </c>
      <c r="I546" t="str">
        <f>VLOOKUP(A546,'ALL EVALS'!A:F,6,FALSE)</f>
        <v>Samuel Morgan</v>
      </c>
      <c r="J546" t="str">
        <f t="shared" ca="1" si="8"/>
        <v>Yes</v>
      </c>
    </row>
    <row r="547" spans="1:10" x14ac:dyDescent="0.25">
      <c r="A547" s="3">
        <v>338148</v>
      </c>
      <c r="B547" t="str">
        <f>IF(OR(LEFT(VLOOKUP($A547,'ALL EVALS'!$A:$C,3,FALSE),1)="M",LEFT(VLOOKUP($A547,'ALL EVALS'!$A:$C,3,FALSE),1)="O"),LEFT(VLOOKUP($A547,'ALL EVALS'!$A:$C,3,FALSE),4),LEFT(VLOOKUP($A547,'ALL EVALS'!$A:$C,3,FALSE),3))</f>
        <v xml:space="preserve">RC </v>
      </c>
      <c r="C547" t="str">
        <f>VLOOKUP(A547,'ALL EVALS'!A:B,2,FALSE)</f>
        <v>Natasha Mejia</v>
      </c>
      <c r="D547" t="str">
        <f>VLOOKUP(A547,'ALL EVALS'!A:D,4,FALSE)</f>
        <v>Office Assistant III</v>
      </c>
      <c r="E547" s="3" t="str">
        <f>VLOOKUP(A547,COLLEAGUE!A:E,5,FALSE)</f>
        <v>CLR</v>
      </c>
      <c r="F547" s="4">
        <f>VLOOKUP(A547,COLLEAGUE!A:M,13,FALSE)</f>
        <v>43403</v>
      </c>
      <c r="G547" s="5">
        <f>MIN(INDEX('ALL EVALS'!G:G,MATCH('Evaluation Data'!$A547,'ALL EVALS'!A:A,0)))</f>
        <v>43648</v>
      </c>
      <c r="H547" s="40" t="str">
        <f>VLOOKUP(A547,COLLEAGUE!A:Q,17,FALSE)</f>
        <v>Fuentes, Sandra A</v>
      </c>
      <c r="I547" t="str">
        <f>VLOOKUP(A547,'ALL EVALS'!A:F,6,FALSE)</f>
        <v>Sandra Fuentes</v>
      </c>
      <c r="J547" t="str">
        <f t="shared" ca="1" si="8"/>
        <v>No</v>
      </c>
    </row>
    <row r="548" spans="1:10" x14ac:dyDescent="0.25">
      <c r="A548" s="3">
        <v>1610</v>
      </c>
      <c r="B548" t="str">
        <f>IF(OR(LEFT(VLOOKUP($A548,'ALL EVALS'!$A:$C,3,FALSE),1)="M",LEFT(VLOOKUP($A548,'ALL EVALS'!$A:$C,3,FALSE),1)="O"),LEFT(VLOOKUP($A548,'ALL EVALS'!$A:$C,3,FALSE),4),LEFT(VLOOKUP($A548,'ALL EVALS'!$A:$C,3,FALSE),3))</f>
        <v xml:space="preserve">DO </v>
      </c>
      <c r="C548" t="str">
        <f>VLOOKUP(A548,'ALL EVALS'!A:B,2,FALSE)</f>
        <v>Carlos Calderon</v>
      </c>
      <c r="D548" t="str">
        <f>VLOOKUP(A548,'ALL EVALS'!A:D,4,FALSE)</f>
        <v>Financial Aid Systems Analyst</v>
      </c>
      <c r="E548" s="3" t="str">
        <f>VLOOKUP(A548,COLLEAGUE!A:E,5,FALSE)</f>
        <v>CLR</v>
      </c>
      <c r="F548" s="4">
        <f>VLOOKUP(A548,COLLEAGUE!A:M,13,FALSE)</f>
        <v>43308</v>
      </c>
      <c r="G548" s="5">
        <f>MIN(INDEX('ALL EVALS'!G:G,MATCH('Evaluation Data'!$A548,'ALL EVALS'!A:A,0)))</f>
        <v>43428</v>
      </c>
      <c r="H548" s="40" t="str">
        <f>VLOOKUP(A548,COLLEAGUE!A:Q,17,FALSE)</f>
        <v>Olds, Scott R</v>
      </c>
      <c r="I548" t="str">
        <f>VLOOKUP(A548,'ALL EVALS'!A:F,6,FALSE)</f>
        <v>Scott Olds</v>
      </c>
      <c r="J548" t="str">
        <f t="shared" ca="1" si="8"/>
        <v>Yes</v>
      </c>
    </row>
    <row r="549" spans="1:10" x14ac:dyDescent="0.25">
      <c r="A549" s="3">
        <v>4794</v>
      </c>
      <c r="B549" t="str">
        <f>IF(OR(LEFT(VLOOKUP($A549,'ALL EVALS'!$A:$C,3,FALSE),1)="M",LEFT(VLOOKUP($A549,'ALL EVALS'!$A:$C,3,FALSE),1)="O"),LEFT(VLOOKUP($A549,'ALL EVALS'!$A:$C,3,FALSE),4),LEFT(VLOOKUP($A549,'ALL EVALS'!$A:$C,3,FALSE),3))</f>
        <v xml:space="preserve">DO </v>
      </c>
      <c r="C549" t="str">
        <f>VLOOKUP(A549,'ALL EVALS'!A:B,2,FALSE)</f>
        <v>Anthony Celaya Jr</v>
      </c>
      <c r="D549" t="str">
        <f>VLOOKUP(A549,'ALL EVALS'!A:D,4,FALSE)</f>
        <v>Systems Technical Resource Analyst</v>
      </c>
      <c r="E549" s="3" t="str">
        <f>VLOOKUP(A549,COLLEAGUE!A:E,5,FALSE)</f>
        <v>CLR</v>
      </c>
      <c r="F549" s="4">
        <f>VLOOKUP(A549,COLLEAGUE!A:M,13,FALSE)</f>
        <v>42713</v>
      </c>
      <c r="G549" s="5">
        <f>MIN(INDEX('ALL EVALS'!G:G,MATCH('Evaluation Data'!$A549,'ALL EVALS'!A:A,0)))</f>
        <v>43344</v>
      </c>
      <c r="H549" s="40" t="str">
        <f>VLOOKUP(A549,COLLEAGUE!A:Q,17,FALSE)</f>
        <v>Olds, Scott R</v>
      </c>
      <c r="I549" t="str">
        <f>VLOOKUP(A549,'ALL EVALS'!A:F,6,FALSE)</f>
        <v>Scott Olds</v>
      </c>
      <c r="J549" t="str">
        <f t="shared" ca="1" si="8"/>
        <v>Yes</v>
      </c>
    </row>
    <row r="550" spans="1:10" x14ac:dyDescent="0.25">
      <c r="A550" s="3">
        <v>15861</v>
      </c>
      <c r="B550" t="str">
        <f>IF(OR(LEFT(VLOOKUP($A550,'ALL EVALS'!$A:$C,3,FALSE),1)="M",LEFT(VLOOKUP($A550,'ALL EVALS'!$A:$C,3,FALSE),1)="O"),LEFT(VLOOKUP($A550,'ALL EVALS'!$A:$C,3,FALSE),4),LEFT(VLOOKUP($A550,'ALL EVALS'!$A:$C,3,FALSE),3))</f>
        <v xml:space="preserve">DO </v>
      </c>
      <c r="C550" t="str">
        <f>VLOOKUP(A550,'ALL EVALS'!A:B,2,FALSE)</f>
        <v>Raymond Douglas Nasalroad</v>
      </c>
      <c r="D550" t="str">
        <f>VLOOKUP(A550,'ALL EVALS'!A:D,4,FALSE)</f>
        <v>Lead Programmer Analyst</v>
      </c>
      <c r="E550" s="3" t="str">
        <f>VLOOKUP(A550,COLLEAGUE!A:E,5,FALSE)</f>
        <v>CLR</v>
      </c>
      <c r="F550" s="4">
        <f>VLOOKUP(A550,COLLEAGUE!A:M,13,FALSE)</f>
        <v>43431</v>
      </c>
      <c r="G550" s="5">
        <f>MIN(INDEX('ALL EVALS'!G:G,MATCH('Evaluation Data'!$A550,'ALL EVALS'!A:A,0)))</f>
        <v>43551</v>
      </c>
      <c r="H550" s="40" t="str">
        <f>VLOOKUP(A550,COLLEAGUE!A:Q,17,FALSE)</f>
        <v>Olds, Scott R</v>
      </c>
      <c r="I550" t="str">
        <f>VLOOKUP(A550,'ALL EVALS'!A:F,6,FALSE)</f>
        <v>Scott Olds</v>
      </c>
      <c r="J550" t="str">
        <f t="shared" ca="1" si="8"/>
        <v>No</v>
      </c>
    </row>
    <row r="551" spans="1:10" x14ac:dyDescent="0.25">
      <c r="A551" s="3">
        <v>28866</v>
      </c>
      <c r="B551" t="str">
        <f>IF(OR(LEFT(VLOOKUP($A551,'ALL EVALS'!$A:$C,3,FALSE),1)="M",LEFT(VLOOKUP($A551,'ALL EVALS'!$A:$C,3,FALSE),1)="O"),LEFT(VLOOKUP($A551,'ALL EVALS'!$A:$C,3,FALSE),4),LEFT(VLOOKUP($A551,'ALL EVALS'!$A:$C,3,FALSE),3))</f>
        <v xml:space="preserve">DO </v>
      </c>
      <c r="C551" t="str">
        <f>VLOOKUP(A551,'ALL EVALS'!A:B,2,FALSE)</f>
        <v>Caroline Kubin</v>
      </c>
      <c r="D551" t="str">
        <f>VLOOKUP(A551,'ALL EVALS'!A:D,4,FALSE)</f>
        <v>Programmer Analyst</v>
      </c>
      <c r="E551" s="3" t="str">
        <f>VLOOKUP(A551,COLLEAGUE!A:E,5,FALSE)</f>
        <v>CLR</v>
      </c>
      <c r="F551" s="4">
        <f>VLOOKUP(A551,COLLEAGUE!A:M,13,FALSE)</f>
        <v>43353</v>
      </c>
      <c r="G551" s="5">
        <f>MIN(INDEX('ALL EVALS'!G:G,MATCH('Evaluation Data'!$A551,'ALL EVALS'!A:A,0)))</f>
        <v>43509</v>
      </c>
      <c r="H551" s="40" t="str">
        <f>VLOOKUP(A551,COLLEAGUE!A:Q,17,FALSE)</f>
        <v>Olds, Scott R</v>
      </c>
      <c r="I551" t="str">
        <f>VLOOKUP(A551,'ALL EVALS'!A:F,6,FALSE)</f>
        <v>Scott Olds</v>
      </c>
      <c r="J551" t="str">
        <f t="shared" ca="1" si="8"/>
        <v>No</v>
      </c>
    </row>
    <row r="552" spans="1:10" x14ac:dyDescent="0.25">
      <c r="A552" s="3">
        <v>35556</v>
      </c>
      <c r="B552" t="str">
        <f>IF(OR(LEFT(VLOOKUP($A552,'ALL EVALS'!$A:$C,3,FALSE),1)="M",LEFT(VLOOKUP($A552,'ALL EVALS'!$A:$C,3,FALSE),1)="O"),LEFT(VLOOKUP($A552,'ALL EVALS'!$A:$C,3,FALSE),4),LEFT(VLOOKUP($A552,'ALL EVALS'!$A:$C,3,FALSE),3))</f>
        <v xml:space="preserve">DO </v>
      </c>
      <c r="C552" t="str">
        <f>VLOOKUP(A552,'ALL EVALS'!A:B,2,FALSE)</f>
        <v>Paul Rentfrow</v>
      </c>
      <c r="D552" t="str">
        <f>VLOOKUP(A552,'ALL EVALS'!A:D,4,FALSE)</f>
        <v>Web Portal Administrator</v>
      </c>
      <c r="E552" s="3" t="str">
        <f>VLOOKUP(A552,COLLEAGUE!A:E,5,FALSE)</f>
        <v>CLR</v>
      </c>
      <c r="F552" s="4">
        <f>VLOOKUP(A552,COLLEAGUE!A:M,13,FALSE)</f>
        <v>43312</v>
      </c>
      <c r="G552" s="5">
        <f>MIN(INDEX('ALL EVALS'!G:G,MATCH('Evaluation Data'!$A552,'ALL EVALS'!A:A,0)))</f>
        <v>43525</v>
      </c>
      <c r="H552" s="40" t="str">
        <f>VLOOKUP(A552,COLLEAGUE!A:Q,17,FALSE)</f>
        <v>Olds, Scott R</v>
      </c>
      <c r="I552" t="str">
        <f>VLOOKUP(A552,'ALL EVALS'!A:F,6,FALSE)</f>
        <v>Scott Olds</v>
      </c>
      <c r="J552" t="str">
        <f t="shared" ca="1" si="8"/>
        <v>No</v>
      </c>
    </row>
    <row r="553" spans="1:10" x14ac:dyDescent="0.25">
      <c r="A553" s="3">
        <v>90576</v>
      </c>
      <c r="B553" t="str">
        <f>IF(OR(LEFT(VLOOKUP($A553,'ALL EVALS'!$A:$C,3,FALSE),1)="M",LEFT(VLOOKUP($A553,'ALL EVALS'!$A:$C,3,FALSE),1)="O"),LEFT(VLOOKUP($A553,'ALL EVALS'!$A:$C,3,FALSE),4),LEFT(VLOOKUP($A553,'ALL EVALS'!$A:$C,3,FALSE),3))</f>
        <v xml:space="preserve">DO </v>
      </c>
      <c r="C553" t="str">
        <f>VLOOKUP(A553,'ALL EVALS'!A:B,2,FALSE)</f>
        <v>Steven Grusis</v>
      </c>
      <c r="D553" t="str">
        <f>VLOOKUP(A553,'ALL EVALS'!A:D,4,FALSE)</f>
        <v>Programmer Analyst</v>
      </c>
      <c r="E553" s="3" t="str">
        <f>VLOOKUP(A553,COLLEAGUE!A:E,5,FALSE)</f>
        <v>CLR</v>
      </c>
      <c r="F553" s="4">
        <f>VLOOKUP(A553,COLLEAGUE!A:M,13,FALSE)</f>
        <v>43307</v>
      </c>
      <c r="G553" s="5">
        <f>MIN(INDEX('ALL EVALS'!G:G,MATCH('Evaluation Data'!$A553,'ALL EVALS'!A:A,0)))</f>
        <v>43470</v>
      </c>
      <c r="H553" s="40" t="str">
        <f>VLOOKUP(A553,COLLEAGUE!A:Q,17,FALSE)</f>
        <v>Olds, Scott R</v>
      </c>
      <c r="I553" t="str">
        <f>VLOOKUP(A553,'ALL EVALS'!A:F,6,FALSE)</f>
        <v>Scott Olds</v>
      </c>
      <c r="J553" t="str">
        <f t="shared" ca="1" si="8"/>
        <v>Yes</v>
      </c>
    </row>
    <row r="554" spans="1:10" x14ac:dyDescent="0.25">
      <c r="A554" s="3">
        <v>93777</v>
      </c>
      <c r="B554" t="str">
        <f>IF(OR(LEFT(VLOOKUP($A554,'ALL EVALS'!$A:$C,3,FALSE),1)="M",LEFT(VLOOKUP($A554,'ALL EVALS'!$A:$C,3,FALSE),1)="O"),LEFT(VLOOKUP($A554,'ALL EVALS'!$A:$C,3,FALSE),4),LEFT(VLOOKUP($A554,'ALL EVALS'!$A:$C,3,FALSE),3))</f>
        <v xml:space="preserve">DO </v>
      </c>
      <c r="C554" t="str">
        <f>VLOOKUP(A554,'ALL EVALS'!A:B,2,FALSE)</f>
        <v>Charles Lochbaum</v>
      </c>
      <c r="D554" t="str">
        <f>VLOOKUP(A554,'ALL EVALS'!A:D,4,FALSE)</f>
        <v>Network Coordinator</v>
      </c>
      <c r="E554" s="3" t="str">
        <f>VLOOKUP(A554,COLLEAGUE!A:E,5,FALSE)</f>
        <v>CLR</v>
      </c>
      <c r="F554" s="4">
        <f>VLOOKUP(A554,COLLEAGUE!A:M,13,FALSE)</f>
        <v>43402</v>
      </c>
      <c r="G554" s="5">
        <f>MIN(INDEX('ALL EVALS'!G:G,MATCH('Evaluation Data'!$A554,'ALL EVALS'!A:A,0)))</f>
        <v>43654</v>
      </c>
      <c r="H554" s="40" t="str">
        <f>VLOOKUP(A554,COLLEAGUE!A:Q,17,FALSE)</f>
        <v>Olds, Scott R</v>
      </c>
      <c r="I554" t="str">
        <f>VLOOKUP(A554,'ALL EVALS'!A:F,6,FALSE)</f>
        <v>Scott Olds</v>
      </c>
      <c r="J554" t="str">
        <f t="shared" ca="1" si="8"/>
        <v>No</v>
      </c>
    </row>
    <row r="555" spans="1:10" x14ac:dyDescent="0.25">
      <c r="A555" s="3">
        <v>117335</v>
      </c>
      <c r="B555" t="str">
        <f>IF(OR(LEFT(VLOOKUP($A555,'ALL EVALS'!$A:$C,3,FALSE),1)="M",LEFT(VLOOKUP($A555,'ALL EVALS'!$A:$C,3,FALSE),1)="O"),LEFT(VLOOKUP($A555,'ALL EVALS'!$A:$C,3,FALSE),4),LEFT(VLOOKUP($A555,'ALL EVALS'!$A:$C,3,FALSE),3))</f>
        <v xml:space="preserve">DO </v>
      </c>
      <c r="C555" t="str">
        <f>VLOOKUP(A555,'ALL EVALS'!A:B,2,FALSE)</f>
        <v>Robert Kim</v>
      </c>
      <c r="D555" t="str">
        <f>VLOOKUP(A555,'ALL EVALS'!A:D,4,FALSE)</f>
        <v>Programmer Analyst</v>
      </c>
      <c r="E555" s="3" t="str">
        <f>VLOOKUP(A555,COLLEAGUE!A:E,5,FALSE)</f>
        <v>CLR</v>
      </c>
      <c r="F555" s="4">
        <f>VLOOKUP(A555,COLLEAGUE!A:M,13,FALSE)</f>
        <v>43306</v>
      </c>
      <c r="G555" s="5">
        <f>MIN(INDEX('ALL EVALS'!G:G,MATCH('Evaluation Data'!$A555,'ALL EVALS'!A:A,0)))</f>
        <v>43478</v>
      </c>
      <c r="H555" s="40" t="str">
        <f>VLOOKUP(A555,COLLEAGUE!A:Q,17,FALSE)</f>
        <v>Olds, Scott R</v>
      </c>
      <c r="I555" t="str">
        <f>VLOOKUP(A555,'ALL EVALS'!A:F,6,FALSE)</f>
        <v>Scott Olds</v>
      </c>
      <c r="J555" t="str">
        <f t="shared" ca="1" si="8"/>
        <v>Yes</v>
      </c>
    </row>
    <row r="556" spans="1:10" x14ac:dyDescent="0.25">
      <c r="A556" s="3">
        <v>269296</v>
      </c>
      <c r="B556" t="str">
        <f>IF(OR(LEFT(VLOOKUP($A556,'ALL EVALS'!$A:$C,3,FALSE),1)="M",LEFT(VLOOKUP($A556,'ALL EVALS'!$A:$C,3,FALSE),1)="O"),LEFT(VLOOKUP($A556,'ALL EVALS'!$A:$C,3,FALSE),4),LEFT(VLOOKUP($A556,'ALL EVALS'!$A:$C,3,FALSE),3))</f>
        <v xml:space="preserve">DO </v>
      </c>
      <c r="C556" t="str">
        <f>VLOOKUP(A556,'ALL EVALS'!A:B,2,FALSE)</f>
        <v>Aaron Gomez</v>
      </c>
      <c r="D556" t="str">
        <f>VLOOKUP(A556,'ALL EVALS'!A:D,4,FALSE)</f>
        <v>Help Desk Technician</v>
      </c>
      <c r="E556" s="3" t="str">
        <f>VLOOKUP(A556,COLLEAGUE!A:E,5,FALSE)</f>
        <v>CLR</v>
      </c>
      <c r="F556" s="4">
        <f>VLOOKUP(A556,COLLEAGUE!A:M,13,FALSE)</f>
        <v>43355</v>
      </c>
      <c r="G556" s="5">
        <f>MIN(INDEX('ALL EVALS'!G:G,MATCH('Evaluation Data'!$A556,'ALL EVALS'!A:A,0)))</f>
        <v>43659</v>
      </c>
      <c r="H556" s="40" t="str">
        <f>VLOOKUP(A556,COLLEAGUE!A:Q,17,FALSE)</f>
        <v>Olds, Scott R</v>
      </c>
      <c r="I556" t="str">
        <f>VLOOKUP(A556,'ALL EVALS'!A:F,6,FALSE)</f>
        <v>Scott Olds</v>
      </c>
      <c r="J556" t="str">
        <f t="shared" ca="1" si="8"/>
        <v>No</v>
      </c>
    </row>
    <row r="557" spans="1:10" x14ac:dyDescent="0.25">
      <c r="A557" s="3">
        <v>291914</v>
      </c>
      <c r="B557" t="str">
        <f>IF(OR(LEFT(VLOOKUP($A557,'ALL EVALS'!$A:$C,3,FALSE),1)="M",LEFT(VLOOKUP($A557,'ALL EVALS'!$A:$C,3,FALSE),1)="O"),LEFT(VLOOKUP($A557,'ALL EVALS'!$A:$C,3,FALSE),4),LEFT(VLOOKUP($A557,'ALL EVALS'!$A:$C,3,FALSE),3))</f>
        <v xml:space="preserve">DO </v>
      </c>
      <c r="C557" t="str">
        <f>VLOOKUP(A557,'ALL EVALS'!A:B,2,FALSE)</f>
        <v>Philip Howard</v>
      </c>
      <c r="D557" t="str">
        <f>VLOOKUP(A557,'ALL EVALS'!A:D,4,FALSE)</f>
        <v>Distance Education/Information Technology Support Technician</v>
      </c>
      <c r="E557" s="3" t="str">
        <f>VLOOKUP(A557,COLLEAGUE!A:E,5,FALSE)</f>
        <v>CLR</v>
      </c>
      <c r="F557" s="4">
        <f>VLOOKUP(A557,COLLEAGUE!A:M,13,FALSE)</f>
        <v>43314</v>
      </c>
      <c r="G557" s="5">
        <f>MIN(INDEX('ALL EVALS'!G:G,MATCH('Evaluation Data'!$A557,'ALL EVALS'!A:A,0)))</f>
        <v>43740</v>
      </c>
      <c r="H557" s="40" t="str">
        <f>VLOOKUP(A557,COLLEAGUE!A:Q,17,FALSE)</f>
        <v>Olds, Scott R</v>
      </c>
      <c r="I557" t="str">
        <f>VLOOKUP(A557,'ALL EVALS'!A:F,6,FALSE)</f>
        <v>Scott Olds</v>
      </c>
      <c r="J557" t="str">
        <f t="shared" ca="1" si="8"/>
        <v>No</v>
      </c>
    </row>
    <row r="558" spans="1:10" x14ac:dyDescent="0.25">
      <c r="A558" s="3">
        <v>407101</v>
      </c>
      <c r="B558" t="str">
        <f>IF(OR(LEFT(VLOOKUP($A558,'ALL EVALS'!$A:$C,3,FALSE),1)="M",LEFT(VLOOKUP($A558,'ALL EVALS'!$A:$C,3,FALSE),1)="O"),LEFT(VLOOKUP($A558,'ALL EVALS'!$A:$C,3,FALSE),4),LEFT(VLOOKUP($A558,'ALL EVALS'!$A:$C,3,FALSE),3))</f>
        <v xml:space="preserve">DO </v>
      </c>
      <c r="C558" t="str">
        <f>VLOOKUP(A558,'ALL EVALS'!A:B,2,FALSE)</f>
        <v>Ralph Schwehr</v>
      </c>
      <c r="D558" t="str">
        <f>VLOOKUP(A558,'ALL EVALS'!A:D,4,FALSE)</f>
        <v>Database Administrator</v>
      </c>
      <c r="E558" s="3" t="str">
        <f>VLOOKUP(A558,COLLEAGUE!A:E,5,FALSE)</f>
        <v>CLR</v>
      </c>
      <c r="F558" s="4">
        <f>VLOOKUP(A558,COLLEAGUE!A:M,13,FALSE)</f>
        <v>43320</v>
      </c>
      <c r="G558" s="5">
        <f>MIN(INDEX('ALL EVALS'!G:G,MATCH('Evaluation Data'!$A558,'ALL EVALS'!A:A,0)))</f>
        <v>43564</v>
      </c>
      <c r="H558" s="40" t="str">
        <f>VLOOKUP(A558,COLLEAGUE!A:Q,17,FALSE)</f>
        <v>Olds, Scott R</v>
      </c>
      <c r="I558" t="str">
        <f>VLOOKUP(A558,'ALL EVALS'!A:F,6,FALSE)</f>
        <v>Scott Olds</v>
      </c>
      <c r="J558" t="str">
        <f t="shared" ca="1" si="8"/>
        <v>No</v>
      </c>
    </row>
    <row r="559" spans="1:10" x14ac:dyDescent="0.25">
      <c r="A559" s="3">
        <v>633313</v>
      </c>
      <c r="B559" t="str">
        <f>IF(OR(LEFT(VLOOKUP($A559,'ALL EVALS'!$A:$C,3,FALSE),1)="M",LEFT(VLOOKUP($A559,'ALL EVALS'!$A:$C,3,FALSE),1)="O"),LEFT(VLOOKUP($A559,'ALL EVALS'!$A:$C,3,FALSE),4),LEFT(VLOOKUP($A559,'ALL EVALS'!$A:$C,3,FALSE),3))</f>
        <v xml:space="preserve">DO </v>
      </c>
      <c r="C559" t="str">
        <f>VLOOKUP(A559,'ALL EVALS'!A:B,2,FALSE)</f>
        <v>Martin Spurrier</v>
      </c>
      <c r="D559" t="str">
        <f>VLOOKUP(A559,'ALL EVALS'!A:D,4,FALSE)</f>
        <v>Communication/Telephony Technician</v>
      </c>
      <c r="E559" s="3" t="str">
        <f>VLOOKUP(A559,COLLEAGUE!A:E,5,FALSE)</f>
        <v>CLR</v>
      </c>
      <c r="F559" s="4">
        <f>VLOOKUP(A559,COLLEAGUE!A:M,13,FALSE)</f>
        <v>43325</v>
      </c>
      <c r="G559" s="5">
        <f>MIN(INDEX('ALL EVALS'!G:G,MATCH('Evaluation Data'!$A559,'ALL EVALS'!A:A,0)))</f>
        <v>43420</v>
      </c>
      <c r="H559" s="40" t="str">
        <f>VLOOKUP(A559,COLLEAGUE!A:Q,17,FALSE)</f>
        <v>Olds, Scott R</v>
      </c>
      <c r="I559" t="str">
        <f>VLOOKUP(A559,'ALL EVALS'!A:F,6,FALSE)</f>
        <v>Scott Olds</v>
      </c>
      <c r="J559" t="str">
        <f t="shared" ca="1" si="8"/>
        <v>Yes</v>
      </c>
    </row>
    <row r="560" spans="1:10" x14ac:dyDescent="0.25">
      <c r="A560" s="3">
        <v>798502</v>
      </c>
      <c r="B560" t="str">
        <f>IF(OR(LEFT(VLOOKUP($A560,'ALL EVALS'!$A:$C,3,FALSE),1)="M",LEFT(VLOOKUP($A560,'ALL EVALS'!$A:$C,3,FALSE),1)="O"),LEFT(VLOOKUP($A560,'ALL EVALS'!$A:$C,3,FALSE),4),LEFT(VLOOKUP($A560,'ALL EVALS'!$A:$C,3,FALSE),3))</f>
        <v xml:space="preserve">DO </v>
      </c>
      <c r="C560" t="str">
        <f>VLOOKUP(A560,'ALL EVALS'!A:B,2,FALSE)</f>
        <v>Kevin Miller</v>
      </c>
      <c r="D560" t="str">
        <f>VLOOKUP(A560,'ALL EVALS'!A:D,4,FALSE)</f>
        <v>Senior Systems and Network Administrator</v>
      </c>
      <c r="E560" s="3" t="str">
        <f>VLOOKUP(A560,COLLEAGUE!A:E,5,FALSE)</f>
        <v>CLR</v>
      </c>
      <c r="F560" s="4">
        <f>VLOOKUP(A560,COLLEAGUE!A:M,13,FALSE)</f>
        <v>42817</v>
      </c>
      <c r="G560" s="5">
        <f>MIN(INDEX('ALL EVALS'!G:G,MATCH('Evaluation Data'!$A560,'ALL EVALS'!A:A,0)))</f>
        <v>43383</v>
      </c>
      <c r="H560" s="40" t="str">
        <f>VLOOKUP(A560,COLLEAGUE!A:Q,17,FALSE)</f>
        <v>Olds, Scott R</v>
      </c>
      <c r="I560" t="str">
        <f>VLOOKUP(A560,'ALL EVALS'!A:F,6,FALSE)</f>
        <v>Scott Olds</v>
      </c>
      <c r="J560" t="str">
        <f t="shared" ca="1" si="8"/>
        <v>Yes</v>
      </c>
    </row>
    <row r="561" spans="1:10" x14ac:dyDescent="0.25">
      <c r="A561" s="3">
        <v>1289</v>
      </c>
      <c r="B561" t="str">
        <f>IF(OR(LEFT(VLOOKUP($A561,'ALL EVALS'!$A:$C,3,FALSE),1)="M",LEFT(VLOOKUP($A561,'ALL EVALS'!$A:$C,3,FALSE),1)="O"),LEFT(VLOOKUP($A561,'ALL EVALS'!$A:$C,3,FALSE),4),LEFT(VLOOKUP($A561,'ALL EVALS'!$A:$C,3,FALSE),3))</f>
        <v>FCC</v>
      </c>
      <c r="C561" t="str">
        <f>VLOOKUP(A561,'ALL EVALS'!A:B,2,FALSE)</f>
        <v>Heather Golden</v>
      </c>
      <c r="D561" t="str">
        <f>VLOOKUP(A561,'ALL EVALS'!A:D,4,FALSE)</f>
        <v>Department Secretary</v>
      </c>
      <c r="E561" s="3" t="str">
        <f>VLOOKUP(A561,COLLEAGUE!A:E,5,FALSE)</f>
        <v>CLR</v>
      </c>
      <c r="F561" s="4">
        <f>VLOOKUP(A561,COLLEAGUE!A:M,13,FALSE)</f>
        <v>43298</v>
      </c>
      <c r="G561" s="5">
        <f>MIN(INDEX('ALL EVALS'!G:G,MATCH('Evaluation Data'!$A561,'ALL EVALS'!A:A,0)))</f>
        <v>43537</v>
      </c>
      <c r="H561" s="40" t="str">
        <f>VLOOKUP(A561,COLLEAGUE!A:Q,17,FALSE)</f>
        <v>Henderson, Sean E</v>
      </c>
      <c r="I561" t="str">
        <f>VLOOKUP(A561,'ALL EVALS'!A:F,6,FALSE)</f>
        <v>Sean Henderson</v>
      </c>
      <c r="J561" t="str">
        <f t="shared" ca="1" si="8"/>
        <v>No</v>
      </c>
    </row>
    <row r="562" spans="1:10" x14ac:dyDescent="0.25">
      <c r="A562" s="3">
        <v>42849</v>
      </c>
      <c r="B562" t="str">
        <f>IF(OR(LEFT(VLOOKUP($A562,'ALL EVALS'!$A:$C,3,FALSE),1)="M",LEFT(VLOOKUP($A562,'ALL EVALS'!$A:$C,3,FALSE),1)="O"),LEFT(VLOOKUP($A562,'ALL EVALS'!$A:$C,3,FALSE),4),LEFT(VLOOKUP($A562,'ALL EVALS'!$A:$C,3,FALSE),3))</f>
        <v>FCC</v>
      </c>
      <c r="C562" t="str">
        <f>VLOOKUP(A562,'ALL EVALS'!A:B,2,FALSE)</f>
        <v>Sylvia Sanchez</v>
      </c>
      <c r="D562" t="str">
        <f>VLOOKUP(A562,'ALL EVALS'!A:D,4,FALSE)</f>
        <v>Office Assistant III</v>
      </c>
      <c r="E562" s="3" t="str">
        <f>VLOOKUP(A562,COLLEAGUE!A:E,5,FALSE)</f>
        <v>CLR</v>
      </c>
      <c r="F562" s="4">
        <v>42881</v>
      </c>
      <c r="G562" s="5">
        <f>MIN(INDEX('ALL EVALS'!G:G,MATCH('Evaluation Data'!$A562,'ALL EVALS'!A:A,0)))</f>
        <v>43087</v>
      </c>
      <c r="H562" s="40">
        <f>VLOOKUP(A562,COLLEAGUE!A:Q,17,FALSE)</f>
        <v>0</v>
      </c>
      <c r="I562" t="str">
        <f>VLOOKUP(A562,'ALL EVALS'!A:F,6,FALSE)</f>
        <v>Sean Henderson</v>
      </c>
      <c r="J562" t="str">
        <f t="shared" ca="1" si="8"/>
        <v>Yes</v>
      </c>
    </row>
    <row r="563" spans="1:10" x14ac:dyDescent="0.25">
      <c r="A563" s="3">
        <v>57426</v>
      </c>
      <c r="B563" t="str">
        <f>IF(OR(LEFT(VLOOKUP($A563,'ALL EVALS'!$A:$C,3,FALSE),1)="M",LEFT(VLOOKUP($A563,'ALL EVALS'!$A:$C,3,FALSE),1)="O"),LEFT(VLOOKUP($A563,'ALL EVALS'!$A:$C,3,FALSE),4),LEFT(VLOOKUP($A563,'ALL EVALS'!$A:$C,3,FALSE),3))</f>
        <v>FCC</v>
      </c>
      <c r="C563" t="str">
        <f>VLOOKUP(A563,'ALL EVALS'!A:B,2,FALSE)</f>
        <v>Stephanie Powers-Puahi</v>
      </c>
      <c r="D563" t="str">
        <f>VLOOKUP(A563,'ALL EVALS'!A:D,4,FALSE)</f>
        <v>Office Assistant III</v>
      </c>
      <c r="E563" s="3" t="str">
        <f>VLOOKUP(A563,COLLEAGUE!A:E,5,FALSE)</f>
        <v>CLR</v>
      </c>
      <c r="F563" s="4">
        <v>41493</v>
      </c>
      <c r="G563" s="5">
        <f>MIN(INDEX('ALL EVALS'!G:G,MATCH('Evaluation Data'!$A563,'ALL EVALS'!A:A,0)))</f>
        <v>43282</v>
      </c>
      <c r="H563" s="40">
        <f>VLOOKUP(A563,COLLEAGUE!A:Q,17,FALSE)</f>
        <v>0</v>
      </c>
      <c r="I563" t="str">
        <f>VLOOKUP(A563,'ALL EVALS'!A:F,6,FALSE)</f>
        <v>Sean Henderson</v>
      </c>
      <c r="J563" t="str">
        <f t="shared" ca="1" si="8"/>
        <v>Yes</v>
      </c>
    </row>
    <row r="564" spans="1:10" x14ac:dyDescent="0.25">
      <c r="A564" s="3">
        <v>72088</v>
      </c>
      <c r="B564" t="str">
        <f>IF(OR(LEFT(VLOOKUP($A564,'ALL EVALS'!$A:$C,3,FALSE),1)="M",LEFT(VLOOKUP($A564,'ALL EVALS'!$A:$C,3,FALSE),1)="O"),LEFT(VLOOKUP($A564,'ALL EVALS'!$A:$C,3,FALSE),4),LEFT(VLOOKUP($A564,'ALL EVALS'!$A:$C,3,FALSE),3))</f>
        <v>FCC</v>
      </c>
      <c r="C564" t="str">
        <f>VLOOKUP(A564,'ALL EVALS'!A:B,2,FALSE)</f>
        <v>Cynthia Dunn</v>
      </c>
      <c r="D564" t="str">
        <f>VLOOKUP(A564,'ALL EVALS'!A:D,4,FALSE)</f>
        <v>Job Placement Coordinator</v>
      </c>
      <c r="E564" s="3" t="str">
        <f>VLOOKUP(A564,COLLEAGUE!A:E,5,FALSE)</f>
        <v>CLR</v>
      </c>
      <c r="F564" s="4">
        <f>VLOOKUP(A564,COLLEAGUE!A:M,13,FALSE)</f>
        <v>42880</v>
      </c>
      <c r="G564" s="5">
        <f>MIN(INDEX('ALL EVALS'!G:G,MATCH('Evaluation Data'!$A564,'ALL EVALS'!A:A,0)))</f>
        <v>43078</v>
      </c>
      <c r="H564" s="40" t="str">
        <f>VLOOKUP(A564,COLLEAGUE!A:Q,17,FALSE)</f>
        <v>Henderson, Sean E</v>
      </c>
      <c r="I564" t="str">
        <f>VLOOKUP(A564,'ALL EVALS'!A:F,6,FALSE)</f>
        <v>Sean Henderson</v>
      </c>
      <c r="J564" t="str">
        <f t="shared" ca="1" si="8"/>
        <v>Yes</v>
      </c>
    </row>
    <row r="565" spans="1:10" x14ac:dyDescent="0.25">
      <c r="A565" s="3">
        <v>174443</v>
      </c>
      <c r="B565" t="str">
        <f>IF(OR(LEFT(VLOOKUP($A565,'ALL EVALS'!$A:$C,3,FALSE),1)="M",LEFT(VLOOKUP($A565,'ALL EVALS'!$A:$C,3,FALSE),1)="O"),LEFT(VLOOKUP($A565,'ALL EVALS'!$A:$C,3,FALSE),4),LEFT(VLOOKUP($A565,'ALL EVALS'!$A:$C,3,FALSE),3))</f>
        <v>FCC</v>
      </c>
      <c r="C565" t="str">
        <f>VLOOKUP(A565,'ALL EVALS'!A:B,2,FALSE)</f>
        <v>Mary Wynn</v>
      </c>
      <c r="D565" t="str">
        <f>VLOOKUP(A565,'ALL EVALS'!A:D,4,FALSE)</f>
        <v>Job Placement Specialist</v>
      </c>
      <c r="E565" s="3" t="str">
        <f>VLOOKUP(A565,COLLEAGUE!A:E,5,FALSE)</f>
        <v>CLR</v>
      </c>
      <c r="F565" s="4">
        <f>VLOOKUP(A565,COLLEAGUE!A:M,13,FALSE)</f>
        <v>42886</v>
      </c>
      <c r="G565" s="5">
        <f>MIN(INDEX('ALL EVALS'!G:G,MATCH('Evaluation Data'!$A565,'ALL EVALS'!A:A,0)))</f>
        <v>43337</v>
      </c>
      <c r="H565" s="40" t="str">
        <f>VLOOKUP(A565,COLLEAGUE!A:Q,17,FALSE)</f>
        <v>Henderson, Sean E</v>
      </c>
      <c r="I565" t="str">
        <f>VLOOKUP(A565,'ALL EVALS'!A:F,6,FALSE)</f>
        <v>Sean Henderson</v>
      </c>
      <c r="J565" t="str">
        <f t="shared" ca="1" si="8"/>
        <v>Yes</v>
      </c>
    </row>
    <row r="566" spans="1:10" x14ac:dyDescent="0.25">
      <c r="A566" s="3">
        <v>719653</v>
      </c>
      <c r="B566" t="str">
        <f>IF(OR(LEFT(VLOOKUP($A566,'ALL EVALS'!$A:$C,3,FALSE),1)="M",LEFT(VLOOKUP($A566,'ALL EVALS'!$A:$C,3,FALSE),1)="O"),LEFT(VLOOKUP($A566,'ALL EVALS'!$A:$C,3,FALSE),4),LEFT(VLOOKUP($A566,'ALL EVALS'!$A:$C,3,FALSE),3))</f>
        <v>FCC</v>
      </c>
      <c r="C566" t="str">
        <f>VLOOKUP(A566,'ALL EVALS'!A:B,2,FALSE)</f>
        <v>Kathy Frary</v>
      </c>
      <c r="D566" t="str">
        <f>VLOOKUP(A566,'ALL EVALS'!A:D,4,FALSE)</f>
        <v>Office Assistant III</v>
      </c>
      <c r="E566" s="3" t="str">
        <f>VLOOKUP(A566,COLLEAGUE!A:E,5,FALSE)</f>
        <v>CLR</v>
      </c>
      <c r="F566" s="4">
        <v>42818</v>
      </c>
      <c r="G566" s="5">
        <f>MIN(INDEX('ALL EVALS'!G:G,MATCH('Evaluation Data'!$A566,'ALL EVALS'!A:A,0)))</f>
        <v>43187</v>
      </c>
      <c r="H566" s="40">
        <f>VLOOKUP(A566,COLLEAGUE!A:Q,17,FALSE)</f>
        <v>0</v>
      </c>
      <c r="I566" t="str">
        <f>VLOOKUP(A566,'ALL EVALS'!A:F,6,FALSE)</f>
        <v>Sean Henderson</v>
      </c>
      <c r="J566" t="str">
        <f t="shared" ca="1" si="8"/>
        <v>Yes</v>
      </c>
    </row>
    <row r="567" spans="1:10" x14ac:dyDescent="0.25">
      <c r="A567" s="3">
        <v>109991</v>
      </c>
      <c r="B567" t="str">
        <f>IF(OR(LEFT(VLOOKUP($A567,'ALL EVALS'!$A:$C,3,FALSE),1)="M",LEFT(VLOOKUP($A567,'ALL EVALS'!$A:$C,3,FALSE),1)="O"),LEFT(VLOOKUP($A567,'ALL EVALS'!$A:$C,3,FALSE),4),LEFT(VLOOKUP($A567,'ALL EVALS'!$A:$C,3,FALSE),3))</f>
        <v>CCC</v>
      </c>
      <c r="C567" t="str">
        <f>VLOOKUP(A567,'ALL EVALS'!A:B,2,FALSE)</f>
        <v>Erasmo Lopez</v>
      </c>
      <c r="D567" t="str">
        <f>VLOOKUP(A567,'ALL EVALS'!A:D,4,FALSE)</f>
        <v>Custodian</v>
      </c>
      <c r="E567" s="3" t="str">
        <f>VLOOKUP(A567,COLLEAGUE!A:E,5,FALSE)</f>
        <v>CLR</v>
      </c>
      <c r="F567" s="4">
        <v>43046</v>
      </c>
      <c r="G567" s="5">
        <f>MIN(INDEX('ALL EVALS'!G:G,MATCH('Evaluation Data'!$A567,'ALL EVALS'!A:A,0)))</f>
        <v>43504</v>
      </c>
      <c r="H567" s="40">
        <f>VLOOKUP(A567,COLLEAGUE!A:Q,17,FALSE)</f>
        <v>0</v>
      </c>
      <c r="I567" t="str">
        <f>VLOOKUP(A567,'ALL EVALS'!A:F,6,FALSE)</f>
        <v>Sergio Salinas</v>
      </c>
      <c r="J567" t="str">
        <f t="shared" ca="1" si="8"/>
        <v>Yes</v>
      </c>
    </row>
    <row r="568" spans="1:10" x14ac:dyDescent="0.25">
      <c r="A568" s="3">
        <v>232083</v>
      </c>
      <c r="B568" t="str">
        <f>IF(OR(LEFT(VLOOKUP($A568,'ALL EVALS'!$A:$C,3,FALSE),1)="M",LEFT(VLOOKUP($A568,'ALL EVALS'!$A:$C,3,FALSE),1)="O"),LEFT(VLOOKUP($A568,'ALL EVALS'!$A:$C,3,FALSE),4),LEFT(VLOOKUP($A568,'ALL EVALS'!$A:$C,3,FALSE),3))</f>
        <v>CCC</v>
      </c>
      <c r="C568" t="str">
        <f>VLOOKUP(A568,'ALL EVALS'!A:B,2,FALSE)</f>
        <v>Daniel Pattillo</v>
      </c>
      <c r="D568" t="str">
        <f>VLOOKUP(A568,'ALL EVALS'!A:D,4,FALSE)</f>
        <v>General Utility Worker</v>
      </c>
      <c r="E568" s="3" t="str">
        <f>VLOOKUP(A568,COLLEAGUE!A:E,5,FALSE)</f>
        <v>CLR</v>
      </c>
      <c r="F568" s="4">
        <f>VLOOKUP(A568,COLLEAGUE!A:M,13,FALSE)</f>
        <v>43190</v>
      </c>
      <c r="G568" s="5">
        <f>MIN(INDEX('ALL EVALS'!G:G,MATCH('Evaluation Data'!$A568,'ALL EVALS'!A:A,0)))</f>
        <v>43435</v>
      </c>
      <c r="H568" s="40" t="str">
        <f>VLOOKUP(A568,COLLEAGUE!A:Q,17,FALSE)</f>
        <v>Salinas, Sergio</v>
      </c>
      <c r="I568" t="str">
        <f>VLOOKUP(A568,'ALL EVALS'!A:F,6,FALSE)</f>
        <v>Sergio Salinas</v>
      </c>
      <c r="J568" t="str">
        <f t="shared" ca="1" si="8"/>
        <v>Yes</v>
      </c>
    </row>
    <row r="569" spans="1:10" x14ac:dyDescent="0.25">
      <c r="A569" s="3">
        <v>266049</v>
      </c>
      <c r="B569" t="str">
        <f>IF(OR(LEFT(VLOOKUP($A569,'ALL EVALS'!$A:$C,3,FALSE),1)="M",LEFT(VLOOKUP($A569,'ALL EVALS'!$A:$C,3,FALSE),1)="O"),LEFT(VLOOKUP($A569,'ALL EVALS'!$A:$C,3,FALSE),4),LEFT(VLOOKUP($A569,'ALL EVALS'!$A:$C,3,FALSE),3))</f>
        <v>CCC</v>
      </c>
      <c r="C569" t="str">
        <f>VLOOKUP(A569,'ALL EVALS'!A:B,2,FALSE)</f>
        <v>Anthony Romero</v>
      </c>
      <c r="D569" t="str">
        <f>VLOOKUP(A569,'ALL EVALS'!A:D,4,FALSE)</f>
        <v>General Utility Worker</v>
      </c>
      <c r="E569" s="3" t="str">
        <f>VLOOKUP(A569,COLLEAGUE!A:E,5,FALSE)</f>
        <v>CLR</v>
      </c>
      <c r="F569" s="4">
        <f>VLOOKUP(A569,COLLEAGUE!A:M,13,FALSE)</f>
        <v>43180</v>
      </c>
      <c r="G569" s="5">
        <f>MIN(INDEX('ALL EVALS'!G:G,MATCH('Evaluation Data'!$A569,'ALL EVALS'!A:A,0)))</f>
        <v>43529</v>
      </c>
      <c r="H569" s="40" t="str">
        <f>VLOOKUP(A569,COLLEAGUE!A:Q,17,FALSE)</f>
        <v>Salinas, Sergio</v>
      </c>
      <c r="I569" t="str">
        <f>VLOOKUP(A569,'ALL EVALS'!A:F,6,FALSE)</f>
        <v>Sergio Salinas</v>
      </c>
      <c r="J569" t="str">
        <f t="shared" ca="1" si="8"/>
        <v>No</v>
      </c>
    </row>
    <row r="570" spans="1:10" x14ac:dyDescent="0.25">
      <c r="A570" s="3">
        <v>326004</v>
      </c>
      <c r="B570" t="str">
        <f>IF(OR(LEFT(VLOOKUP($A570,'ALL EVALS'!$A:$C,3,FALSE),1)="M",LEFT(VLOOKUP($A570,'ALL EVALS'!$A:$C,3,FALSE),1)="O"),LEFT(VLOOKUP($A570,'ALL EVALS'!$A:$C,3,FALSE),4),LEFT(VLOOKUP($A570,'ALL EVALS'!$A:$C,3,FALSE),3))</f>
        <v>CCC</v>
      </c>
      <c r="C570" t="str">
        <f>VLOOKUP(A570,'ALL EVALS'!A:B,2,FALSE)</f>
        <v>Jose Platas</v>
      </c>
      <c r="D570" t="str">
        <f>VLOOKUP(A570,'ALL EVALS'!A:D,4,FALSE)</f>
        <v>Custodian - PPT</v>
      </c>
      <c r="E570" s="3" t="str">
        <f>VLOOKUP(A570,COLLEAGUE!A:E,5,FALSE)</f>
        <v>CPP</v>
      </c>
      <c r="F570" s="4">
        <f>VLOOKUP(A570,COLLEAGUE!A:M,13,FALSE)</f>
        <v>43304</v>
      </c>
      <c r="G570" s="5">
        <f>MIN(INDEX('ALL EVALS'!G:G,MATCH('Evaluation Data'!$A570,'ALL EVALS'!A:A,0)))</f>
        <v>43573</v>
      </c>
      <c r="H570" s="40" t="str">
        <f>VLOOKUP(A570,COLLEAGUE!A:Q,17,FALSE)</f>
        <v>Salinas, Sergio</v>
      </c>
      <c r="I570" t="str">
        <f>VLOOKUP(A570,'ALL EVALS'!A:F,6,FALSE)</f>
        <v>Sergio Salinas</v>
      </c>
      <c r="J570" t="str">
        <f t="shared" ca="1" si="8"/>
        <v>No</v>
      </c>
    </row>
    <row r="571" spans="1:10" x14ac:dyDescent="0.25">
      <c r="A571" s="3">
        <v>358072</v>
      </c>
      <c r="B571" t="str">
        <f>IF(OR(LEFT(VLOOKUP($A571,'ALL EVALS'!$A:$C,3,FALSE),1)="M",LEFT(VLOOKUP($A571,'ALL EVALS'!$A:$C,3,FALSE),1)="O"),LEFT(VLOOKUP($A571,'ALL EVALS'!$A:$C,3,FALSE),4),LEFT(VLOOKUP($A571,'ALL EVALS'!$A:$C,3,FALSE),3))</f>
        <v>CCC</v>
      </c>
      <c r="C571" t="str">
        <f>VLOOKUP(A571,'ALL EVALS'!A:B,2,FALSE)</f>
        <v>Jose Campos</v>
      </c>
      <c r="D571" t="str">
        <f>VLOOKUP(A571,'ALL EVALS'!A:D,4,FALSE)</f>
        <v>Custodian</v>
      </c>
      <c r="E571" s="3" t="str">
        <f>VLOOKUP(A571,COLLEAGUE!A:E,5,FALSE)</f>
        <v>CLR</v>
      </c>
      <c r="F571" s="4">
        <f>VLOOKUP(A571,COLLEAGUE!A:M,13,FALSE)</f>
        <v>43404</v>
      </c>
      <c r="G571" s="5">
        <f>MIN(INDEX('ALL EVALS'!G:G,MATCH('Evaluation Data'!$A571,'ALL EVALS'!A:A,0)))</f>
        <v>43746</v>
      </c>
      <c r="H571" s="40" t="str">
        <f>VLOOKUP(A571,COLLEAGUE!A:Q,17,FALSE)</f>
        <v>Salinas, Sergio</v>
      </c>
      <c r="I571" t="str">
        <f>VLOOKUP(A571,'ALL EVALS'!A:F,6,FALSE)</f>
        <v>Sergio Salinas</v>
      </c>
      <c r="J571" t="str">
        <f t="shared" ca="1" si="8"/>
        <v>No</v>
      </c>
    </row>
    <row r="572" spans="1:10" x14ac:dyDescent="0.25">
      <c r="A572" s="3">
        <v>416487</v>
      </c>
      <c r="B572" t="str">
        <f>IF(OR(LEFT(VLOOKUP($A572,'ALL EVALS'!$A:$C,3,FALSE),1)="M",LEFT(VLOOKUP($A572,'ALL EVALS'!$A:$C,3,FALSE),1)="O"),LEFT(VLOOKUP($A572,'ALL EVALS'!$A:$C,3,FALSE),4),LEFT(VLOOKUP($A572,'ALL EVALS'!$A:$C,3,FALSE),3))</f>
        <v>CCC</v>
      </c>
      <c r="C572" t="str">
        <f>VLOOKUP(A572,'ALL EVALS'!A:B,2,FALSE)</f>
        <v>Thomas McSwain</v>
      </c>
      <c r="D572" t="str">
        <f>VLOOKUP(A572,'ALL EVALS'!A:D,4,FALSE)</f>
        <v>Custodian</v>
      </c>
      <c r="E572" s="3" t="str">
        <f>VLOOKUP(A572,COLLEAGUE!A:E,5,FALSE)</f>
        <v>CLR</v>
      </c>
      <c r="F572" s="4">
        <f>VLOOKUP(A572,COLLEAGUE!A:M,13,FALSE)</f>
        <v>43440</v>
      </c>
      <c r="G572" s="5">
        <f>MIN(INDEX('ALL EVALS'!G:G,MATCH('Evaluation Data'!$A572,'ALL EVALS'!A:A,0)))</f>
        <v>43715</v>
      </c>
      <c r="H572" s="40" t="str">
        <f>VLOOKUP(A572,COLLEAGUE!A:Q,17,FALSE)</f>
        <v>Salinas, Sergio</v>
      </c>
      <c r="I572" t="str">
        <f>VLOOKUP(A572,'ALL EVALS'!A:F,6,FALSE)</f>
        <v>Sergio Salinas</v>
      </c>
      <c r="J572" t="str">
        <f t="shared" ca="1" si="8"/>
        <v>No</v>
      </c>
    </row>
    <row r="573" spans="1:10" x14ac:dyDescent="0.25">
      <c r="A573" s="3">
        <v>718018</v>
      </c>
      <c r="B573" t="str">
        <f>IF(OR(LEFT(VLOOKUP($A573,'ALL EVALS'!$A:$C,3,FALSE),1)="M",LEFT(VLOOKUP($A573,'ALL EVALS'!$A:$C,3,FALSE),1)="O"),LEFT(VLOOKUP($A573,'ALL EVALS'!$A:$C,3,FALSE),4),LEFT(VLOOKUP($A573,'ALL EVALS'!$A:$C,3,FALSE),3))</f>
        <v>CCC</v>
      </c>
      <c r="C573" t="str">
        <f>VLOOKUP(A573,'ALL EVALS'!A:B,2,FALSE)</f>
        <v>Sandra Aguilera</v>
      </c>
      <c r="D573" t="str">
        <f>VLOOKUP(A573,'ALL EVALS'!A:D,4,FALSE)</f>
        <v>Custodian</v>
      </c>
      <c r="E573" s="3" t="str">
        <f>VLOOKUP(A573,COLLEAGUE!A:E,5,FALSE)</f>
        <v>CLR</v>
      </c>
      <c r="F573" s="4">
        <f>VLOOKUP(A573,COLLEAGUE!A:M,13,FALSE)</f>
        <v>43160</v>
      </c>
      <c r="G573" s="5">
        <f>MIN(INDEX('ALL EVALS'!G:G,MATCH('Evaluation Data'!$A573,'ALL EVALS'!A:A,0)))</f>
        <v>43470</v>
      </c>
      <c r="H573" s="40" t="str">
        <f>VLOOKUP(A573,COLLEAGUE!A:Q,17,FALSE)</f>
        <v>Salinas, Sergio</v>
      </c>
      <c r="I573" t="str">
        <f>VLOOKUP(A573,'ALL EVALS'!A:F,6,FALSE)</f>
        <v>Sergio Salinas</v>
      </c>
      <c r="J573" t="str">
        <f t="shared" ca="1" si="8"/>
        <v>Yes</v>
      </c>
    </row>
    <row r="574" spans="1:10" x14ac:dyDescent="0.25">
      <c r="A574" s="3">
        <v>835450</v>
      </c>
      <c r="B574" t="str">
        <f>IF(OR(LEFT(VLOOKUP($A574,'ALL EVALS'!$A:$C,3,FALSE),1)="M",LEFT(VLOOKUP($A574,'ALL EVALS'!$A:$C,3,FALSE),1)="O"),LEFT(VLOOKUP($A574,'ALL EVALS'!$A:$C,3,FALSE),4),LEFT(VLOOKUP($A574,'ALL EVALS'!$A:$C,3,FALSE),3))</f>
        <v>CCC</v>
      </c>
      <c r="C574" t="str">
        <f>VLOOKUP(A574,'ALL EVALS'!A:B,2,FALSE)</f>
        <v>Bee Vang</v>
      </c>
      <c r="D574" t="str">
        <f>VLOOKUP(A574,'ALL EVALS'!A:D,4,FALSE)</f>
        <v>Custodian</v>
      </c>
      <c r="E574" s="3" t="str">
        <f>VLOOKUP(A574,COLLEAGUE!A:E,5,FALSE)</f>
        <v>CLR</v>
      </c>
      <c r="F574" s="4">
        <f>VLOOKUP(A574,COLLEAGUE!A:M,13,FALSE)</f>
        <v>43293</v>
      </c>
      <c r="G574" s="5">
        <f>MIN(INDEX('ALL EVALS'!G:G,MATCH('Evaluation Data'!$A574,'ALL EVALS'!A:A,0)))</f>
        <v>43524</v>
      </c>
      <c r="H574" s="40" t="str">
        <f>VLOOKUP(A574,COLLEAGUE!A:Q,17,FALSE)</f>
        <v>Salinas, Sergio</v>
      </c>
      <c r="I574" t="str">
        <f>VLOOKUP(A574,'ALL EVALS'!A:F,6,FALSE)</f>
        <v>Sergio Salinas</v>
      </c>
      <c r="J574" t="str">
        <f t="shared" ca="1" si="8"/>
        <v>No</v>
      </c>
    </row>
    <row r="575" spans="1:10" x14ac:dyDescent="0.25">
      <c r="A575" s="3">
        <v>855883</v>
      </c>
      <c r="B575" t="str">
        <f>IF(OR(LEFT(VLOOKUP($A575,'ALL EVALS'!$A:$C,3,FALSE),1)="M",LEFT(VLOOKUP($A575,'ALL EVALS'!$A:$C,3,FALSE),1)="O"),LEFT(VLOOKUP($A575,'ALL EVALS'!$A:$C,3,FALSE),4),LEFT(VLOOKUP($A575,'ALL EVALS'!$A:$C,3,FALSE),3))</f>
        <v>CCC</v>
      </c>
      <c r="C575" t="str">
        <f>VLOOKUP(A575,'ALL EVALS'!A:B,2,FALSE)</f>
        <v>Jose Vasquez</v>
      </c>
      <c r="D575" t="str">
        <f>VLOOKUP(A575,'ALL EVALS'!A:D,4,FALSE)</f>
        <v>Custodian</v>
      </c>
      <c r="E575" s="3" t="str">
        <f>VLOOKUP(A575,COLLEAGUE!A:E,5,FALSE)</f>
        <v>CLR</v>
      </c>
      <c r="F575" s="4">
        <f>VLOOKUP(A575,COLLEAGUE!A:M,13,FALSE)</f>
        <v>43404</v>
      </c>
      <c r="G575" s="5">
        <f>MIN(INDEX('ALL EVALS'!G:G,MATCH('Evaluation Data'!$A575,'ALL EVALS'!A:A,0)))</f>
        <v>43648</v>
      </c>
      <c r="H575" s="40" t="str">
        <f>VLOOKUP(A575,COLLEAGUE!A:Q,17,FALSE)</f>
        <v>Salinas, Sergio</v>
      </c>
      <c r="I575" t="str">
        <f>VLOOKUP(A575,'ALL EVALS'!A:F,6,FALSE)</f>
        <v>Sergio Salinas</v>
      </c>
      <c r="J575" t="str">
        <f t="shared" ca="1" si="8"/>
        <v>No</v>
      </c>
    </row>
    <row r="576" spans="1:10" x14ac:dyDescent="0.25">
      <c r="A576" s="3">
        <v>332634</v>
      </c>
      <c r="B576" t="str">
        <f>IF(OR(LEFT(VLOOKUP($A576,'ALL EVALS'!$A:$C,3,FALSE),1)="M",LEFT(VLOOKUP($A576,'ALL EVALS'!$A:$C,3,FALSE),1)="O"),LEFT(VLOOKUP($A576,'ALL EVALS'!$A:$C,3,FALSE),4),LEFT(VLOOKUP($A576,'ALL EVALS'!$A:$C,3,FALSE),3))</f>
        <v xml:space="preserve">DO </v>
      </c>
      <c r="C576" t="str">
        <f>VLOOKUP(A576,'ALL EVALS'!A:B,2,FALSE)</f>
        <v>Kiesha Oliver</v>
      </c>
      <c r="D576" t="str">
        <f>VLOOKUP(A576,'ALL EVALS'!A:D,4,FALSE)</f>
        <v>Office Assistant III</v>
      </c>
      <c r="E576" s="3" t="str">
        <f>VLOOKUP(A576,COLLEAGUE!A:E,5,FALSE)</f>
        <v>CLR</v>
      </c>
      <c r="F576" s="4">
        <f>VLOOKUP(A576,COLLEAGUE!A:M,13,FALSE)</f>
        <v>43438</v>
      </c>
      <c r="G576" s="5">
        <f>MIN(INDEX('ALL EVALS'!G:G,MATCH('Evaluation Data'!$A576,'ALL EVALS'!A:A,0)))</f>
        <v>43312</v>
      </c>
      <c r="H576" s="40" t="str">
        <f>VLOOKUP(A576,COLLEAGUE!A:Q,17,FALSE)</f>
        <v>Robertson, Shannon T</v>
      </c>
      <c r="I576" t="str">
        <f>VLOOKUP(A576,'ALL EVALS'!A:F,6,FALSE)</f>
        <v>Shannon Robertson</v>
      </c>
      <c r="J576" t="str">
        <f t="shared" ca="1" si="8"/>
        <v>Yes</v>
      </c>
    </row>
    <row r="577" spans="1:10" x14ac:dyDescent="0.25">
      <c r="A577" s="3">
        <v>663795</v>
      </c>
      <c r="B577" t="str">
        <f>IF(OR(LEFT(VLOOKUP($A577,'ALL EVALS'!$A:$C,3,FALSE),1)="M",LEFT(VLOOKUP($A577,'ALL EVALS'!$A:$C,3,FALSE),1)="O"),LEFT(VLOOKUP($A577,'ALL EVALS'!$A:$C,3,FALSE),4),LEFT(VLOOKUP($A577,'ALL EVALS'!$A:$C,3,FALSE),3))</f>
        <v xml:space="preserve">DO </v>
      </c>
      <c r="C577" t="str">
        <f>VLOOKUP(A577,'ALL EVALS'!A:B,2,FALSE)</f>
        <v>Anne Graham</v>
      </c>
      <c r="D577" t="str">
        <f>VLOOKUP(A577,'ALL EVALS'!A:D,4,FALSE)</f>
        <v>Office Assistant III</v>
      </c>
      <c r="E577" s="3" t="str">
        <f>VLOOKUP(A577,COLLEAGUE!A:E,5,FALSE)</f>
        <v>CLR</v>
      </c>
      <c r="F577" s="4">
        <v>43125</v>
      </c>
      <c r="G577" s="5">
        <f>MIN(INDEX('ALL EVALS'!G:G,MATCH('Evaluation Data'!$A577,'ALL EVALS'!A:A,0)))</f>
        <v>43525</v>
      </c>
      <c r="H577" s="40">
        <f>VLOOKUP(A577,COLLEAGUE!A:Q,17,FALSE)</f>
        <v>0</v>
      </c>
      <c r="I577" t="str">
        <f>VLOOKUP(A577,'ALL EVALS'!A:F,6,FALSE)</f>
        <v>Shannon Robertson</v>
      </c>
      <c r="J577" t="str">
        <f t="shared" ca="1" si="8"/>
        <v>No</v>
      </c>
    </row>
    <row r="578" spans="1:10" x14ac:dyDescent="0.25">
      <c r="A578" s="3">
        <v>700953</v>
      </c>
      <c r="B578" t="str">
        <f>IF(OR(LEFT(VLOOKUP($A578,'ALL EVALS'!$A:$C,3,FALSE),1)="M",LEFT(VLOOKUP($A578,'ALL EVALS'!$A:$C,3,FALSE),1)="O"),LEFT(VLOOKUP($A578,'ALL EVALS'!$A:$C,3,FALSE),4),LEFT(VLOOKUP($A578,'ALL EVALS'!$A:$C,3,FALSE),3))</f>
        <v xml:space="preserve">DO </v>
      </c>
      <c r="C578" t="str">
        <f>VLOOKUP(A578,'ALL EVALS'!A:B,2,FALSE)</f>
        <v>Teresa C.  Bryant</v>
      </c>
      <c r="D578" t="str">
        <f>VLOOKUP(A578,'ALL EVALS'!A:D,4,FALSE)</f>
        <v>Construction Services Coordinator</v>
      </c>
      <c r="E578" s="3" t="str">
        <f>VLOOKUP(A578,COLLEAGUE!A:E,5,FALSE)</f>
        <v>CLR</v>
      </c>
      <c r="F578" s="4">
        <f>VLOOKUP(A578,COLLEAGUE!A:M,13,FALSE)</f>
        <v>43445</v>
      </c>
      <c r="G578" s="5">
        <f>MIN(INDEX('ALL EVALS'!G:G,MATCH('Evaluation Data'!$A578,'ALL EVALS'!A:A,0)))</f>
        <v>43756</v>
      </c>
      <c r="H578" s="40" t="str">
        <f>VLOOKUP(A578,COLLEAGUE!A:Q,17,FALSE)</f>
        <v>Robertson, Shannon T</v>
      </c>
      <c r="I578" t="str">
        <f>VLOOKUP(A578,'ALL EVALS'!A:F,6,FALSE)</f>
        <v>Shannon Robertson</v>
      </c>
      <c r="J578" t="str">
        <f t="shared" ref="J578:J641" ca="1" si="9">IF(G578&lt;TODAY(),"Yes","No")</f>
        <v>No</v>
      </c>
    </row>
    <row r="579" spans="1:10" x14ac:dyDescent="0.25">
      <c r="A579" s="3">
        <v>9089</v>
      </c>
      <c r="B579" t="str">
        <f>IF(OR(LEFT(VLOOKUP($A579,'ALL EVALS'!$A:$C,3,FALSE),1)="M",LEFT(VLOOKUP($A579,'ALL EVALS'!$A:$C,3,FALSE),1)="O"),LEFT(VLOOKUP($A579,'ALL EVALS'!$A:$C,3,FALSE),4),LEFT(VLOOKUP($A579,'ALL EVALS'!$A:$C,3,FALSE),3))</f>
        <v xml:space="preserve">RC </v>
      </c>
      <c r="C579" t="str">
        <f>VLOOKUP(A579,'ALL EVALS'!A:B,2,FALSE)</f>
        <v>Julie Davidson</v>
      </c>
      <c r="D579" t="str">
        <f>VLOOKUP(A579,'ALL EVALS'!A:D,4,FALSE)</f>
        <v>Office Assistant III</v>
      </c>
      <c r="E579" s="3" t="str">
        <f>VLOOKUP(A579,COLLEAGUE!A:E,5,FALSE)</f>
        <v>CLR</v>
      </c>
      <c r="F579" s="4">
        <f>VLOOKUP(A579,COLLEAGUE!A:M,13,FALSE)</f>
        <v>42962</v>
      </c>
      <c r="G579" s="5">
        <f>MIN(INDEX('ALL EVALS'!G:G,MATCH('Evaluation Data'!$A579,'ALL EVALS'!A:A,0)))</f>
        <v>43405</v>
      </c>
      <c r="H579" s="40" t="str">
        <f>VLOOKUP(A579,COLLEAGUE!A:Q,17,FALSE)</f>
        <v>Solis, Terri Shannon</v>
      </c>
      <c r="I579" t="str">
        <f>VLOOKUP(A579,'ALL EVALS'!A:F,6,FALSE)</f>
        <v>Shannon Solis</v>
      </c>
      <c r="J579" t="str">
        <f t="shared" ca="1" si="9"/>
        <v>Yes</v>
      </c>
    </row>
    <row r="580" spans="1:10" x14ac:dyDescent="0.25">
      <c r="A580" s="3">
        <v>14386</v>
      </c>
      <c r="B580" t="str">
        <f>IF(OR(LEFT(VLOOKUP($A580,'ALL EVALS'!$A:$C,3,FALSE),1)="M",LEFT(VLOOKUP($A580,'ALL EVALS'!$A:$C,3,FALSE),1)="O"),LEFT(VLOOKUP($A580,'ALL EVALS'!$A:$C,3,FALSE),4),LEFT(VLOOKUP($A580,'ALL EVALS'!$A:$C,3,FALSE),3))</f>
        <v xml:space="preserve">RC </v>
      </c>
      <c r="C580" t="str">
        <f>VLOOKUP(A580,'ALL EVALS'!A:B,2,FALSE)</f>
        <v>Jane Zavala-Martinez</v>
      </c>
      <c r="D580" t="str">
        <f>VLOOKUP(A580,'ALL EVALS'!A:D,4,FALSE)</f>
        <v>Office Assistant III</v>
      </c>
      <c r="E580" s="3" t="str">
        <f>VLOOKUP(A580,COLLEAGUE!A:E,5,FALSE)</f>
        <v>CLR</v>
      </c>
      <c r="F580" s="4">
        <f>VLOOKUP(A580,COLLEAGUE!A:M,13,FALSE)</f>
        <v>43440</v>
      </c>
      <c r="G580" s="5">
        <f>MIN(INDEX('ALL EVALS'!G:G,MATCH('Evaluation Data'!$A580,'ALL EVALS'!A:A,0)))</f>
        <v>43499</v>
      </c>
      <c r="H580" s="40" t="str">
        <f>VLOOKUP(A580,COLLEAGUE!A:Q,17,FALSE)</f>
        <v>Solis, Terri Shannon</v>
      </c>
      <c r="I580" t="str">
        <f>VLOOKUP(A580,'ALL EVALS'!A:F,6,FALSE)</f>
        <v>Shannon Solis</v>
      </c>
      <c r="J580" t="str">
        <f t="shared" ca="1" si="9"/>
        <v>Yes</v>
      </c>
    </row>
    <row r="581" spans="1:10" x14ac:dyDescent="0.25">
      <c r="A581" s="3">
        <v>275549</v>
      </c>
      <c r="B581" t="str">
        <f>IF(OR(LEFT(VLOOKUP($A581,'ALL EVALS'!$A:$C,3,FALSE),1)="M",LEFT(VLOOKUP($A581,'ALL EVALS'!$A:$C,3,FALSE),1)="O"),LEFT(VLOOKUP($A581,'ALL EVALS'!$A:$C,3,FALSE),4),LEFT(VLOOKUP($A581,'ALL EVALS'!$A:$C,3,FALSE),3))</f>
        <v xml:space="preserve">RC </v>
      </c>
      <c r="C581" t="str">
        <f>VLOOKUP(A581,'ALL EVALS'!A:B,2,FALSE)</f>
        <v>Kurt Piland</v>
      </c>
      <c r="D581" t="str">
        <f>VLOOKUP(A581,'ALL EVALS'!A:D,4,FALSE)</f>
        <v>Director of College Relations and Outreach</v>
      </c>
      <c r="E581" s="3" t="str">
        <f>VLOOKUP(A581,COLLEAGUE!A:E,5,FALSE)</f>
        <v>CLM</v>
      </c>
      <c r="F581" s="4">
        <f>VLOOKUP(A581,COLLEAGUE!A:M,13,FALSE)</f>
        <v>43440</v>
      </c>
      <c r="G581" s="5">
        <f>MIN(INDEX('ALL EVALS'!G:G,MATCH('Evaluation Data'!$A581,'ALL EVALS'!A:A,0)))</f>
        <v>43749</v>
      </c>
      <c r="H581" s="40" t="str">
        <f>VLOOKUP(A581,COLLEAGUE!A:Q,17,FALSE)</f>
        <v>Solis, Terri Shannon</v>
      </c>
      <c r="I581" t="str">
        <f>VLOOKUP(A581,'ALL EVALS'!A:F,6,FALSE)</f>
        <v>Shannon Solis</v>
      </c>
      <c r="J581" t="str">
        <f t="shared" ca="1" si="9"/>
        <v>No</v>
      </c>
    </row>
    <row r="582" spans="1:10" x14ac:dyDescent="0.25">
      <c r="A582" s="3">
        <v>504690</v>
      </c>
      <c r="B582" t="str">
        <f>IF(OR(LEFT(VLOOKUP($A582,'ALL EVALS'!$A:$C,3,FALSE),1)="M",LEFT(VLOOKUP($A582,'ALL EVALS'!$A:$C,3,FALSE),1)="O"),LEFT(VLOOKUP($A582,'ALL EVALS'!$A:$C,3,FALSE),4),LEFT(VLOOKUP($A582,'ALL EVALS'!$A:$C,3,FALSE),3))</f>
        <v xml:space="preserve">RC </v>
      </c>
      <c r="C582" t="str">
        <f>VLOOKUP(A582,'ALL EVALS'!A:B,2,FALSE)</f>
        <v>Darnell Harris</v>
      </c>
      <c r="D582" t="str">
        <f>VLOOKUP(A582,'ALL EVALS'!A:D,4,FALSE)</f>
        <v>Assessment Coordinator</v>
      </c>
      <c r="E582" s="3" t="str">
        <f>VLOOKUP(A582,COLLEAGUE!A:E,5,FALSE)</f>
        <v>CLR</v>
      </c>
      <c r="F582" s="4">
        <f>VLOOKUP(A582,COLLEAGUE!A:M,13,FALSE)</f>
        <v>43420</v>
      </c>
      <c r="G582" s="5">
        <f>MIN(INDEX('ALL EVALS'!G:G,MATCH('Evaluation Data'!$A582,'ALL EVALS'!A:A,0)))</f>
        <v>43611</v>
      </c>
      <c r="H582" s="40" t="str">
        <f>VLOOKUP(A582,COLLEAGUE!A:Q,17,FALSE)</f>
        <v>Piland, Kurt N</v>
      </c>
      <c r="I582" t="str">
        <f>VLOOKUP(A582,'ALL EVALS'!A:F,6,FALSE)</f>
        <v>Shannon Solis</v>
      </c>
      <c r="J582" t="str">
        <f t="shared" ca="1" si="9"/>
        <v>No</v>
      </c>
    </row>
    <row r="583" spans="1:10" x14ac:dyDescent="0.25">
      <c r="A583" s="3">
        <v>525019</v>
      </c>
      <c r="B583" t="str">
        <f>IF(OR(LEFT(VLOOKUP($A583,'ALL EVALS'!$A:$C,3,FALSE),1)="M",LEFT(VLOOKUP($A583,'ALL EVALS'!$A:$C,3,FALSE),1)="O"),LEFT(VLOOKUP($A583,'ALL EVALS'!$A:$C,3,FALSE),4),LEFT(VLOOKUP($A583,'ALL EVALS'!$A:$C,3,FALSE),3))</f>
        <v xml:space="preserve">RC </v>
      </c>
      <c r="C583" t="str">
        <f>VLOOKUP(A583,'ALL EVALS'!A:B,2,FALSE)</f>
        <v>Deborah Osborne</v>
      </c>
      <c r="D583" t="str">
        <f>VLOOKUP(A583,'ALL EVALS'!A:D,4,FALSE)</f>
        <v>Administrative Aide</v>
      </c>
      <c r="E583" s="3" t="str">
        <f>VLOOKUP(A583,COLLEAGUE!A:E,5,FALSE)</f>
        <v>CLR</v>
      </c>
      <c r="F583" s="4">
        <f>VLOOKUP(A583,COLLEAGUE!A:M,13,FALSE)</f>
        <v>43441</v>
      </c>
      <c r="G583" s="5">
        <f>MIN(INDEX('ALL EVALS'!G:G,MATCH('Evaluation Data'!$A583,'ALL EVALS'!A:A,0)))</f>
        <v>43674</v>
      </c>
      <c r="H583" s="40" t="str">
        <f>VLOOKUP(A583,COLLEAGUE!A:Q,17,FALSE)</f>
        <v>Solis, Terri Shannon</v>
      </c>
      <c r="I583" t="str">
        <f>VLOOKUP(A583,'ALL EVALS'!A:F,6,FALSE)</f>
        <v>Shannon Solis</v>
      </c>
      <c r="J583" t="str">
        <f t="shared" ca="1" si="9"/>
        <v>No</v>
      </c>
    </row>
    <row r="584" spans="1:10" x14ac:dyDescent="0.25">
      <c r="A584" s="3">
        <v>525584</v>
      </c>
      <c r="B584" t="str">
        <f>IF(OR(LEFT(VLOOKUP($A584,'ALL EVALS'!$A:$C,3,FALSE),1)="M",LEFT(VLOOKUP($A584,'ALL EVALS'!$A:$C,3,FALSE),1)="O"),LEFT(VLOOKUP($A584,'ALL EVALS'!$A:$C,3,FALSE),4),LEFT(VLOOKUP($A584,'ALL EVALS'!$A:$C,3,FALSE),3))</f>
        <v xml:space="preserve">RC </v>
      </c>
      <c r="C584" t="str">
        <f>VLOOKUP(A584,'ALL EVALS'!A:B,2,FALSE)</f>
        <v>Erick Kroll</v>
      </c>
      <c r="D584" t="str">
        <f>VLOOKUP(A584,'ALL EVALS'!A:D,4,FALSE)</f>
        <v>Assessment Technician</v>
      </c>
      <c r="E584" s="3" t="str">
        <f>VLOOKUP(A584,COLLEAGUE!A:E,5,FALSE)</f>
        <v>CLR</v>
      </c>
      <c r="F584" s="4">
        <f>VLOOKUP(A584,COLLEAGUE!A:M,13,FALSE)</f>
        <v>42933</v>
      </c>
      <c r="G584" s="5">
        <f>MIN(INDEX('ALL EVALS'!G:G,MATCH('Evaluation Data'!$A584,'ALL EVALS'!A:A,0)))</f>
        <v>43608</v>
      </c>
      <c r="H584" s="40" t="str">
        <f>VLOOKUP(A584,COLLEAGUE!A:Q,17,FALSE)</f>
        <v>Solis, Terri Shannon</v>
      </c>
      <c r="I584" t="str">
        <f>VLOOKUP(A584,'ALL EVALS'!A:F,6,FALSE)</f>
        <v>Shannon Solis</v>
      </c>
      <c r="J584" t="str">
        <f t="shared" ca="1" si="9"/>
        <v>No</v>
      </c>
    </row>
    <row r="585" spans="1:10" x14ac:dyDescent="0.25">
      <c r="A585" s="3">
        <v>779214</v>
      </c>
      <c r="B585" t="str">
        <f>IF(OR(LEFT(VLOOKUP($A585,'ALL EVALS'!$A:$C,3,FALSE),1)="M",LEFT(VLOOKUP($A585,'ALL EVALS'!$A:$C,3,FALSE),1)="O"),LEFT(VLOOKUP($A585,'ALL EVALS'!$A:$C,3,FALSE),4),LEFT(VLOOKUP($A585,'ALL EVALS'!$A:$C,3,FALSE),3))</f>
        <v xml:space="preserve">RC </v>
      </c>
      <c r="C585" t="str">
        <f>VLOOKUP(A585,'ALL EVALS'!A:B,2,FALSE)</f>
        <v>Karina  Perez Guzman</v>
      </c>
      <c r="D585" t="str">
        <f>VLOOKUP(A585,'ALL EVALS'!A:D,4,FALSE)</f>
        <v>Job Developer</v>
      </c>
      <c r="E585" s="3" t="str">
        <f>VLOOKUP(A585,COLLEAGUE!A:E,5,FALSE)</f>
        <v>CLR</v>
      </c>
      <c r="F585" s="4">
        <f>VLOOKUP(A585,COLLEAGUE!A:M,13,FALSE)</f>
        <v>43440</v>
      </c>
      <c r="G585" s="5">
        <f>MIN(INDEX('ALL EVALS'!G:G,MATCH('Evaluation Data'!$A585,'ALL EVALS'!A:A,0)))</f>
        <v>43434</v>
      </c>
      <c r="H585" s="40" t="str">
        <f>VLOOKUP(A585,COLLEAGUE!A:Q,17,FALSE)</f>
        <v>Solis, Terri Shannon</v>
      </c>
      <c r="I585" t="str">
        <f>VLOOKUP(A585,'ALL EVALS'!A:F,6,FALSE)</f>
        <v>Shannon Solis</v>
      </c>
      <c r="J585" t="str">
        <f t="shared" ca="1" si="9"/>
        <v>Yes</v>
      </c>
    </row>
    <row r="586" spans="1:10" x14ac:dyDescent="0.25">
      <c r="A586" s="3">
        <v>42791</v>
      </c>
      <c r="B586" t="str">
        <f>IF(OR(LEFT(VLOOKUP($A586,'ALL EVALS'!$A:$C,3,FALSE),1)="M",LEFT(VLOOKUP($A586,'ALL EVALS'!$A:$C,3,FALSE),1)="O"),LEFT(VLOOKUP($A586,'ALL EVALS'!$A:$C,3,FALSE),4),LEFT(VLOOKUP($A586,'ALL EVALS'!$A:$C,3,FALSE),3))</f>
        <v>MCCC</v>
      </c>
      <c r="C586" t="str">
        <f>VLOOKUP(A586,'ALL EVALS'!A:B,2,FALSE)</f>
        <v>Brett Hurst</v>
      </c>
      <c r="D586" t="str">
        <f>VLOOKUP(A586,'ALL EVALS'!A:D,4,FALSE)</f>
        <v>Library Services Assistant</v>
      </c>
      <c r="E586" s="3" t="str">
        <f>VLOOKUP(A586,COLLEAGUE!A:E,5,FALSE)</f>
        <v>CLR</v>
      </c>
      <c r="F586" s="4">
        <f>VLOOKUP(A586,COLLEAGUE!A:M,13,FALSE)</f>
        <v>43201</v>
      </c>
      <c r="G586" s="5">
        <f>MIN(INDEX('ALL EVALS'!G:G,MATCH('Evaluation Data'!$A586,'ALL EVALS'!A:A,0)))</f>
        <v>43734</v>
      </c>
      <c r="H586" s="40" t="str">
        <f>VLOOKUP(A586,COLLEAGUE!A:Q,17,FALSE)</f>
        <v>Conner, Shelly L</v>
      </c>
      <c r="I586" t="str">
        <f>VLOOKUP(A586,'ALL EVALS'!A:F,6,FALSE)</f>
        <v>Shelly Conner</v>
      </c>
      <c r="J586" t="str">
        <f t="shared" ca="1" si="9"/>
        <v>No</v>
      </c>
    </row>
    <row r="587" spans="1:10" x14ac:dyDescent="0.25">
      <c r="A587" s="3">
        <v>66312</v>
      </c>
      <c r="B587" t="str">
        <f>IF(OR(LEFT(VLOOKUP($A587,'ALL EVALS'!$A:$C,3,FALSE),1)="M",LEFT(VLOOKUP($A587,'ALL EVALS'!$A:$C,3,FALSE),1)="O"),LEFT(VLOOKUP($A587,'ALL EVALS'!$A:$C,3,FALSE),4),LEFT(VLOOKUP($A587,'ALL EVALS'!$A:$C,3,FALSE),3))</f>
        <v>MCCC</v>
      </c>
      <c r="C587" t="str">
        <f>VLOOKUP(A587,'ALL EVALS'!A:B,2,FALSE)</f>
        <v>Silvano Ramirez</v>
      </c>
      <c r="D587" t="str">
        <f>VLOOKUP(A587,'ALL EVALS'!A:D,4,FALSE)</f>
        <v>Library/Learning Resource Assistant II - PPT</v>
      </c>
      <c r="E587" s="3" t="str">
        <f>VLOOKUP(A587,COLLEAGUE!A:E,5,FALSE)</f>
        <v>CPP</v>
      </c>
      <c r="F587" s="4">
        <f>VLOOKUP(A587,COLLEAGUE!A:M,13,FALSE)</f>
        <v>43332</v>
      </c>
      <c r="G587" s="5">
        <f>MIN(INDEX('ALL EVALS'!G:G,MATCH('Evaluation Data'!$A587,'ALL EVALS'!A:A,0)))</f>
        <v>43678</v>
      </c>
      <c r="H587" s="40" t="str">
        <f>VLOOKUP(A587,COLLEAGUE!A:Q,17,FALSE)</f>
        <v>Srinivasan, Ganesan</v>
      </c>
      <c r="I587" t="str">
        <f>VLOOKUP(A587,'ALL EVALS'!A:F,6,FALSE)</f>
        <v>Shelly Conner</v>
      </c>
      <c r="J587" t="str">
        <f t="shared" ca="1" si="9"/>
        <v>No</v>
      </c>
    </row>
    <row r="588" spans="1:10" x14ac:dyDescent="0.25">
      <c r="A588" s="3">
        <v>862129</v>
      </c>
      <c r="B588" t="str">
        <f>IF(OR(LEFT(VLOOKUP($A588,'ALL EVALS'!$A:$C,3,FALSE),1)="M",LEFT(VLOOKUP($A588,'ALL EVALS'!$A:$C,3,FALSE),1)="O"),LEFT(VLOOKUP($A588,'ALL EVALS'!$A:$C,3,FALSE),4),LEFT(VLOOKUP($A588,'ALL EVALS'!$A:$C,3,FALSE),3))</f>
        <v>MCCC</v>
      </c>
      <c r="C588" t="str">
        <f>VLOOKUP(A588,'ALL EVALS'!A:B,2,FALSE)</f>
        <v>Syamporn Boonthavongkham</v>
      </c>
      <c r="D588" t="str">
        <f>VLOOKUP(A588,'ALL EVALS'!A:D,4,FALSE)</f>
        <v>Administrative Aide</v>
      </c>
      <c r="E588" s="3" t="str">
        <f>VLOOKUP(A588,COLLEAGUE!A:E,5,FALSE)</f>
        <v>CLR</v>
      </c>
      <c r="F588" s="4">
        <f>VLOOKUP(A588,COLLEAGUE!A:M,13,FALSE)</f>
        <v>43332</v>
      </c>
      <c r="G588" s="5">
        <f>MIN(INDEX('ALL EVALS'!G:G,MATCH('Evaluation Data'!$A588,'ALL EVALS'!A:A,0)))</f>
        <v>43452</v>
      </c>
      <c r="H588" s="40" t="str">
        <f>VLOOKUP(A588,COLLEAGUE!A:Q,17,FALSE)</f>
        <v>Conner, Shelly L</v>
      </c>
      <c r="I588" t="str">
        <f>VLOOKUP(A588,'ALL EVALS'!A:F,6,FALSE)</f>
        <v>Shelly Conner</v>
      </c>
      <c r="J588" t="str">
        <f t="shared" ca="1" si="9"/>
        <v>Yes</v>
      </c>
    </row>
    <row r="589" spans="1:10" x14ac:dyDescent="0.25">
      <c r="A589" s="3">
        <v>24447</v>
      </c>
      <c r="B589" t="str">
        <f>IF(OR(LEFT(VLOOKUP($A589,'ALL EVALS'!$A:$C,3,FALSE),1)="M",LEFT(VLOOKUP($A589,'ALL EVALS'!$A:$C,3,FALSE),1)="O"),LEFT(VLOOKUP($A589,'ALL EVALS'!$A:$C,3,FALSE),4),LEFT(VLOOKUP($A589,'ALL EVALS'!$A:$C,3,FALSE),3))</f>
        <v>FCC</v>
      </c>
      <c r="C589" t="str">
        <f>VLOOKUP(A589,'ALL EVALS'!A:B,2,FALSE)</f>
        <v>Stephanie Alaniz</v>
      </c>
      <c r="D589" t="str">
        <f>VLOOKUP(A589,'ALL EVALS'!A:D,4,FALSE)</f>
        <v>Department Secretary</v>
      </c>
      <c r="E589" s="3" t="str">
        <f>VLOOKUP(A589,COLLEAGUE!A:E,5,FALSE)</f>
        <v>CLR</v>
      </c>
      <c r="F589" s="4">
        <f>VLOOKUP(A589,COLLEAGUE!A:M,13,FALSE)</f>
        <v>43326</v>
      </c>
      <c r="G589" s="5">
        <f>MIN(INDEX('ALL EVALS'!G:G,MATCH('Evaluation Data'!$A589,'ALL EVALS'!A:A,0)))</f>
        <v>43641</v>
      </c>
      <c r="H589" s="40" t="str">
        <f>VLOOKUP(A589,COLLEAGUE!A:Q,17,FALSE)</f>
        <v>McManus, Shirley A</v>
      </c>
      <c r="I589" t="str">
        <f>VLOOKUP(A589,'ALL EVALS'!A:F,6,FALSE)</f>
        <v>Shirley McManus</v>
      </c>
      <c r="J589" t="str">
        <f t="shared" ca="1" si="9"/>
        <v>No</v>
      </c>
    </row>
    <row r="590" spans="1:10" x14ac:dyDescent="0.25">
      <c r="A590" s="3">
        <v>35338</v>
      </c>
      <c r="B590" t="str">
        <f>IF(OR(LEFT(VLOOKUP($A590,'ALL EVALS'!$A:$C,3,FALSE),1)="M",LEFT(VLOOKUP($A590,'ALL EVALS'!$A:$C,3,FALSE),1)="O"),LEFT(VLOOKUP($A590,'ALL EVALS'!$A:$C,3,FALSE),4),LEFT(VLOOKUP($A590,'ALL EVALS'!$A:$C,3,FALSE),3))</f>
        <v>FCC</v>
      </c>
      <c r="C590" t="str">
        <f>VLOOKUP(A590,'ALL EVALS'!A:B,2,FALSE)</f>
        <v>Steve DaSilva</v>
      </c>
      <c r="D590" t="str">
        <f>VLOOKUP(A590,'ALL EVALS'!A:D,4,FALSE)</f>
        <v>Instructional Technician - Greenhouse</v>
      </c>
      <c r="E590" s="3" t="str">
        <f>VLOOKUP(A590,COLLEAGUE!A:E,5,FALSE)</f>
        <v>CLR</v>
      </c>
      <c r="F590" s="4">
        <f>VLOOKUP(A590,COLLEAGUE!A:M,13,FALSE)</f>
        <v>43228</v>
      </c>
      <c r="G590" s="5">
        <f>MIN(INDEX('ALL EVALS'!G:G,MATCH('Evaluation Data'!$A590,'ALL EVALS'!A:A,0)))</f>
        <v>43575</v>
      </c>
      <c r="H590" s="40" t="str">
        <f>VLOOKUP(A590,COLLEAGUE!A:Q,17,FALSE)</f>
        <v>McManus, Shirley A</v>
      </c>
      <c r="I590" t="str">
        <f>VLOOKUP(A590,'ALL EVALS'!A:F,6,FALSE)</f>
        <v>Shirley McManus</v>
      </c>
      <c r="J590" t="str">
        <f t="shared" ca="1" si="9"/>
        <v>No</v>
      </c>
    </row>
    <row r="591" spans="1:10" x14ac:dyDescent="0.25">
      <c r="A591" s="3">
        <v>64545</v>
      </c>
      <c r="B591" t="str">
        <f>IF(OR(LEFT(VLOOKUP($A591,'ALL EVALS'!$A:$C,3,FALSE),1)="M",LEFT(VLOOKUP($A591,'ALL EVALS'!$A:$C,3,FALSE),1)="O"),LEFT(VLOOKUP($A591,'ALL EVALS'!$A:$C,3,FALSE),4),LEFT(VLOOKUP($A591,'ALL EVALS'!$A:$C,3,FALSE),3))</f>
        <v>FCC</v>
      </c>
      <c r="C591" t="str">
        <f>VLOOKUP(A591,'ALL EVALS'!A:B,2,FALSE)</f>
        <v>Nancy Gross</v>
      </c>
      <c r="D591" t="str">
        <f>VLOOKUP(A591,'ALL EVALS'!A:D,4,FALSE)</f>
        <v>Administrative Aide</v>
      </c>
      <c r="E591" s="3" t="str">
        <f>VLOOKUP(A591,COLLEAGUE!A:E,5,FALSE)</f>
        <v>CLR</v>
      </c>
      <c r="F591" s="4">
        <f>VLOOKUP(A591,COLLEAGUE!A:M,13,FALSE)</f>
        <v>43367</v>
      </c>
      <c r="G591" s="5">
        <f>MIN(INDEX('ALL EVALS'!G:G,MATCH('Evaluation Data'!$A591,'ALL EVALS'!A:A,0)))</f>
        <v>43822</v>
      </c>
      <c r="H591" s="40" t="str">
        <f>VLOOKUP(A591,COLLEAGUE!A:Q,17,FALSE)</f>
        <v>McManus, Shirley A</v>
      </c>
      <c r="I591" t="str">
        <f>VLOOKUP(A591,'ALL EVALS'!A:F,6,FALSE)</f>
        <v>Shirley McManus</v>
      </c>
      <c r="J591" t="str">
        <f t="shared" ca="1" si="9"/>
        <v>No</v>
      </c>
    </row>
    <row r="592" spans="1:10" x14ac:dyDescent="0.25">
      <c r="A592" s="3">
        <v>444635</v>
      </c>
      <c r="B592" t="str">
        <f>IF(OR(LEFT(VLOOKUP($A592,'ALL EVALS'!$A:$C,3,FALSE),1)="M",LEFT(VLOOKUP($A592,'ALL EVALS'!$A:$C,3,FALSE),1)="O"),LEFT(VLOOKUP($A592,'ALL EVALS'!$A:$C,3,FALSE),4),LEFT(VLOOKUP($A592,'ALL EVALS'!$A:$C,3,FALSE),3))</f>
        <v>FCC</v>
      </c>
      <c r="C592" t="str">
        <f>VLOOKUP(A592,'ALL EVALS'!A:B,2,FALSE)</f>
        <v>Victoria Castro</v>
      </c>
      <c r="D592" t="str">
        <f>VLOOKUP(A592,'ALL EVALS'!A:D,4,FALSE)</f>
        <v>Instructional Technician - Biological Science</v>
      </c>
      <c r="E592" s="3" t="str">
        <f>VLOOKUP(A592,COLLEAGUE!A:E,5,FALSE)</f>
        <v>CLR</v>
      </c>
      <c r="F592" s="4">
        <f>VLOOKUP(A592,COLLEAGUE!A:M,13,FALSE)</f>
        <v>43075</v>
      </c>
      <c r="G592" s="5">
        <f>MIN(INDEX('ALL EVALS'!G:G,MATCH('Evaluation Data'!$A592,'ALL EVALS'!A:A,0)))</f>
        <v>43467</v>
      </c>
      <c r="H592" s="40" t="str">
        <f>VLOOKUP(A592,COLLEAGUE!A:Q,17,FALSE)</f>
        <v>McManus, Shirley A</v>
      </c>
      <c r="I592" t="str">
        <f>VLOOKUP(A592,'ALL EVALS'!A:F,6,FALSE)</f>
        <v>Shirley McManus</v>
      </c>
      <c r="J592" t="str">
        <f t="shared" ca="1" si="9"/>
        <v>Yes</v>
      </c>
    </row>
    <row r="593" spans="1:10" x14ac:dyDescent="0.25">
      <c r="A593" s="3">
        <v>572202</v>
      </c>
      <c r="B593" t="str">
        <f>IF(OR(LEFT(VLOOKUP($A593,'ALL EVALS'!$A:$C,3,FALSE),1)="M",LEFT(VLOOKUP($A593,'ALL EVALS'!$A:$C,3,FALSE),1)="O"),LEFT(VLOOKUP($A593,'ALL EVALS'!$A:$C,3,FALSE),4),LEFT(VLOOKUP($A593,'ALL EVALS'!$A:$C,3,FALSE),3))</f>
        <v>FCC</v>
      </c>
      <c r="C593" t="str">
        <f>VLOOKUP(A593,'ALL EVALS'!A:B,2,FALSE)</f>
        <v>Enrique Alameda Jr</v>
      </c>
      <c r="D593" t="str">
        <f>VLOOKUP(A593,'ALL EVALS'!A:D,4,FALSE)</f>
        <v>Instructional Tech - Chemistry/Physical Science</v>
      </c>
      <c r="E593" s="3" t="str">
        <f>VLOOKUP(A593,COLLEAGUE!A:E,5,FALSE)</f>
        <v>CLR</v>
      </c>
      <c r="F593" s="4">
        <f>VLOOKUP(A593,COLLEAGUE!A:M,13,FALSE)</f>
        <v>43328</v>
      </c>
      <c r="G593" s="5">
        <f>MIN(INDEX('ALL EVALS'!G:G,MATCH('Evaluation Data'!$A593,'ALL EVALS'!A:A,0)))</f>
        <v>43670</v>
      </c>
      <c r="H593" s="40" t="str">
        <f>VLOOKUP(A593,COLLEAGUE!A:Q,17,FALSE)</f>
        <v>McManus, Shirley A</v>
      </c>
      <c r="I593" t="str">
        <f>VLOOKUP(A593,'ALL EVALS'!A:F,6,FALSE)</f>
        <v>Shirley McManus</v>
      </c>
      <c r="J593" t="str">
        <f t="shared" ca="1" si="9"/>
        <v>No</v>
      </c>
    </row>
    <row r="594" spans="1:10" x14ac:dyDescent="0.25">
      <c r="A594" s="3">
        <v>773967</v>
      </c>
      <c r="B594" t="str">
        <f>IF(OR(LEFT(VLOOKUP($A594,'ALL EVALS'!$A:$C,3,FALSE),1)="M",LEFT(VLOOKUP($A594,'ALL EVALS'!$A:$C,3,FALSE),1)="O"),LEFT(VLOOKUP($A594,'ALL EVALS'!$A:$C,3,FALSE),4),LEFT(VLOOKUP($A594,'ALL EVALS'!$A:$C,3,FALSE),3))</f>
        <v>FCC</v>
      </c>
      <c r="C594" t="str">
        <f>VLOOKUP(A594,'ALL EVALS'!A:B,2,FALSE)</f>
        <v>Brittany Lusk</v>
      </c>
      <c r="D594" t="str">
        <f>VLOOKUP(A594,'ALL EVALS'!A:D,4,FALSE)</f>
        <v>Instructional Laboratory Technician - Chem/Physical Science</v>
      </c>
      <c r="E594" s="3" t="str">
        <f>VLOOKUP(A594,COLLEAGUE!A:E,5,FALSE)</f>
        <v>CLR</v>
      </c>
      <c r="F594" s="4">
        <f>VLOOKUP(A594,COLLEAGUE!A:M,13,FALSE)</f>
        <v>43228</v>
      </c>
      <c r="G594" s="5">
        <f>MIN(INDEX('ALL EVALS'!G:G,MATCH('Evaluation Data'!$A594,'ALL EVALS'!A:A,0)))</f>
        <v>43491</v>
      </c>
      <c r="H594" s="40" t="str">
        <f>VLOOKUP(A594,COLLEAGUE!A:Q,17,FALSE)</f>
        <v>McManus, Shirley A</v>
      </c>
      <c r="I594" t="str">
        <f>VLOOKUP(A594,'ALL EVALS'!A:F,6,FALSE)</f>
        <v>Shirley McManus</v>
      </c>
      <c r="J594" t="str">
        <f t="shared" ca="1" si="9"/>
        <v>Yes</v>
      </c>
    </row>
    <row r="595" spans="1:10" x14ac:dyDescent="0.25">
      <c r="A595" s="3">
        <v>779374</v>
      </c>
      <c r="B595" t="str">
        <f>IF(OR(LEFT(VLOOKUP($A595,'ALL EVALS'!$A:$C,3,FALSE),1)="M",LEFT(VLOOKUP($A595,'ALL EVALS'!$A:$C,3,FALSE),1)="O"),LEFT(VLOOKUP($A595,'ALL EVALS'!$A:$C,3,FALSE),4),LEFT(VLOOKUP($A595,'ALL EVALS'!$A:$C,3,FALSE),3))</f>
        <v>FCC</v>
      </c>
      <c r="C595" t="str">
        <f>VLOOKUP(A595,'ALL EVALS'!A:B,2,FALSE)</f>
        <v>Majru Varughese</v>
      </c>
      <c r="D595" t="str">
        <f>VLOOKUP(A595,'ALL EVALS'!A:D,4,FALSE)</f>
        <v>Instructional Technician - Biological Science</v>
      </c>
      <c r="E595" s="3" t="str">
        <f>VLOOKUP(A595,COLLEAGUE!A:E,5,FALSE)</f>
        <v>CLR</v>
      </c>
      <c r="F595" s="4">
        <f>VLOOKUP(A595,COLLEAGUE!A:M,13,FALSE)</f>
        <v>43228</v>
      </c>
      <c r="G595" s="5">
        <f>MIN(INDEX('ALL EVALS'!G:G,MATCH('Evaluation Data'!$A595,'ALL EVALS'!A:A,0)))</f>
        <v>43566</v>
      </c>
      <c r="H595" s="40" t="str">
        <f>VLOOKUP(A595,COLLEAGUE!A:Q,17,FALSE)</f>
        <v>McManus, Shirley A</v>
      </c>
      <c r="I595" t="str">
        <f>VLOOKUP(A595,'ALL EVALS'!A:F,6,FALSE)</f>
        <v>Shirley McManus</v>
      </c>
      <c r="J595" t="str">
        <f t="shared" ca="1" si="9"/>
        <v>No</v>
      </c>
    </row>
    <row r="596" spans="1:10" x14ac:dyDescent="0.25">
      <c r="A596" s="3">
        <v>533352</v>
      </c>
      <c r="B596" t="str">
        <f>IF(OR(LEFT(VLOOKUP($A596,'ALL EVALS'!$A:$C,3,FALSE),1)="M",LEFT(VLOOKUP($A596,'ALL EVALS'!$A:$C,3,FALSE),1)="O"),LEFT(VLOOKUP($A596,'ALL EVALS'!$A:$C,3,FALSE),4),LEFT(VLOOKUP($A596,'ALL EVALS'!$A:$C,3,FALSE),3))</f>
        <v xml:space="preserve">DO </v>
      </c>
      <c r="C596" t="str">
        <f>VLOOKUP(A596,'ALL EVALS'!A:B,2,FALSE)</f>
        <v>Mellisa Hodges</v>
      </c>
      <c r="D596" t="str">
        <f>VLOOKUP(A596,'ALL EVALS'!A:D,4,FALSE)</f>
        <v>Department Secretary</v>
      </c>
      <c r="E596" s="3" t="str">
        <f>VLOOKUP(A596,COLLEAGUE!A:E,5,FALSE)</f>
        <v>CLR</v>
      </c>
      <c r="F596" s="4">
        <f>VLOOKUP(A596,COLLEAGUE!A:M,13,FALSE)</f>
        <v>43402</v>
      </c>
      <c r="G596" s="5">
        <f>MIN(INDEX('ALL EVALS'!G:G,MATCH('Evaluation Data'!$A596,'ALL EVALS'!A:A,0)))</f>
        <v>43761</v>
      </c>
      <c r="H596" s="40" t="str">
        <f>VLOOKUP(A596,COLLEAGUE!A:Q,17,FALSE)</f>
        <v>Zuniga, Stacy L</v>
      </c>
      <c r="I596" t="str">
        <f>VLOOKUP(A596,'ALL EVALS'!A:F,6,FALSE)</f>
        <v>Stacy Zuniga</v>
      </c>
      <c r="J596" t="str">
        <f t="shared" ca="1" si="9"/>
        <v>No</v>
      </c>
    </row>
    <row r="597" spans="1:10" x14ac:dyDescent="0.25">
      <c r="A597" s="3">
        <v>279241</v>
      </c>
      <c r="B597" t="str">
        <f>IF(OR(LEFT(VLOOKUP($A597,'ALL EVALS'!$A:$C,3,FALSE),1)="M",LEFT(VLOOKUP($A597,'ALL EVALS'!$A:$C,3,FALSE),1)="O"),LEFT(VLOOKUP($A597,'ALL EVALS'!$A:$C,3,FALSE),4),LEFT(VLOOKUP($A597,'ALL EVALS'!$A:$C,3,FALSE),3))</f>
        <v>CCC</v>
      </c>
      <c r="C597" t="str">
        <f>VLOOKUP(A597,'ALL EVALS'!A:B,2,FALSE)</f>
        <v>Jason Mendez</v>
      </c>
      <c r="D597" t="str">
        <f>VLOOKUP(A597,'ALL EVALS'!A:D,4,FALSE)</f>
        <v>Graphic Designer</v>
      </c>
      <c r="E597" s="3" t="str">
        <f>VLOOKUP(A597,COLLEAGUE!A:E,5,FALSE)</f>
        <v>CLR</v>
      </c>
      <c r="F597" s="4">
        <f>VLOOKUP(A597,COLLEAGUE!A:M,13,FALSE)</f>
        <v>43446</v>
      </c>
      <c r="G597" s="5">
        <f>MIN(INDEX('ALL EVALS'!G:G,MATCH('Evaluation Data'!$A597,'ALL EVALS'!A:A,0)))</f>
        <v>43610</v>
      </c>
      <c r="H597" s="40" t="str">
        <f>VLOOKUP(A597,COLLEAGUE!A:Q,17,FALSE)</f>
        <v>Babb, Stephanie N</v>
      </c>
      <c r="I597" t="str">
        <f>VLOOKUP(A597,'ALL EVALS'!A:F,6,FALSE)</f>
        <v>Stephanie Babb</v>
      </c>
      <c r="J597" t="str">
        <f t="shared" ca="1" si="9"/>
        <v>No</v>
      </c>
    </row>
    <row r="598" spans="1:10" x14ac:dyDescent="0.25">
      <c r="A598" s="3">
        <v>638371</v>
      </c>
      <c r="B598" t="str">
        <f>IF(OR(LEFT(VLOOKUP($A598,'ALL EVALS'!$A:$C,3,FALSE),1)="M",LEFT(VLOOKUP($A598,'ALL EVALS'!$A:$C,3,FALSE),1)="O"),LEFT(VLOOKUP($A598,'ALL EVALS'!$A:$C,3,FALSE),4),LEFT(VLOOKUP($A598,'ALL EVALS'!$A:$C,3,FALSE),3))</f>
        <v>CCC</v>
      </c>
      <c r="C598" t="str">
        <f>VLOOKUP(A598,'ALL EVALS'!A:B,2,FALSE)</f>
        <v>Nina Roby</v>
      </c>
      <c r="D598" t="str">
        <f>VLOOKUP(A598,'ALL EVALS'!A:D,4,FALSE)</f>
        <v>Webmaster</v>
      </c>
      <c r="E598" s="3" t="str">
        <f>VLOOKUP(A598,COLLEAGUE!A:E,5,FALSE)</f>
        <v>CLR</v>
      </c>
      <c r="F598" s="4">
        <f>VLOOKUP(A598,COLLEAGUE!A:M,13,FALSE)</f>
        <v>43453</v>
      </c>
      <c r="G598" s="5">
        <f>MIN(INDEX('ALL EVALS'!G:G,MATCH('Evaluation Data'!$A598,'ALL EVALS'!A:A,0)))</f>
        <v>43778</v>
      </c>
      <c r="H598" s="40" t="str">
        <f>VLOOKUP(A598,COLLEAGUE!A:Q,17,FALSE)</f>
        <v>Babb, Stephanie N</v>
      </c>
      <c r="I598" t="str">
        <f>VLOOKUP(A598,'ALL EVALS'!A:F,6,FALSE)</f>
        <v>Stephanie Babb</v>
      </c>
      <c r="J598" t="str">
        <f t="shared" ca="1" si="9"/>
        <v>No</v>
      </c>
    </row>
    <row r="599" spans="1:10" x14ac:dyDescent="0.25">
      <c r="A599" s="3">
        <v>17655</v>
      </c>
      <c r="B599" t="str">
        <f>IF(OR(LEFT(VLOOKUP($A599,'ALL EVALS'!$A:$C,3,FALSE),1)="M",LEFT(VLOOKUP($A599,'ALL EVALS'!$A:$C,3,FALSE),1)="O"),LEFT(VLOOKUP($A599,'ALL EVALS'!$A:$C,3,FALSE),4),LEFT(VLOOKUP($A599,'ALL EVALS'!$A:$C,3,FALSE),3))</f>
        <v xml:space="preserve">RC </v>
      </c>
      <c r="C599" t="str">
        <f>VLOOKUP(A599,'ALL EVALS'!A:B,2,FALSE)</f>
        <v>Sandra Denington</v>
      </c>
      <c r="D599" t="str">
        <f>VLOOKUP(A599,'ALL EVALS'!A:D,4,FALSE)</f>
        <v>Sign Language Interpreter III</v>
      </c>
      <c r="E599" s="3" t="str">
        <f>VLOOKUP(A599,COLLEAGUE!A:E,5,FALSE)</f>
        <v>CLF</v>
      </c>
      <c r="F599" s="4">
        <f>VLOOKUP(A599,COLLEAGUE!A:M,13,FALSE)</f>
        <v>42829</v>
      </c>
      <c r="G599" s="5">
        <f>MIN(INDEX('ALL EVALS'!G:G,MATCH('Evaluation Data'!$A599,'ALL EVALS'!A:A,0)))</f>
        <v>43160</v>
      </c>
      <c r="H599" s="40" t="str">
        <f>VLOOKUP(A599,COLLEAGUE!A:Q,17,FALSE)</f>
        <v>Emerzian, Janice M</v>
      </c>
      <c r="I599" t="str">
        <f>VLOOKUP(A599,'ALL EVALS'!A:F,6,FALSE)</f>
        <v>Stephanie Crosby</v>
      </c>
      <c r="J599" t="str">
        <f t="shared" ca="1" si="9"/>
        <v>Yes</v>
      </c>
    </row>
    <row r="600" spans="1:10" x14ac:dyDescent="0.25">
      <c r="A600" s="3">
        <v>22890</v>
      </c>
      <c r="B600" t="str">
        <f>IF(OR(LEFT(VLOOKUP($A600,'ALL EVALS'!$A:$C,3,FALSE),1)="M",LEFT(VLOOKUP($A600,'ALL EVALS'!$A:$C,3,FALSE),1)="O"),LEFT(VLOOKUP($A600,'ALL EVALS'!$A:$C,3,FALSE),4),LEFT(VLOOKUP($A600,'ALL EVALS'!$A:$C,3,FALSE),3))</f>
        <v>FCC</v>
      </c>
      <c r="C600" t="str">
        <f>VLOOKUP(A600,'ALL EVALS'!A:B,2,FALSE)</f>
        <v>Pamela Tibbet</v>
      </c>
      <c r="D600" t="str">
        <f>VLOOKUP(A600,'ALL EVALS'!A:D,4,FALSE)</f>
        <v>Educational Advisor</v>
      </c>
      <c r="E600" s="3" t="str">
        <f>VLOOKUP(A600,COLLEAGUE!A:E,5,FALSE)</f>
        <v>CLR</v>
      </c>
      <c r="F600" s="4">
        <f>VLOOKUP(A600,COLLEAGUE!A:M,13,FALSE)</f>
        <v>43249</v>
      </c>
      <c r="G600" s="5">
        <f>MIN(INDEX('ALL EVALS'!G:G,MATCH('Evaluation Data'!$A600,'ALL EVALS'!A:A,0)))</f>
        <v>43548</v>
      </c>
      <c r="H600" s="40" t="str">
        <f>VLOOKUP(A600,COLLEAGUE!A:Q,17,FALSE)</f>
        <v>Crosby, Stephanie</v>
      </c>
      <c r="I600" t="str">
        <f>VLOOKUP(A600,'ALL EVALS'!A:F,6,FALSE)</f>
        <v>Stephanie Crosby</v>
      </c>
      <c r="J600" t="str">
        <f t="shared" ca="1" si="9"/>
        <v>No</v>
      </c>
    </row>
    <row r="601" spans="1:10" x14ac:dyDescent="0.25">
      <c r="A601" s="3">
        <v>78166</v>
      </c>
      <c r="B601" t="str">
        <f>IF(OR(LEFT(VLOOKUP($A601,'ALL EVALS'!$A:$C,3,FALSE),1)="M",LEFT(VLOOKUP($A601,'ALL EVALS'!$A:$C,3,FALSE),1)="O"),LEFT(VLOOKUP($A601,'ALL EVALS'!$A:$C,3,FALSE),4),LEFT(VLOOKUP($A601,'ALL EVALS'!$A:$C,3,FALSE),3))</f>
        <v>FCC</v>
      </c>
      <c r="C601" t="str">
        <f>VLOOKUP(A601,'ALL EVALS'!A:B,2,FALSE)</f>
        <v>Michael Gerard</v>
      </c>
      <c r="D601" t="str">
        <f>VLOOKUP(A601,'ALL EVALS'!A:D,4,FALSE)</f>
        <v>Instructional Technician - Micro Computer Lab</v>
      </c>
      <c r="E601" s="3" t="str">
        <f>VLOOKUP(A601,COLLEAGUE!A:E,5,FALSE)</f>
        <v>CLR</v>
      </c>
      <c r="F601" s="4">
        <f>VLOOKUP(A601,COLLEAGUE!A:M,13,FALSE)</f>
        <v>42592</v>
      </c>
      <c r="G601" s="5">
        <f>MIN(INDEX('ALL EVALS'!G:G,MATCH('Evaluation Data'!$A601,'ALL EVALS'!A:A,0)))</f>
        <v>43303</v>
      </c>
      <c r="H601" s="40" t="str">
        <f>VLOOKUP(A601,COLLEAGUE!A:Q,17,FALSE)</f>
        <v>Crosby, Stephanie</v>
      </c>
      <c r="I601" t="str">
        <f>VLOOKUP(A601,'ALL EVALS'!A:F,6,FALSE)</f>
        <v>Stephanie Crosby</v>
      </c>
      <c r="J601" t="str">
        <f t="shared" ca="1" si="9"/>
        <v>Yes</v>
      </c>
    </row>
    <row r="602" spans="1:10" x14ac:dyDescent="0.25">
      <c r="A602" s="3">
        <v>292710</v>
      </c>
      <c r="B602" t="str">
        <f>IF(OR(LEFT(VLOOKUP($A602,'ALL EVALS'!$A:$C,3,FALSE),1)="M",LEFT(VLOOKUP($A602,'ALL EVALS'!$A:$C,3,FALSE),1)="O"),LEFT(VLOOKUP($A602,'ALL EVALS'!$A:$C,3,FALSE),4),LEFT(VLOOKUP($A602,'ALL EVALS'!$A:$C,3,FALSE),3))</f>
        <v>FCC</v>
      </c>
      <c r="C602" t="str">
        <f>VLOOKUP(A602,'ALL EVALS'!A:B,2,FALSE)</f>
        <v>Elvira Navarro-Arellano</v>
      </c>
      <c r="D602" t="str">
        <f>VLOOKUP(A602,'ALL EVALS'!A:D,4,FALSE)</f>
        <v>Student Services Specialist</v>
      </c>
      <c r="E602" s="3" t="str">
        <f>VLOOKUP(A602,COLLEAGUE!A:E,5,FALSE)</f>
        <v>CLR</v>
      </c>
      <c r="F602" s="4">
        <f>VLOOKUP(A602,COLLEAGUE!A:M,13,FALSE)</f>
        <v>43080</v>
      </c>
      <c r="G602" s="5">
        <f>MIN(INDEX('ALL EVALS'!G:G,MATCH('Evaluation Data'!$A602,'ALL EVALS'!A:A,0)))</f>
        <v>43468</v>
      </c>
      <c r="H602" s="40" t="str">
        <f>VLOOKUP(A602,COLLEAGUE!A:Q,17,FALSE)</f>
        <v>Crosby, Stephanie</v>
      </c>
      <c r="I602" t="str">
        <f>VLOOKUP(A602,'ALL EVALS'!A:F,6,FALSE)</f>
        <v>Stephanie Crosby</v>
      </c>
      <c r="J602" t="str">
        <f t="shared" ca="1" si="9"/>
        <v>Yes</v>
      </c>
    </row>
    <row r="603" spans="1:10" x14ac:dyDescent="0.25">
      <c r="A603">
        <v>324811</v>
      </c>
      <c r="B603" t="str">
        <f>IF(OR(LEFT(VLOOKUP($A603,'ALL EVALS'!$A:$C,3,FALSE),1)="M",LEFT(VLOOKUP($A603,'ALL EVALS'!$A:$C,3,FALSE),1)="O"),LEFT(VLOOKUP($A603,'ALL EVALS'!$A:$C,3,FALSE),4),LEFT(VLOOKUP($A603,'ALL EVALS'!$A:$C,3,FALSE),3))</f>
        <v>FCC</v>
      </c>
      <c r="C603" t="str">
        <f>VLOOKUP(A603,'ALL EVALS'!A:B,2,FALSE)</f>
        <v>Darlen Perez</v>
      </c>
      <c r="D603" t="str">
        <f>VLOOKUP(A603,'ALL EVALS'!A:D,4,FALSE)</f>
        <v>Sign Language Interpreter III</v>
      </c>
      <c r="E603" s="1" t="s">
        <v>1711</v>
      </c>
      <c r="F603" s="4">
        <f>VLOOKUP(A603,COLLEAGUE!A:M,13,FALSE)</f>
        <v>43388</v>
      </c>
      <c r="G603" s="5">
        <f>MIN(INDEX('ALL EVALS'!G:G,MATCH('Evaluation Data'!$A603,'ALL EVALS'!A:A,0)))</f>
        <v>43600</v>
      </c>
      <c r="H603" s="40" t="str">
        <f>VLOOKUP(A603,COLLEAGUE!A:Q,17,FALSE)</f>
        <v>Crosby, Stephanie</v>
      </c>
      <c r="I603" t="str">
        <f>VLOOKUP(A603,'ALL EVALS'!A:F,6,FALSE)</f>
        <v>Stephanie Crosby</v>
      </c>
      <c r="J603" t="str">
        <f t="shared" ca="1" si="9"/>
        <v>No</v>
      </c>
    </row>
    <row r="604" spans="1:10" x14ac:dyDescent="0.25">
      <c r="A604" s="3">
        <v>397132</v>
      </c>
      <c r="B604" t="str">
        <f>IF(OR(LEFT(VLOOKUP($A604,'ALL EVALS'!$A:$C,3,FALSE),1)="M",LEFT(VLOOKUP($A604,'ALL EVALS'!$A:$C,3,FALSE),1)="O"),LEFT(VLOOKUP($A604,'ALL EVALS'!$A:$C,3,FALSE),4),LEFT(VLOOKUP($A604,'ALL EVALS'!$A:$C,3,FALSE),3))</f>
        <v>FCC</v>
      </c>
      <c r="C604" t="str">
        <f>VLOOKUP(A604,'ALL EVALS'!A:B,2,FALSE)</f>
        <v>Maria Wiget</v>
      </c>
      <c r="D604" t="str">
        <f>VLOOKUP(A604,'ALL EVALS'!A:D,4,FALSE)</f>
        <v>Office Assistant II - Ppt</v>
      </c>
      <c r="E604" s="3" t="str">
        <f>VLOOKUP(A604,COLLEAGUE!A:E,5,FALSE)</f>
        <v>CPP</v>
      </c>
      <c r="F604" s="4">
        <v>43219</v>
      </c>
      <c r="G604" s="5">
        <f>MIN(INDEX('ALL EVALS'!G:G,MATCH('Evaluation Data'!$A604,'ALL EVALS'!A:A,0)))</f>
        <v>43573</v>
      </c>
      <c r="H604" s="40">
        <f>VLOOKUP(A604,COLLEAGUE!A:Q,17,FALSE)</f>
        <v>0</v>
      </c>
      <c r="I604" t="str">
        <f>VLOOKUP(A604,'ALL EVALS'!A:F,6,FALSE)</f>
        <v>Stephanie Crosby</v>
      </c>
      <c r="J604" t="str">
        <f t="shared" ca="1" si="9"/>
        <v>No</v>
      </c>
    </row>
    <row r="605" spans="1:10" x14ac:dyDescent="0.25">
      <c r="A605" s="3">
        <v>407552</v>
      </c>
      <c r="B605" t="str">
        <f>IF(OR(LEFT(VLOOKUP($A605,'ALL EVALS'!$A:$C,3,FALSE),1)="M",LEFT(VLOOKUP($A605,'ALL EVALS'!$A:$C,3,FALSE),1)="O"),LEFT(VLOOKUP($A605,'ALL EVALS'!$A:$C,3,FALSE),4),LEFT(VLOOKUP($A605,'ALL EVALS'!$A:$C,3,FALSE),3))</f>
        <v>FCC</v>
      </c>
      <c r="C605" t="str">
        <f>VLOOKUP(A605,'ALL EVALS'!A:B,2,FALSE)</f>
        <v>Kimeka Simmons</v>
      </c>
      <c r="D605" t="str">
        <f>VLOOKUP(A605,'ALL EVALS'!A:D,4,FALSE)</f>
        <v>Sign Language Interpreter II (Flex/Seas)</v>
      </c>
      <c r="E605" s="3" t="str">
        <f>VLOOKUP(A605,COLLEAGUE!A:E,5,FALSE)</f>
        <v>CLF</v>
      </c>
      <c r="F605" s="4">
        <f>VLOOKUP(A605,COLLEAGUE!A:M,13,FALSE)</f>
        <v>43297</v>
      </c>
      <c r="G605" s="5">
        <f>MIN(INDEX('ALL EVALS'!G:G,MATCH('Evaluation Data'!$A605,'ALL EVALS'!A:A,0)))</f>
        <v>43417</v>
      </c>
      <c r="H605" s="40" t="str">
        <f>VLOOKUP(A605,COLLEAGUE!A:Q,17,FALSE)</f>
        <v>Crosby, Stephanie</v>
      </c>
      <c r="I605" t="str">
        <f>VLOOKUP(A605,'ALL EVALS'!A:F,6,FALSE)</f>
        <v>Stephanie Crosby</v>
      </c>
      <c r="J605" t="str">
        <f t="shared" ca="1" si="9"/>
        <v>Yes</v>
      </c>
    </row>
    <row r="606" spans="1:10" x14ac:dyDescent="0.25">
      <c r="A606" s="3">
        <v>414993</v>
      </c>
      <c r="B606" t="str">
        <f>IF(OR(LEFT(VLOOKUP($A606,'ALL EVALS'!$A:$C,3,FALSE),1)="M",LEFT(VLOOKUP($A606,'ALL EVALS'!$A:$C,3,FALSE),1)="O"),LEFT(VLOOKUP($A606,'ALL EVALS'!$A:$C,3,FALSE),4),LEFT(VLOOKUP($A606,'ALL EVALS'!$A:$C,3,FALSE),3))</f>
        <v>FCC</v>
      </c>
      <c r="C606" t="str">
        <f>VLOOKUP(A606,'ALL EVALS'!A:B,2,FALSE)</f>
        <v>Amy Strobel</v>
      </c>
      <c r="D606" t="str">
        <f>VLOOKUP(A606,'ALL EVALS'!A:D,4,FALSE)</f>
        <v>Faculty Sign Language Interpreter</v>
      </c>
      <c r="E606" s="3" t="str">
        <f>VLOOKUP(A606,COLLEAGUE!A:E,5,FALSE)</f>
        <v>CLR</v>
      </c>
      <c r="F606" s="4">
        <v>43388</v>
      </c>
      <c r="G606" s="5">
        <f>MIN(INDEX('ALL EVALS'!G:G,MATCH('Evaluation Data'!$A606,'ALL EVALS'!A:A,0)))</f>
        <v>43589</v>
      </c>
      <c r="H606" s="40">
        <f>VLOOKUP(A606,COLLEAGUE!A:Q,17,FALSE)</f>
        <v>0</v>
      </c>
      <c r="I606" t="str">
        <f>VLOOKUP(A606,'ALL EVALS'!A:F,6,FALSE)</f>
        <v>Stephanie Crosby</v>
      </c>
      <c r="J606" t="str">
        <f t="shared" ca="1" si="9"/>
        <v>No</v>
      </c>
    </row>
    <row r="607" spans="1:10" x14ac:dyDescent="0.25">
      <c r="A607" s="3">
        <v>452709</v>
      </c>
      <c r="B607" t="str">
        <f>IF(OR(LEFT(VLOOKUP($A607,'ALL EVALS'!$A:$C,3,FALSE),1)="M",LEFT(VLOOKUP($A607,'ALL EVALS'!$A:$C,3,FALSE),1)="O"),LEFT(VLOOKUP($A607,'ALL EVALS'!$A:$C,3,FALSE),4),LEFT(VLOOKUP($A607,'ALL EVALS'!$A:$C,3,FALSE),3))</f>
        <v>FCC</v>
      </c>
      <c r="C607" t="str">
        <f>VLOOKUP(A607,'ALL EVALS'!A:B,2,FALSE)</f>
        <v>Toupheng Xiong</v>
      </c>
      <c r="D607" t="str">
        <f>VLOOKUP(A607,'ALL EVALS'!A:D,4,FALSE)</f>
        <v>Mobility Driver - PPT</v>
      </c>
      <c r="E607" s="3" t="str">
        <f>VLOOKUP(A607,COLLEAGUE!A:E,5,FALSE)</f>
        <v>CPP</v>
      </c>
      <c r="F607" s="4">
        <f>VLOOKUP(A607,COLLEAGUE!A:M,13,FALSE)</f>
        <v>43403</v>
      </c>
      <c r="G607" s="5">
        <f>MIN(INDEX('ALL EVALS'!G:G,MATCH('Evaluation Data'!$A607,'ALL EVALS'!A:A,0)))</f>
        <v>43617</v>
      </c>
      <c r="H607" s="40" t="str">
        <f>VLOOKUP(A607,COLLEAGUE!A:Q,17,FALSE)</f>
        <v>Crosby, Stephanie</v>
      </c>
      <c r="I607" t="str">
        <f>VLOOKUP(A607,'ALL EVALS'!A:F,6,FALSE)</f>
        <v>Stephanie Crosby</v>
      </c>
      <c r="J607" t="str">
        <f t="shared" ca="1" si="9"/>
        <v>No</v>
      </c>
    </row>
    <row r="608" spans="1:10" x14ac:dyDescent="0.25">
      <c r="A608" s="3">
        <v>517250</v>
      </c>
      <c r="B608" t="str">
        <f>IF(OR(LEFT(VLOOKUP($A608,'ALL EVALS'!$A:$C,3,FALSE),1)="M",LEFT(VLOOKUP($A608,'ALL EVALS'!$A:$C,3,FALSE),1)="O"),LEFT(VLOOKUP($A608,'ALL EVALS'!$A:$C,3,FALSE),4),LEFT(VLOOKUP($A608,'ALL EVALS'!$A:$C,3,FALSE),3))</f>
        <v>FCC</v>
      </c>
      <c r="C608" t="str">
        <f>VLOOKUP(A608,'ALL EVALS'!A:B,2,FALSE)</f>
        <v>Kendra Cronk</v>
      </c>
      <c r="D608" t="str">
        <f>VLOOKUP(A608,'ALL EVALS'!A:D,4,FALSE)</f>
        <v>Sign Language Interpreter IV - PPT</v>
      </c>
      <c r="E608" s="3" t="str">
        <f>VLOOKUP(A608,COLLEAGUE!A:E,5,FALSE)</f>
        <v>CPP</v>
      </c>
      <c r="F608" s="4">
        <v>43249</v>
      </c>
      <c r="G608" s="5">
        <f>MIN(INDEX('ALL EVALS'!G:G,MATCH('Evaluation Data'!$A608,'ALL EVALS'!A:A,0)))</f>
        <v>43582</v>
      </c>
      <c r="H608" s="40">
        <f>VLOOKUP(A608,COLLEAGUE!A:Q,17,FALSE)</f>
        <v>0</v>
      </c>
      <c r="I608" t="str">
        <f>VLOOKUP(A608,'ALL EVALS'!A:F,6,FALSE)</f>
        <v>Stephanie Crosby</v>
      </c>
      <c r="J608" t="str">
        <f t="shared" ca="1" si="9"/>
        <v>No</v>
      </c>
    </row>
    <row r="609" spans="1:10" x14ac:dyDescent="0.25">
      <c r="A609" s="3">
        <v>528986</v>
      </c>
      <c r="B609" t="str">
        <f>IF(OR(LEFT(VLOOKUP($A609,'ALL EVALS'!$A:$C,3,FALSE),1)="M",LEFT(VLOOKUP($A609,'ALL EVALS'!$A:$C,3,FALSE),1)="O"),LEFT(VLOOKUP($A609,'ALL EVALS'!$A:$C,3,FALSE),4),LEFT(VLOOKUP($A609,'ALL EVALS'!$A:$C,3,FALSE),3))</f>
        <v>FCC</v>
      </c>
      <c r="C609" t="str">
        <f>VLOOKUP(A609,'ALL EVALS'!A:B,2,FALSE)</f>
        <v>Kaylee Kelly</v>
      </c>
      <c r="D609" t="str">
        <f>VLOOKUP(A609,'ALL EVALS'!A:D,4,FALSE)</f>
        <v>Sign Language Interpreter II</v>
      </c>
      <c r="E609" s="3" t="str">
        <f>VLOOKUP(A609,COLLEAGUE!A:E,5,FALSE)</f>
        <v>CLF</v>
      </c>
      <c r="F609" s="4">
        <f>VLOOKUP(A609,COLLEAGUE!A:M,13,FALSE)</f>
        <v>43035</v>
      </c>
      <c r="G609" s="5">
        <f>MIN(INDEX('ALL EVALS'!G:G,MATCH('Evaluation Data'!$A609,'ALL EVALS'!A:A,0)))</f>
        <v>43155</v>
      </c>
      <c r="H609" s="40" t="str">
        <f>VLOOKUP(A609,COLLEAGUE!A:Q,17,FALSE)</f>
        <v>Crosby, Stephanie</v>
      </c>
      <c r="I609" t="str">
        <f>VLOOKUP(A609,'ALL EVALS'!A:F,6,FALSE)</f>
        <v>Stephanie Crosby</v>
      </c>
      <c r="J609" t="str">
        <f t="shared" ca="1" si="9"/>
        <v>Yes</v>
      </c>
    </row>
    <row r="610" spans="1:10" x14ac:dyDescent="0.25">
      <c r="A610" s="3">
        <v>540391</v>
      </c>
      <c r="B610" t="str">
        <f>IF(OR(LEFT(VLOOKUP($A610,'ALL EVALS'!$A:$C,3,FALSE),1)="M",LEFT(VLOOKUP($A610,'ALL EVALS'!$A:$C,3,FALSE),1)="O"),LEFT(VLOOKUP($A610,'ALL EVALS'!$A:$C,3,FALSE),4),LEFT(VLOOKUP($A610,'ALL EVALS'!$A:$C,3,FALSE),3))</f>
        <v>FCC</v>
      </c>
      <c r="C610" t="str">
        <f>VLOOKUP(A610,'ALL EVALS'!A:B,2,FALSE)</f>
        <v>Shelly Ruiz</v>
      </c>
      <c r="D610" t="str">
        <f>VLOOKUP(A610,'ALL EVALS'!A:D,4,FALSE)</f>
        <v>DSP&amp;S Mobility Driver - PPT</v>
      </c>
      <c r="E610" s="3" t="str">
        <f>VLOOKUP(A610,COLLEAGUE!A:E,5,FALSE)</f>
        <v>CPP</v>
      </c>
      <c r="F610" s="4">
        <f>VLOOKUP(A610,COLLEAGUE!A:M,13,FALSE)</f>
        <v>43435</v>
      </c>
      <c r="G610" s="5">
        <f>MIN(INDEX('ALL EVALS'!G:G,MATCH('Evaluation Data'!$A610,'ALL EVALS'!A:A,0)))</f>
        <v>43623</v>
      </c>
      <c r="H610" s="40" t="str">
        <f>VLOOKUP(A610,COLLEAGUE!A:Q,17,FALSE)</f>
        <v>Crosby, Stephanie</v>
      </c>
      <c r="I610" t="str">
        <f>VLOOKUP(A610,'ALL EVALS'!A:F,6,FALSE)</f>
        <v>Stephanie Crosby</v>
      </c>
      <c r="J610" t="str">
        <f t="shared" ca="1" si="9"/>
        <v>No</v>
      </c>
    </row>
    <row r="611" spans="1:10" x14ac:dyDescent="0.25">
      <c r="A611" s="3">
        <v>541462</v>
      </c>
      <c r="B611" t="str">
        <f>IF(OR(LEFT(VLOOKUP($A611,'ALL EVALS'!$A:$C,3,FALSE),1)="M",LEFT(VLOOKUP($A611,'ALL EVALS'!$A:$C,3,FALSE),1)="O"),LEFT(VLOOKUP($A611,'ALL EVALS'!$A:$C,3,FALSE),4),LEFT(VLOOKUP($A611,'ALL EVALS'!$A:$C,3,FALSE),3))</f>
        <v>FCC</v>
      </c>
      <c r="C611" t="str">
        <f>VLOOKUP(A611,'ALL EVALS'!A:B,2,FALSE)</f>
        <v>Chelsey White</v>
      </c>
      <c r="D611" t="str">
        <f>VLOOKUP(A611,'ALL EVALS'!A:D,4,FALSE)</f>
        <v>Sign Language Interpreter III</v>
      </c>
      <c r="E611" s="3" t="str">
        <f>VLOOKUP(A611,COLLEAGUE!A:E,5,FALSE)</f>
        <v>CLR</v>
      </c>
      <c r="F611" s="4">
        <f>VLOOKUP(A611,COLLEAGUE!A:M,13,FALSE)</f>
        <v>43417</v>
      </c>
      <c r="G611" s="5">
        <f>MIN(INDEX('ALL EVALS'!G:G,MATCH('Evaluation Data'!$A611,'ALL EVALS'!A:A,0)))</f>
        <v>43765</v>
      </c>
      <c r="H611" s="40" t="str">
        <f>VLOOKUP(A611,COLLEAGUE!A:Q,17,FALSE)</f>
        <v>Crosby, Stephanie</v>
      </c>
      <c r="I611" t="str">
        <f>VLOOKUP(A611,'ALL EVALS'!A:F,6,FALSE)</f>
        <v>Stephanie Crosby</v>
      </c>
      <c r="J611" t="str">
        <f t="shared" ca="1" si="9"/>
        <v>No</v>
      </c>
    </row>
    <row r="612" spans="1:10" x14ac:dyDescent="0.25">
      <c r="A612" s="3">
        <v>552592</v>
      </c>
      <c r="B612" t="str">
        <f>IF(OR(LEFT(VLOOKUP($A612,'ALL EVALS'!$A:$C,3,FALSE),1)="M",LEFT(VLOOKUP($A612,'ALL EVALS'!$A:$C,3,FALSE),1)="O"),LEFT(VLOOKUP($A612,'ALL EVALS'!$A:$C,3,FALSE),4),LEFT(VLOOKUP($A612,'ALL EVALS'!$A:$C,3,FALSE),3))</f>
        <v>FCC</v>
      </c>
      <c r="C612" t="str">
        <f>VLOOKUP(A612,'ALL EVALS'!A:B,2,FALSE)</f>
        <v>Haneen Musleh</v>
      </c>
      <c r="D612" t="str">
        <f>VLOOKUP(A612,'ALL EVALS'!A:D,4,FALSE)</f>
        <v>Sign Language Interpreter II</v>
      </c>
      <c r="E612" s="3" t="str">
        <f>VLOOKUP(A612,COLLEAGUE!A:E,5,FALSE)</f>
        <v>CLF</v>
      </c>
      <c r="F612" s="4">
        <f>VLOOKUP(A612,COLLEAGUE!A:M,13,FALSE)</f>
        <v>43035</v>
      </c>
      <c r="G612" s="5">
        <f>MIN(INDEX('ALL EVALS'!G:G,MATCH('Evaluation Data'!$A612,'ALL EVALS'!A:A,0)))</f>
        <v>43155</v>
      </c>
      <c r="H612" s="40" t="str">
        <f>VLOOKUP(A612,COLLEAGUE!A:Q,17,FALSE)</f>
        <v>Crosby, Stephanie</v>
      </c>
      <c r="I612" t="str">
        <f>VLOOKUP(A612,'ALL EVALS'!A:F,6,FALSE)</f>
        <v>Stephanie Crosby</v>
      </c>
      <c r="J612" t="str">
        <f t="shared" ca="1" si="9"/>
        <v>Yes</v>
      </c>
    </row>
    <row r="613" spans="1:10" x14ac:dyDescent="0.25">
      <c r="A613" s="3">
        <v>558788</v>
      </c>
      <c r="B613" t="str">
        <f>IF(OR(LEFT(VLOOKUP($A613,'ALL EVALS'!$A:$C,3,FALSE),1)="M",LEFT(VLOOKUP($A613,'ALL EVALS'!$A:$C,3,FALSE),1)="O"),LEFT(VLOOKUP($A613,'ALL EVALS'!$A:$C,3,FALSE),4),LEFT(VLOOKUP($A613,'ALL EVALS'!$A:$C,3,FALSE),3))</f>
        <v>FCC</v>
      </c>
      <c r="C613" t="str">
        <f>VLOOKUP(A613,'ALL EVALS'!A:B,2,FALSE)</f>
        <v>Jessica Vasquez</v>
      </c>
      <c r="D613" t="str">
        <f>VLOOKUP(A613,'ALL EVALS'!A:D,4,FALSE)</f>
        <v>Sign Language Interpreter III (Flex/Seas)</v>
      </c>
      <c r="E613" s="3" t="str">
        <f>VLOOKUP(A613,COLLEAGUE!A:E,5,FALSE)</f>
        <v>CLF</v>
      </c>
      <c r="G613" s="5">
        <f>MIN(INDEX('ALL EVALS'!G:G,MATCH('Evaluation Data'!$A613,'ALL EVALS'!A:A,0)))</f>
        <v>43525</v>
      </c>
      <c r="H613" s="40">
        <f>VLOOKUP(A613,COLLEAGUE!A:Q,17,FALSE)</f>
        <v>0</v>
      </c>
      <c r="I613" t="str">
        <f>VLOOKUP(A613,'ALL EVALS'!A:F,6,FALSE)</f>
        <v>Stephanie Crosby</v>
      </c>
      <c r="J613" t="str">
        <f t="shared" ca="1" si="9"/>
        <v>No</v>
      </c>
    </row>
    <row r="614" spans="1:10" x14ac:dyDescent="0.25">
      <c r="A614" s="3">
        <v>575649</v>
      </c>
      <c r="B614" t="str">
        <f>IF(OR(LEFT(VLOOKUP($A614,'ALL EVALS'!$A:$C,3,FALSE),1)="M",LEFT(VLOOKUP($A614,'ALL EVALS'!$A:$C,3,FALSE),1)="O"),LEFT(VLOOKUP($A614,'ALL EVALS'!$A:$C,3,FALSE),4),LEFT(VLOOKUP($A614,'ALL EVALS'!$A:$C,3,FALSE),3))</f>
        <v>FCC</v>
      </c>
      <c r="C614" t="str">
        <f>VLOOKUP(A614,'ALL EVALS'!A:B,2,FALSE)</f>
        <v>Alana Reed</v>
      </c>
      <c r="D614" t="str">
        <f>VLOOKUP(A614,'ALL EVALS'!A:D,4,FALSE)</f>
        <v>Accounting Technician I</v>
      </c>
      <c r="E614" s="3" t="str">
        <f>VLOOKUP(A614,COLLEAGUE!A:E,5,FALSE)</f>
        <v>CLR</v>
      </c>
      <c r="F614" s="4">
        <f>VLOOKUP(A614,COLLEAGUE!A:M,13,FALSE)</f>
        <v>43423</v>
      </c>
      <c r="G614" s="5">
        <f>MIN(INDEX('ALL EVALS'!G:G,MATCH('Evaluation Data'!$A614,'ALL EVALS'!A:A,0)))</f>
        <v>43701</v>
      </c>
      <c r="H614" s="40" t="str">
        <f>VLOOKUP(A614,COLLEAGUE!A:Q,17,FALSE)</f>
        <v>Crosby, Stephanie</v>
      </c>
      <c r="I614" t="str">
        <f>VLOOKUP(A614,'ALL EVALS'!A:F,6,FALSE)</f>
        <v>Stephanie Crosby</v>
      </c>
      <c r="J614" t="str">
        <f t="shared" ca="1" si="9"/>
        <v>No</v>
      </c>
    </row>
    <row r="615" spans="1:10" x14ac:dyDescent="0.25">
      <c r="A615" s="3">
        <v>645350</v>
      </c>
      <c r="B615" t="str">
        <f>IF(OR(LEFT(VLOOKUP($A615,'ALL EVALS'!$A:$C,3,FALSE),1)="M",LEFT(VLOOKUP($A615,'ALL EVALS'!$A:$C,3,FALSE),1)="O"),LEFT(VLOOKUP($A615,'ALL EVALS'!$A:$C,3,FALSE),4),LEFT(VLOOKUP($A615,'ALL EVALS'!$A:$C,3,FALSE),3))</f>
        <v>FCC</v>
      </c>
      <c r="C615" t="str">
        <f>VLOOKUP(A615,'ALL EVALS'!A:B,2,FALSE)</f>
        <v>Cindy Desutter</v>
      </c>
      <c r="D615" t="str">
        <f>VLOOKUP(A615,'ALL EVALS'!A:D,4,FALSE)</f>
        <v>Instructional Aide - Ppt</v>
      </c>
      <c r="E615" s="3" t="str">
        <f>VLOOKUP(A615,COLLEAGUE!A:E,5,FALSE)</f>
        <v>CPP</v>
      </c>
      <c r="F615" s="4">
        <v>43103</v>
      </c>
      <c r="G615" s="5">
        <f>MIN(INDEX('ALL EVALS'!G:G,MATCH('Evaluation Data'!$A615,'ALL EVALS'!A:A,0)))</f>
        <v>43440</v>
      </c>
      <c r="H615" s="40">
        <f>VLOOKUP(A615,COLLEAGUE!A:Q,17,FALSE)</f>
        <v>0</v>
      </c>
      <c r="I615" t="str">
        <f>VLOOKUP(A615,'ALL EVALS'!A:F,6,FALSE)</f>
        <v>Stephanie Crosby</v>
      </c>
      <c r="J615" t="str">
        <f t="shared" ca="1" si="9"/>
        <v>Yes</v>
      </c>
    </row>
    <row r="616" spans="1:10" x14ac:dyDescent="0.25">
      <c r="A616" s="3">
        <v>677903</v>
      </c>
      <c r="B616" t="str">
        <f>IF(OR(LEFT(VLOOKUP($A616,'ALL EVALS'!$A:$C,3,FALSE),1)="M",LEFT(VLOOKUP($A616,'ALL EVALS'!$A:$C,3,FALSE),1)="O"),LEFT(VLOOKUP($A616,'ALL EVALS'!$A:$C,3,FALSE),4),LEFT(VLOOKUP($A616,'ALL EVALS'!$A:$C,3,FALSE),3))</f>
        <v>FCC</v>
      </c>
      <c r="C616" t="str">
        <f>VLOOKUP(A616,'ALL EVALS'!A:B,2,FALSE)</f>
        <v>Kristen Del Rosario</v>
      </c>
      <c r="D616" t="str">
        <f>VLOOKUP(A616,'ALL EVALS'!A:D,4,FALSE)</f>
        <v>Sign Language Interpreter IV</v>
      </c>
      <c r="E616" s="3" t="str">
        <f>VLOOKUP(A616,COLLEAGUE!A:E,5,FALSE)</f>
        <v>CLF</v>
      </c>
      <c r="F616" s="4">
        <f>VLOOKUP(A616,COLLEAGUE!A:M,13,FALSE)</f>
        <v>43388</v>
      </c>
      <c r="G616" s="5">
        <f>MIN(INDEX('ALL EVALS'!G:G,MATCH('Evaluation Data'!$A616,'ALL EVALS'!A:A,0)))</f>
        <v>43413</v>
      </c>
      <c r="H616" s="40" t="str">
        <f>VLOOKUP(A616,COLLEAGUE!A:Q,17,FALSE)</f>
        <v>Crosby, Stephanie</v>
      </c>
      <c r="I616" t="str">
        <f>VLOOKUP(A616,'ALL EVALS'!A:F,6,FALSE)</f>
        <v>Stephanie Crosby</v>
      </c>
      <c r="J616" t="str">
        <f t="shared" ca="1" si="9"/>
        <v>Yes</v>
      </c>
    </row>
    <row r="617" spans="1:10" x14ac:dyDescent="0.25">
      <c r="A617" s="3">
        <v>682860</v>
      </c>
      <c r="B617" t="str">
        <f>IF(OR(LEFT(VLOOKUP($A617,'ALL EVALS'!$A:$C,3,FALSE),1)="M",LEFT(VLOOKUP($A617,'ALL EVALS'!$A:$C,3,FALSE),1)="O"),LEFT(VLOOKUP($A617,'ALL EVALS'!$A:$C,3,FALSE),4),LEFT(VLOOKUP($A617,'ALL EVALS'!$A:$C,3,FALSE),3))</f>
        <v>FCC</v>
      </c>
      <c r="C617" t="str">
        <f>VLOOKUP(A617,'ALL EVALS'!A:B,2,FALSE)</f>
        <v>Isaac Gallegos</v>
      </c>
      <c r="D617" t="str">
        <f>VLOOKUP(A617,'ALL EVALS'!A:D,4,FALSE)</f>
        <v>Mobility Driver-PPT</v>
      </c>
      <c r="E617" s="3" t="str">
        <f>VLOOKUP(A617,COLLEAGUE!A:E,5,FALSE)</f>
        <v>CPP</v>
      </c>
      <c r="F617" s="4">
        <v>43277</v>
      </c>
      <c r="G617" s="5">
        <f>MIN(INDEX('ALL EVALS'!G:G,MATCH('Evaluation Data'!$A617,'ALL EVALS'!A:A,0)))</f>
        <v>43608</v>
      </c>
      <c r="H617" s="40">
        <f>VLOOKUP(A617,COLLEAGUE!A:Q,17,FALSE)</f>
        <v>0</v>
      </c>
      <c r="I617" t="str">
        <f>VLOOKUP(A617,'ALL EVALS'!A:F,6,FALSE)</f>
        <v>Stephanie Crosby</v>
      </c>
      <c r="J617" t="str">
        <f t="shared" ca="1" si="9"/>
        <v>No</v>
      </c>
    </row>
    <row r="618" spans="1:10" x14ac:dyDescent="0.25">
      <c r="A618" s="3">
        <v>717735</v>
      </c>
      <c r="B618" t="str">
        <f>IF(OR(LEFT(VLOOKUP($A618,'ALL EVALS'!$A:$C,3,FALSE),1)="M",LEFT(VLOOKUP($A618,'ALL EVALS'!$A:$C,3,FALSE),1)="O"),LEFT(VLOOKUP($A618,'ALL EVALS'!$A:$C,3,FALSE),4),LEFT(VLOOKUP($A618,'ALL EVALS'!$A:$C,3,FALSE),3))</f>
        <v>FCC</v>
      </c>
      <c r="C618" t="str">
        <f>VLOOKUP(A618,'ALL EVALS'!A:B,2,FALSE)</f>
        <v>Beatriz Martinez</v>
      </c>
      <c r="D618" t="str">
        <f>VLOOKUP(A618,'ALL EVALS'!A:D,4,FALSE)</f>
        <v>Sign Language Interpreter III - PPT</v>
      </c>
      <c r="E618" s="3" t="str">
        <f>VLOOKUP(A618,COLLEAGUE!A:E,5,FALSE)</f>
        <v>CLF</v>
      </c>
      <c r="F618" s="4">
        <v>42809</v>
      </c>
      <c r="G618" s="5">
        <f>MIN(INDEX('ALL EVALS'!G:G,MATCH('Evaluation Data'!$A618,'ALL EVALS'!A:A,0)))</f>
        <v>43390</v>
      </c>
      <c r="H618" s="40">
        <f>VLOOKUP(A618,COLLEAGUE!A:Q,17,FALSE)</f>
        <v>0</v>
      </c>
      <c r="I618" t="str">
        <f>VLOOKUP(A618,'ALL EVALS'!A:F,6,FALSE)</f>
        <v>Stephanie Crosby</v>
      </c>
      <c r="J618" t="str">
        <f t="shared" ca="1" si="9"/>
        <v>Yes</v>
      </c>
    </row>
    <row r="619" spans="1:10" x14ac:dyDescent="0.25">
      <c r="A619" s="3">
        <v>751374</v>
      </c>
      <c r="B619" t="str">
        <f>IF(OR(LEFT(VLOOKUP($A619,'ALL EVALS'!$A:$C,3,FALSE),1)="M",LEFT(VLOOKUP($A619,'ALL EVALS'!$A:$C,3,FALSE),1)="O"),LEFT(VLOOKUP($A619,'ALL EVALS'!$A:$C,3,FALSE),4),LEFT(VLOOKUP($A619,'ALL EVALS'!$A:$C,3,FALSE),3))</f>
        <v>FCC</v>
      </c>
      <c r="C619" t="str">
        <f>VLOOKUP(A619,'ALL EVALS'!A:B,2,FALSE)</f>
        <v>Tabitha Dubois</v>
      </c>
      <c r="D619" t="str">
        <f>VLOOKUP(A619,'ALL EVALS'!A:D,4,FALSE)</f>
        <v>Sign Language Interpreter Coordinator</v>
      </c>
      <c r="E619" s="3" t="str">
        <f>VLOOKUP(A619,COLLEAGUE!A:E,5,FALSE)</f>
        <v>CLR</v>
      </c>
      <c r="F619" s="4">
        <f>VLOOKUP(A619,COLLEAGUE!A:M,13,FALSE)</f>
        <v>43388</v>
      </c>
      <c r="G619" s="5">
        <f>MIN(INDEX('ALL EVALS'!G:G,MATCH('Evaluation Data'!$A619,'ALL EVALS'!A:A,0)))</f>
        <v>43372</v>
      </c>
      <c r="H619" s="40" t="str">
        <f>VLOOKUP(A619,COLLEAGUE!A:Q,17,FALSE)</f>
        <v>Crosby, Stephanie</v>
      </c>
      <c r="I619" t="str">
        <f>VLOOKUP(A619,'ALL EVALS'!A:F,6,FALSE)</f>
        <v>Stephanie Crosby</v>
      </c>
      <c r="J619" t="str">
        <f t="shared" ca="1" si="9"/>
        <v>Yes</v>
      </c>
    </row>
    <row r="620" spans="1:10" x14ac:dyDescent="0.25">
      <c r="A620" s="3">
        <v>799547</v>
      </c>
      <c r="B620" t="str">
        <f>IF(OR(LEFT(VLOOKUP($A620,'ALL EVALS'!$A:$C,3,FALSE),1)="M",LEFT(VLOOKUP($A620,'ALL EVALS'!$A:$C,3,FALSE),1)="O"),LEFT(VLOOKUP($A620,'ALL EVALS'!$A:$C,3,FALSE),4),LEFT(VLOOKUP($A620,'ALL EVALS'!$A:$C,3,FALSE),3))</f>
        <v>FCC</v>
      </c>
      <c r="C620" t="str">
        <f>VLOOKUP(A620,'ALL EVALS'!A:B,2,FALSE)</f>
        <v>Gurpreet Bhogal</v>
      </c>
      <c r="D620" t="str">
        <f>VLOOKUP(A620,'ALL EVALS'!A:D,4,FALSE)</f>
        <v>Office Assistant III</v>
      </c>
      <c r="E620" s="3" t="str">
        <f>VLOOKUP(A620,COLLEAGUE!A:E,5,FALSE)</f>
        <v>CLR</v>
      </c>
      <c r="F620" s="4">
        <f>VLOOKUP(A620,COLLEAGUE!A:M,13,FALSE)</f>
        <v>43413</v>
      </c>
      <c r="G620" s="5">
        <f>MIN(INDEX('ALL EVALS'!G:G,MATCH('Evaluation Data'!$A620,'ALL EVALS'!A:A,0)))</f>
        <v>43755</v>
      </c>
      <c r="H620" s="40" t="str">
        <f>VLOOKUP(A620,COLLEAGUE!A:Q,17,FALSE)</f>
        <v>Crosby, Stephanie</v>
      </c>
      <c r="I620" t="str">
        <f>VLOOKUP(A620,'ALL EVALS'!A:F,6,FALSE)</f>
        <v>Stephanie Crosby</v>
      </c>
      <c r="J620" t="str">
        <f t="shared" ca="1" si="9"/>
        <v>No</v>
      </c>
    </row>
    <row r="621" spans="1:10" x14ac:dyDescent="0.25">
      <c r="A621" s="3">
        <v>822724</v>
      </c>
      <c r="B621" t="str">
        <f>IF(OR(LEFT(VLOOKUP($A621,'ALL EVALS'!$A:$C,3,FALSE),1)="M",LEFT(VLOOKUP($A621,'ALL EVALS'!$A:$C,3,FALSE),1)="O"),LEFT(VLOOKUP($A621,'ALL EVALS'!$A:$C,3,FALSE),4),LEFT(VLOOKUP($A621,'ALL EVALS'!$A:$C,3,FALSE),3))</f>
        <v>FCC</v>
      </c>
      <c r="C621" t="str">
        <f>VLOOKUP(A621,'ALL EVALS'!A:B,2,FALSE)</f>
        <v>Javier Madrigal</v>
      </c>
      <c r="D621" t="str">
        <f>VLOOKUP(A621,'ALL EVALS'!A:D,4,FALSE)</f>
        <v>Sign Language Interpreter III</v>
      </c>
      <c r="E621" s="3" t="str">
        <f>VLOOKUP(A621,COLLEAGUE!A:E,5,FALSE)</f>
        <v>CLR</v>
      </c>
      <c r="G621" s="5">
        <f>MIN(INDEX('ALL EVALS'!G:G,MATCH('Evaluation Data'!$A621,'ALL EVALS'!A:A,0)))</f>
        <v>43155</v>
      </c>
      <c r="H621" s="40">
        <f>VLOOKUP(A621,COLLEAGUE!A:Q,17,FALSE)</f>
        <v>0</v>
      </c>
      <c r="I621" t="str">
        <f>VLOOKUP(A621,'ALL EVALS'!A:F,6,FALSE)</f>
        <v>Stephanie Crosby</v>
      </c>
      <c r="J621" t="str">
        <f t="shared" ca="1" si="9"/>
        <v>Yes</v>
      </c>
    </row>
    <row r="622" spans="1:10" x14ac:dyDescent="0.25">
      <c r="A622" s="3">
        <v>826379</v>
      </c>
      <c r="B622" t="str">
        <f>IF(OR(LEFT(VLOOKUP($A622,'ALL EVALS'!$A:$C,3,FALSE),1)="M",LEFT(VLOOKUP($A622,'ALL EVALS'!$A:$C,3,FALSE),1)="O"),LEFT(VLOOKUP($A622,'ALL EVALS'!$A:$C,3,FALSE),4),LEFT(VLOOKUP($A622,'ALL EVALS'!$A:$C,3,FALSE),3))</f>
        <v>FCC</v>
      </c>
      <c r="C622" t="str">
        <f>VLOOKUP(A622,'ALL EVALS'!A:B,2,FALSE)</f>
        <v>Lacey Easton</v>
      </c>
      <c r="D622" t="str">
        <f>VLOOKUP(A622,'ALL EVALS'!A:D,4,FALSE)</f>
        <v>Sign Language Interpreter II (FLex/Seas)</v>
      </c>
      <c r="E622" s="3" t="str">
        <f>VLOOKUP(A622,COLLEAGUE!A:E,5,FALSE)</f>
        <v>CLF</v>
      </c>
      <c r="F622" s="4">
        <f>VLOOKUP(A622,COLLEAGUE!A:M,13,FALSE)</f>
        <v>43418</v>
      </c>
      <c r="G622" s="5">
        <f>MIN(INDEX('ALL EVALS'!G:G,MATCH('Evaluation Data'!$A622,'ALL EVALS'!A:A,0)))</f>
        <v>43662</v>
      </c>
      <c r="H622" s="40" t="str">
        <f>VLOOKUP(A622,COLLEAGUE!A:Q,17,FALSE)</f>
        <v>Crosby, Stephanie</v>
      </c>
      <c r="I622" t="str">
        <f>VLOOKUP(A622,'ALL EVALS'!A:F,6,FALSE)</f>
        <v>Stephanie Crosby</v>
      </c>
      <c r="J622" t="str">
        <f t="shared" ca="1" si="9"/>
        <v>No</v>
      </c>
    </row>
    <row r="623" spans="1:10" x14ac:dyDescent="0.25">
      <c r="A623" s="3">
        <v>22047</v>
      </c>
      <c r="B623" t="str">
        <f>IF(OR(LEFT(VLOOKUP($A623,'ALL EVALS'!$A:$C,3,FALSE),1)="M",LEFT(VLOOKUP($A623,'ALL EVALS'!$A:$C,3,FALSE),1)="O"),LEFT(VLOOKUP($A623,'ALL EVALS'!$A:$C,3,FALSE),4),LEFT(VLOOKUP($A623,'ALL EVALS'!$A:$C,3,FALSE),3))</f>
        <v>FCC</v>
      </c>
      <c r="C623" t="str">
        <f>VLOOKUP(A623,'ALL EVALS'!A:B,2,FALSE)</f>
        <v>Stephanie Bisbee</v>
      </c>
      <c r="D623" t="str">
        <f>VLOOKUP(A623,'ALL EVALS'!A:D,4,FALSE)</f>
        <v>Instructional Assistant - Nursing (PPT)</v>
      </c>
      <c r="E623" s="3" t="str">
        <f>VLOOKUP(A623,COLLEAGUE!A:E,5,FALSE)</f>
        <v>CPP</v>
      </c>
      <c r="F623" s="4">
        <f>VLOOKUP(A623,COLLEAGUE!A:M,13,FALSE)</f>
        <v>43354</v>
      </c>
      <c r="G623" s="5">
        <f>MIN(INDEX('ALL EVALS'!G:G,MATCH('Evaluation Data'!$A623,'ALL EVALS'!A:A,0)))</f>
        <v>43706</v>
      </c>
      <c r="H623" s="40" t="str">
        <f>VLOOKUP(A623,COLLEAGUE!A:Q,17,FALSE)</f>
        <v>Reitz-Robinson, Stephanie R</v>
      </c>
      <c r="I623" t="str">
        <f>VLOOKUP(A623,'ALL EVALS'!A:F,6,FALSE)</f>
        <v>Stephanie Reitz-Robinson</v>
      </c>
      <c r="J623" t="str">
        <f t="shared" ca="1" si="9"/>
        <v>No</v>
      </c>
    </row>
    <row r="624" spans="1:10" x14ac:dyDescent="0.25">
      <c r="A624" s="3">
        <v>210151</v>
      </c>
      <c r="B624" t="str">
        <f>IF(OR(LEFT(VLOOKUP($A624,'ALL EVALS'!$A:$C,3,FALSE),1)="M",LEFT(VLOOKUP($A624,'ALL EVALS'!$A:$C,3,FALSE),1)="O"),LEFT(VLOOKUP($A624,'ALL EVALS'!$A:$C,3,FALSE),4),LEFT(VLOOKUP($A624,'ALL EVALS'!$A:$C,3,FALSE),3))</f>
        <v>FCC</v>
      </c>
      <c r="C624" t="str">
        <f>VLOOKUP(A624,'ALL EVALS'!A:B,2,FALSE)</f>
        <v>Theresa Ervin</v>
      </c>
      <c r="D624" t="str">
        <f>VLOOKUP(A624,'ALL EVALS'!A:D,4,FALSE)</f>
        <v>Accounting Technician I</v>
      </c>
      <c r="E624" s="3" t="str">
        <f>VLOOKUP(A624,COLLEAGUE!A:E,5,FALSE)</f>
        <v>CLR</v>
      </c>
      <c r="F624" s="4">
        <f>VLOOKUP(A624,COLLEAGUE!A:M,13,FALSE)</f>
        <v>43199</v>
      </c>
      <c r="G624" s="5">
        <f>MIN(INDEX('ALL EVALS'!G:G,MATCH('Evaluation Data'!$A624,'ALL EVALS'!A:A,0)))</f>
        <v>43556</v>
      </c>
      <c r="H624" s="40" t="str">
        <f>VLOOKUP(A624,COLLEAGUE!A:Q,17,FALSE)</f>
        <v>Reitz-Robinson, Stephanie R</v>
      </c>
      <c r="I624" t="str">
        <f>VLOOKUP(A624,'ALL EVALS'!A:F,6,FALSE)</f>
        <v>Stephanie Reitz-Robinson</v>
      </c>
      <c r="J624" t="str">
        <f t="shared" ca="1" si="9"/>
        <v>No</v>
      </c>
    </row>
    <row r="625" spans="1:10" x14ac:dyDescent="0.25">
      <c r="A625" s="3">
        <v>328141</v>
      </c>
      <c r="B625" t="str">
        <f>IF(OR(LEFT(VLOOKUP($A625,'ALL EVALS'!$A:$C,3,FALSE),1)="M",LEFT(VLOOKUP($A625,'ALL EVALS'!$A:$C,3,FALSE),1)="O"),LEFT(VLOOKUP($A625,'ALL EVALS'!$A:$C,3,FALSE),4),LEFT(VLOOKUP($A625,'ALL EVALS'!$A:$C,3,FALSE),3))</f>
        <v>FCC</v>
      </c>
      <c r="C625" t="str">
        <f>VLOOKUP(A625,'ALL EVALS'!A:B,2,FALSE)</f>
        <v>Clinton Jones</v>
      </c>
      <c r="D625" t="str">
        <f>VLOOKUP(A625,'ALL EVALS'!A:D,4,FALSE)</f>
        <v>Laboratory Simulation Technician</v>
      </c>
      <c r="E625" s="3" t="str">
        <f>VLOOKUP(A625,COLLEAGUE!A:E,5,FALSE)</f>
        <v>CLR</v>
      </c>
      <c r="F625" s="4">
        <f>VLOOKUP(A625,COLLEAGUE!A:M,13,FALSE)</f>
        <v>43291</v>
      </c>
      <c r="G625" s="5">
        <f>MIN(INDEX('ALL EVALS'!G:G,MATCH('Evaluation Data'!$A625,'ALL EVALS'!A:A,0)))</f>
        <v>43651</v>
      </c>
      <c r="H625" s="40" t="str">
        <f>VLOOKUP(A625,COLLEAGUE!A:Q,17,FALSE)</f>
        <v>Reitz-Robinson, Stephanie R</v>
      </c>
      <c r="I625" t="str">
        <f>VLOOKUP(A625,'ALL EVALS'!A:F,6,FALSE)</f>
        <v>Stephanie Reitz-Robinson</v>
      </c>
      <c r="J625" t="str">
        <f t="shared" ca="1" si="9"/>
        <v>No</v>
      </c>
    </row>
    <row r="626" spans="1:10" x14ac:dyDescent="0.25">
      <c r="A626" s="3">
        <v>402309</v>
      </c>
      <c r="B626" t="str">
        <f>IF(OR(LEFT(VLOOKUP($A626,'ALL EVALS'!$A:$C,3,FALSE),1)="M",LEFT(VLOOKUP($A626,'ALL EVALS'!$A:$C,3,FALSE),1)="O"),LEFT(VLOOKUP($A626,'ALL EVALS'!$A:$C,3,FALSE),4),LEFT(VLOOKUP($A626,'ALL EVALS'!$A:$C,3,FALSE),3))</f>
        <v>FCC</v>
      </c>
      <c r="C626" t="str">
        <f>VLOOKUP(A626,'ALL EVALS'!A:B,2,FALSE)</f>
        <v>Kathy Braze</v>
      </c>
      <c r="D626" t="str">
        <f>VLOOKUP(A626,'ALL EVALS'!A:D,4,FALSE)</f>
        <v>Department Secretary</v>
      </c>
      <c r="E626" s="3" t="str">
        <f>VLOOKUP(A626,COLLEAGUE!A:E,5,FALSE)</f>
        <v>CLR</v>
      </c>
      <c r="F626" s="4">
        <f>VLOOKUP(A626,COLLEAGUE!A:M,13,FALSE)</f>
        <v>43355</v>
      </c>
      <c r="G626" s="5">
        <f>MIN(INDEX('ALL EVALS'!G:G,MATCH('Evaluation Data'!$A626,'ALL EVALS'!A:A,0)))</f>
        <v>43705</v>
      </c>
      <c r="H626" s="40" t="str">
        <f>VLOOKUP(A626,COLLEAGUE!A:Q,17,FALSE)</f>
        <v>Reitz-Robinson, Stephanie R</v>
      </c>
      <c r="I626" t="str">
        <f>VLOOKUP(A626,'ALL EVALS'!A:F,6,FALSE)</f>
        <v>Stephanie Reitz-Robinson</v>
      </c>
      <c r="J626" t="str">
        <f t="shared" ca="1" si="9"/>
        <v>No</v>
      </c>
    </row>
    <row r="627" spans="1:10" x14ac:dyDescent="0.25">
      <c r="A627" s="3">
        <v>371264</v>
      </c>
      <c r="B627" t="str">
        <f>IF(OR(LEFT(VLOOKUP($A627,'ALL EVALS'!$A:$C,3,FALSE),1)="M",LEFT(VLOOKUP($A627,'ALL EVALS'!$A:$C,3,FALSE),1)="O"),LEFT(VLOOKUP($A627,'ALL EVALS'!$A:$C,3,FALSE),4),LEFT(VLOOKUP($A627,'ALL EVALS'!$A:$C,3,FALSE),3))</f>
        <v>CCC</v>
      </c>
      <c r="C627" t="str">
        <f>VLOOKUP(A627,'ALL EVALS'!A:B,2,FALSE)</f>
        <v>Sue Hammond</v>
      </c>
      <c r="D627" t="str">
        <f>VLOOKUP(A627,'ALL EVALS'!A:D,4,FALSE)</f>
        <v>Athletic Trainer</v>
      </c>
      <c r="E627" s="3" t="str">
        <f>VLOOKUP(A627,COLLEAGUE!A:E,5,FALSE)</f>
        <v>CLR</v>
      </c>
      <c r="F627" s="4">
        <f>VLOOKUP(A627,COLLEAGUE!A:M,13,FALSE)</f>
        <v>43238</v>
      </c>
      <c r="G627" s="5">
        <f>MIN(INDEX('ALL EVALS'!G:G,MATCH('Evaluation Data'!$A627,'ALL EVALS'!A:A,0)))</f>
        <v>43497</v>
      </c>
      <c r="H627" s="40" t="str">
        <f>VLOOKUP(A627,COLLEAGUE!A:Q,17,FALSE)</f>
        <v>Yates, Susan E</v>
      </c>
      <c r="I627" t="str">
        <f>VLOOKUP(A627,'ALL EVALS'!A:F,6,FALSE)</f>
        <v>Susan Yates</v>
      </c>
      <c r="J627" t="str">
        <f t="shared" ca="1" si="9"/>
        <v>Yes</v>
      </c>
    </row>
    <row r="628" spans="1:10" x14ac:dyDescent="0.25">
      <c r="A628" s="3">
        <v>35511</v>
      </c>
      <c r="B628" t="str">
        <f>IF(OR(LEFT(VLOOKUP($A628,'ALL EVALS'!$A:$C,3,FALSE),1)="M",LEFT(VLOOKUP($A628,'ALL EVALS'!$A:$C,3,FALSE),1)="O"),LEFT(VLOOKUP($A628,'ALL EVALS'!$A:$C,3,FALSE),4),LEFT(VLOOKUP($A628,'ALL EVALS'!$A:$C,3,FALSE),3))</f>
        <v>FCC</v>
      </c>
      <c r="C628" t="str">
        <f>VLOOKUP(A628,'ALL EVALS'!A:B,2,FALSE)</f>
        <v>Sabrina Gray</v>
      </c>
      <c r="D628" t="str">
        <f>VLOOKUP(A628,'ALL EVALS'!A:D,4,FALSE)</f>
        <v>Office Assistant II</v>
      </c>
      <c r="E628" s="3" t="str">
        <f>VLOOKUP(A628,COLLEAGUE!A:E,5,FALSE)</f>
        <v>CLR</v>
      </c>
      <c r="F628" s="4">
        <f>VLOOKUP(A628,COLLEAGUE!A:M,13,FALSE)</f>
        <v>42892</v>
      </c>
      <c r="G628" s="5">
        <f>MIN(INDEX('ALL EVALS'!G:G,MATCH('Evaluation Data'!$A628,'ALL EVALS'!A:A,0)))</f>
        <v>43739</v>
      </c>
      <c r="H628" s="40" t="str">
        <f>VLOOKUP(A628,COLLEAGUE!A:Q,17,FALSE)</f>
        <v>Johnson, Jennifer L</v>
      </c>
      <c r="I628" t="str">
        <f>VLOOKUP(A628,'ALL EVALS'!A:F,6,FALSE)</f>
        <v>Tabitha Villalba</v>
      </c>
      <c r="J628" t="str">
        <f t="shared" ca="1" si="9"/>
        <v>No</v>
      </c>
    </row>
    <row r="629" spans="1:10" x14ac:dyDescent="0.25">
      <c r="A629" s="3">
        <v>183885</v>
      </c>
      <c r="B629" t="str">
        <f>IF(OR(LEFT(VLOOKUP($A629,'ALL EVALS'!$A:$C,3,FALSE),1)="M",LEFT(VLOOKUP($A629,'ALL EVALS'!$A:$C,3,FALSE),1)="O"),LEFT(VLOOKUP($A629,'ALL EVALS'!$A:$C,3,FALSE),4),LEFT(VLOOKUP($A629,'ALL EVALS'!$A:$C,3,FALSE),3))</f>
        <v>FCC</v>
      </c>
      <c r="C629" t="str">
        <f>VLOOKUP(A629,'ALL EVALS'!A:B,2,FALSE)</f>
        <v>Jennifer Franklin</v>
      </c>
      <c r="D629" t="str">
        <f>VLOOKUP(A629,'ALL EVALS'!A:D,4,FALSE)</f>
        <v>Administrative Aide</v>
      </c>
      <c r="E629" s="3" t="str">
        <f>VLOOKUP(A629,COLLEAGUE!A:E,5,FALSE)</f>
        <v>CLR</v>
      </c>
      <c r="F629" s="4">
        <f>VLOOKUP(A629,COLLEAGUE!A:M,13,FALSE)</f>
        <v>43392</v>
      </c>
      <c r="G629" s="5">
        <f>MIN(INDEX('ALL EVALS'!G:G,MATCH('Evaluation Data'!$A629,'ALL EVALS'!A:A,0)))</f>
        <v>43674</v>
      </c>
      <c r="H629" s="40" t="str">
        <f>VLOOKUP(A629,COLLEAGUE!A:Q,17,FALSE)</f>
        <v>Johnson, Jennifer L</v>
      </c>
      <c r="I629" t="str">
        <f>VLOOKUP(A629,'ALL EVALS'!A:F,6,FALSE)</f>
        <v>Tabitha Villalba</v>
      </c>
      <c r="J629" t="str">
        <f t="shared" ca="1" si="9"/>
        <v>No</v>
      </c>
    </row>
    <row r="630" spans="1:10" x14ac:dyDescent="0.25">
      <c r="A630" s="3">
        <v>298139</v>
      </c>
      <c r="B630" t="str">
        <f>IF(OR(LEFT(VLOOKUP($A630,'ALL EVALS'!$A:$C,3,FALSE),1)="M",LEFT(VLOOKUP($A630,'ALL EVALS'!$A:$C,3,FALSE),1)="O"),LEFT(VLOOKUP($A630,'ALL EVALS'!$A:$C,3,FALSE),4),LEFT(VLOOKUP($A630,'ALL EVALS'!$A:$C,3,FALSE),3))</f>
        <v>FCC</v>
      </c>
      <c r="C630" t="str">
        <f>VLOOKUP(A630,'ALL EVALS'!A:B,2,FALSE)</f>
        <v>Tamara Herman</v>
      </c>
      <c r="D630" t="str">
        <f>VLOOKUP(A630,'ALL EVALS'!A:D,4,FALSE)</f>
        <v>Department Secretary</v>
      </c>
      <c r="E630" s="3" t="str">
        <f>VLOOKUP(A630,COLLEAGUE!A:E,5,FALSE)</f>
        <v>CLR</v>
      </c>
      <c r="F630" s="4">
        <f>VLOOKUP(A630,COLLEAGUE!A:M,13,FALSE)</f>
        <v>43417</v>
      </c>
      <c r="G630" s="5">
        <f>MIN(INDEX('ALL EVALS'!G:G,MATCH('Evaluation Data'!$A630,'ALL EVALS'!A:A,0)))</f>
        <v>43681</v>
      </c>
      <c r="H630" s="40" t="str">
        <f>VLOOKUP(A630,COLLEAGUE!A:Q,17,FALSE)</f>
        <v>Johnson, Jennifer L</v>
      </c>
      <c r="I630" t="str">
        <f>VLOOKUP(A630,'ALL EVALS'!A:F,6,FALSE)</f>
        <v>Tabitha Villalba</v>
      </c>
      <c r="J630" t="str">
        <f t="shared" ca="1" si="9"/>
        <v>No</v>
      </c>
    </row>
    <row r="631" spans="1:10" x14ac:dyDescent="0.25">
      <c r="A631" s="3">
        <v>50772</v>
      </c>
      <c r="B631" t="str">
        <f>IF(OR(LEFT(VLOOKUP($A631,'ALL EVALS'!$A:$C,3,FALSE),1)="M",LEFT(VLOOKUP($A631,'ALL EVALS'!$A:$C,3,FALSE),1)="O"),LEFT(VLOOKUP($A631,'ALL EVALS'!$A:$C,3,FALSE),4),LEFT(VLOOKUP($A631,'ALL EVALS'!$A:$C,3,FALSE),3))</f>
        <v>FCC</v>
      </c>
      <c r="C631" t="str">
        <f>VLOOKUP(A631,'ALL EVALS'!A:B,2,FALSE)</f>
        <v>Dale Jimenez</v>
      </c>
      <c r="D631" t="str">
        <f>VLOOKUP(A631,'ALL EVALS'!A:D,4,FALSE)</f>
        <v>Accounting Clerk II</v>
      </c>
      <c r="E631" s="3" t="str">
        <f>VLOOKUP(A631,COLLEAGUE!A:E,5,FALSE)</f>
        <v>CLR</v>
      </c>
      <c r="F631" s="4">
        <v>43173</v>
      </c>
      <c r="G631" s="5">
        <f>MIN(INDEX('ALL EVALS'!G:G,MATCH('Evaluation Data'!$A631,'ALL EVALS'!A:A,0)))</f>
        <v>43539</v>
      </c>
      <c r="H631" s="40">
        <f>VLOOKUP(A631,COLLEAGUE!A:Q,17,FALSE)</f>
        <v>0</v>
      </c>
      <c r="I631" t="str">
        <f>VLOOKUP(A631,'ALL EVALS'!A:F,6,FALSE)</f>
        <v>Tamara Maddox</v>
      </c>
      <c r="J631" t="str">
        <f t="shared" ca="1" si="9"/>
        <v>No</v>
      </c>
    </row>
    <row r="632" spans="1:10" x14ac:dyDescent="0.25">
      <c r="A632" s="3">
        <v>130575</v>
      </c>
      <c r="B632" t="str">
        <f>IF(OR(LEFT(VLOOKUP($A632,'ALL EVALS'!$A:$C,3,FALSE),1)="M",LEFT(VLOOKUP($A632,'ALL EVALS'!$A:$C,3,FALSE),1)="O"),LEFT(VLOOKUP($A632,'ALL EVALS'!$A:$C,3,FALSE),4),LEFT(VLOOKUP($A632,'ALL EVALS'!$A:$C,3,FALSE),3))</f>
        <v>FCC</v>
      </c>
      <c r="C632" t="str">
        <f>VLOOKUP(A632,'ALL EVALS'!A:B,2,FALSE)</f>
        <v>Sherri Dodd</v>
      </c>
      <c r="D632" t="str">
        <f>VLOOKUP(A632,'ALL EVALS'!A:D,4,FALSE)</f>
        <v>Accounting Clerk III</v>
      </c>
      <c r="E632" s="3" t="str">
        <f>VLOOKUP(A632,COLLEAGUE!A:E,5,FALSE)</f>
        <v>CLR</v>
      </c>
      <c r="F632" s="4">
        <f>VLOOKUP(A632,COLLEAGUE!A:M,13,FALSE)</f>
        <v>43158</v>
      </c>
      <c r="G632" s="5">
        <f>MIN(INDEX('ALL EVALS'!G:G,MATCH('Evaluation Data'!$A632,'ALL EVALS'!A:A,0)))</f>
        <v>43501</v>
      </c>
      <c r="H632" s="40" t="str">
        <f>VLOOKUP(A632,COLLEAGUE!A:Q,17,FALSE)</f>
        <v>Maddox, Tamara A</v>
      </c>
      <c r="I632" t="str">
        <f>VLOOKUP(A632,'ALL EVALS'!A:F,6,FALSE)</f>
        <v>Tamara Maddox</v>
      </c>
      <c r="J632" t="str">
        <f t="shared" ca="1" si="9"/>
        <v>Yes</v>
      </c>
    </row>
    <row r="633" spans="1:10" x14ac:dyDescent="0.25">
      <c r="A633" s="3">
        <v>251982</v>
      </c>
      <c r="B633" t="str">
        <f>IF(OR(LEFT(VLOOKUP($A633,'ALL EVALS'!$A:$C,3,FALSE),1)="M",LEFT(VLOOKUP($A633,'ALL EVALS'!$A:$C,3,FALSE),1)="O"),LEFT(VLOOKUP($A633,'ALL EVALS'!$A:$C,3,FALSE),4),LEFT(VLOOKUP($A633,'ALL EVALS'!$A:$C,3,FALSE),3))</f>
        <v>FCC</v>
      </c>
      <c r="C633" t="str">
        <f>VLOOKUP(A633,'ALL EVALS'!A:B,2,FALSE)</f>
        <v>Michael Coppedge</v>
      </c>
      <c r="D633" t="str">
        <f>VLOOKUP(A633,'ALL EVALS'!A:D,4,FALSE)</f>
        <v>Accounting Technician II</v>
      </c>
      <c r="E633" s="3" t="str">
        <f>VLOOKUP(A633,COLLEAGUE!A:E,5,FALSE)</f>
        <v>CLR</v>
      </c>
      <c r="F633" s="4">
        <v>43273</v>
      </c>
      <c r="G633" s="5">
        <f>MIN(INDEX('ALL EVALS'!G:G,MATCH('Evaluation Data'!$A633,'ALL EVALS'!A:A,0)))</f>
        <v>43617</v>
      </c>
      <c r="H633" s="40">
        <f>VLOOKUP(A633,COLLEAGUE!A:Q,17,FALSE)</f>
        <v>0</v>
      </c>
      <c r="I633" t="str">
        <f>VLOOKUP(A633,'ALL EVALS'!A:F,6,FALSE)</f>
        <v>Tamara Maddox</v>
      </c>
      <c r="J633" t="str">
        <f t="shared" ca="1" si="9"/>
        <v>No</v>
      </c>
    </row>
    <row r="634" spans="1:10" x14ac:dyDescent="0.25">
      <c r="A634" s="3">
        <v>285121</v>
      </c>
      <c r="B634" t="str">
        <f>IF(OR(LEFT(VLOOKUP($A634,'ALL EVALS'!$A:$C,3,FALSE),1)="M",LEFT(VLOOKUP($A634,'ALL EVALS'!$A:$C,3,FALSE),1)="O"),LEFT(VLOOKUP($A634,'ALL EVALS'!$A:$C,3,FALSE),4),LEFT(VLOOKUP($A634,'ALL EVALS'!$A:$C,3,FALSE),3))</f>
        <v>FCC</v>
      </c>
      <c r="C634" t="str">
        <f>VLOOKUP(A634,'ALL EVALS'!A:B,2,FALSE)</f>
        <v>Nora Martin</v>
      </c>
      <c r="D634" t="str">
        <f>VLOOKUP(A634,'ALL EVALS'!A:D,4,FALSE)</f>
        <v>Accounting Clerk II</v>
      </c>
      <c r="E634" s="3" t="str">
        <f>VLOOKUP(A634,COLLEAGUE!A:E,5,FALSE)</f>
        <v>CLR</v>
      </c>
      <c r="F634" s="4">
        <v>42835</v>
      </c>
      <c r="G634" s="5">
        <f>MIN(INDEX('ALL EVALS'!G:G,MATCH('Evaluation Data'!$A634,'ALL EVALS'!A:A,0)))</f>
        <v>43284</v>
      </c>
      <c r="H634" s="40">
        <f>VLOOKUP(A634,COLLEAGUE!A:Q,17,FALSE)</f>
        <v>0</v>
      </c>
      <c r="I634" t="str">
        <f>VLOOKUP(A634,'ALL EVALS'!A:F,6,FALSE)</f>
        <v>Tamara Maddox</v>
      </c>
      <c r="J634" t="str">
        <f t="shared" ca="1" si="9"/>
        <v>Yes</v>
      </c>
    </row>
    <row r="635" spans="1:10" x14ac:dyDescent="0.25">
      <c r="A635" s="3">
        <v>364271</v>
      </c>
      <c r="B635" t="str">
        <f>IF(OR(LEFT(VLOOKUP($A635,'ALL EVALS'!$A:$C,3,FALSE),1)="M",LEFT(VLOOKUP($A635,'ALL EVALS'!$A:$C,3,FALSE),1)="O"),LEFT(VLOOKUP($A635,'ALL EVALS'!$A:$C,3,FALSE),4),LEFT(VLOOKUP($A635,'ALL EVALS'!$A:$C,3,FALSE),3))</f>
        <v>FCC</v>
      </c>
      <c r="C635" t="str">
        <f>VLOOKUP(A635,'ALL EVALS'!A:B,2,FALSE)</f>
        <v>Jennifer Nassar</v>
      </c>
      <c r="D635" t="str">
        <f>VLOOKUP(A635,'ALL EVALS'!A:D,4,FALSE)</f>
        <v>Accounting Clerk III</v>
      </c>
      <c r="E635" s="3" t="str">
        <f>VLOOKUP(A635,COLLEAGUE!A:E,5,FALSE)</f>
        <v>CLR</v>
      </c>
      <c r="F635" s="4">
        <v>43168</v>
      </c>
      <c r="G635" s="5">
        <f>MIN(INDEX('ALL EVALS'!G:G,MATCH('Evaluation Data'!$A635,'ALL EVALS'!A:A,0)))</f>
        <v>43531</v>
      </c>
      <c r="H635" s="40">
        <f>VLOOKUP(A635,COLLEAGUE!A:Q,17,FALSE)</f>
        <v>0</v>
      </c>
      <c r="I635" t="str">
        <f>VLOOKUP(A635,'ALL EVALS'!A:F,6,FALSE)</f>
        <v>Tamara Maddox</v>
      </c>
      <c r="J635" t="str">
        <f t="shared" ca="1" si="9"/>
        <v>No</v>
      </c>
    </row>
    <row r="636" spans="1:10" x14ac:dyDescent="0.25">
      <c r="A636" s="3">
        <v>5710</v>
      </c>
      <c r="B636" t="str">
        <f>IF(OR(LEFT(VLOOKUP($A636,'ALL EVALS'!$A:$C,3,FALSE),1)="M",LEFT(VLOOKUP($A636,'ALL EVALS'!$A:$C,3,FALSE),1)="O"),LEFT(VLOOKUP($A636,'ALL EVALS'!$A:$C,3,FALSE),4),LEFT(VLOOKUP($A636,'ALL EVALS'!$A:$C,3,FALSE),3))</f>
        <v>FCC</v>
      </c>
      <c r="C636" t="str">
        <f>VLOOKUP(A636,'ALL EVALS'!A:B,2,FALSE)</f>
        <v>Houa Yang</v>
      </c>
      <c r="D636" t="str">
        <f>VLOOKUP(A636,'ALL EVALS'!A:D,4,FALSE)</f>
        <v>Educational Advisor</v>
      </c>
      <c r="E636" s="3" t="str">
        <f>VLOOKUP(A636,COLLEAGUE!A:E,5,FALSE)</f>
        <v>CLR</v>
      </c>
      <c r="F636" s="4">
        <f>VLOOKUP(A636,COLLEAGUE!A:M,13,FALSE)</f>
        <v>43174</v>
      </c>
      <c r="G636" s="5">
        <f>MIN(INDEX('ALL EVALS'!G:G,MATCH('Evaluation Data'!$A636,'ALL EVALS'!A:A,0)))</f>
        <v>43537</v>
      </c>
      <c r="H636" s="40" t="str">
        <f>VLOOKUP(A636,COLLEAGUE!A:Q,17,FALSE)</f>
        <v>Gaxiola, Thomas J</v>
      </c>
      <c r="I636" t="str">
        <f>VLOOKUP(A636,'ALL EVALS'!A:F,6,FALSE)</f>
        <v>Thomas Gaxiola</v>
      </c>
      <c r="J636" t="str">
        <f t="shared" ca="1" si="9"/>
        <v>No</v>
      </c>
    </row>
    <row r="637" spans="1:10" x14ac:dyDescent="0.25">
      <c r="A637" s="3">
        <v>24571</v>
      </c>
      <c r="B637" t="str">
        <f>IF(OR(LEFT(VLOOKUP($A637,'ALL EVALS'!$A:$C,3,FALSE),1)="M",LEFT(VLOOKUP($A637,'ALL EVALS'!$A:$C,3,FALSE),1)="O"),LEFT(VLOOKUP($A637,'ALL EVALS'!$A:$C,3,FALSE),4),LEFT(VLOOKUP($A637,'ALL EVALS'!$A:$C,3,FALSE),3))</f>
        <v>FCC</v>
      </c>
      <c r="C637" t="str">
        <f>VLOOKUP(A637,'ALL EVALS'!A:B,2,FALSE)</f>
        <v>Ernesto Garcia</v>
      </c>
      <c r="D637" t="str">
        <f>VLOOKUP(A637,'ALL EVALS'!A:D,4,FALSE)</f>
        <v>Educational Advisor</v>
      </c>
      <c r="E637" s="3" t="str">
        <f>VLOOKUP(A637,COLLEAGUE!A:E,5,FALSE)</f>
        <v>CLR</v>
      </c>
      <c r="F637" s="4">
        <f>VLOOKUP(A637,COLLEAGUE!A:M,13,FALSE)</f>
        <v>43437</v>
      </c>
      <c r="G637" s="5">
        <f>MIN(INDEX('ALL EVALS'!G:G,MATCH('Evaluation Data'!$A637,'ALL EVALS'!A:A,0)))</f>
        <v>43800</v>
      </c>
      <c r="H637" s="40" t="str">
        <f>VLOOKUP(A637,COLLEAGUE!A:Q,17,FALSE)</f>
        <v>Gaxiola, Thomas J</v>
      </c>
      <c r="I637" t="str">
        <f>VLOOKUP(A637,'ALL EVALS'!A:F,6,FALSE)</f>
        <v>Thomas Gaxiola</v>
      </c>
      <c r="J637" t="str">
        <f t="shared" ca="1" si="9"/>
        <v>No</v>
      </c>
    </row>
    <row r="638" spans="1:10" x14ac:dyDescent="0.25">
      <c r="A638" s="3">
        <v>26294</v>
      </c>
      <c r="B638" t="str">
        <f>IF(OR(LEFT(VLOOKUP($A638,'ALL EVALS'!$A:$C,3,FALSE),1)="M",LEFT(VLOOKUP($A638,'ALL EVALS'!$A:$C,3,FALSE),1)="O"),LEFT(VLOOKUP($A638,'ALL EVALS'!$A:$C,3,FALSE),4),LEFT(VLOOKUP($A638,'ALL EVALS'!$A:$C,3,FALSE),3))</f>
        <v>FCC</v>
      </c>
      <c r="C638" t="str">
        <f>VLOOKUP(A638,'ALL EVALS'!A:B,2,FALSE)</f>
        <v>Eleanor Bruce</v>
      </c>
      <c r="D638" t="str">
        <f>VLOOKUP(A638,'ALL EVALS'!A:D,4,FALSE)</f>
        <v>Accounting Clerk III</v>
      </c>
      <c r="E638" s="3" t="str">
        <f>VLOOKUP(A638,COLLEAGUE!A:E,5,FALSE)</f>
        <v>CLR</v>
      </c>
      <c r="F638" s="4">
        <f>VLOOKUP(A638,COLLEAGUE!A:M,13,FALSE)</f>
        <v>43325</v>
      </c>
      <c r="G638" s="5">
        <f>MIN(INDEX('ALL EVALS'!G:G,MATCH('Evaluation Data'!$A638,'ALL EVALS'!A:A,0)))</f>
        <v>43725</v>
      </c>
      <c r="H638" s="40" t="str">
        <f>VLOOKUP(A638,COLLEAGUE!A:Q,17,FALSE)</f>
        <v>Gaxiola, Thomas J</v>
      </c>
      <c r="I638" t="str">
        <f>VLOOKUP(A638,'ALL EVALS'!A:F,6,FALSE)</f>
        <v>Thomas Gaxiola</v>
      </c>
      <c r="J638" t="str">
        <f t="shared" ca="1" si="9"/>
        <v>No</v>
      </c>
    </row>
    <row r="639" spans="1:10" x14ac:dyDescent="0.25">
      <c r="A639" s="3">
        <v>242945</v>
      </c>
      <c r="B639" t="str">
        <f>IF(OR(LEFT(VLOOKUP($A639,'ALL EVALS'!$A:$C,3,FALSE),1)="M",LEFT(VLOOKUP($A639,'ALL EVALS'!$A:$C,3,FALSE),1)="O"),LEFT(VLOOKUP($A639,'ALL EVALS'!$A:$C,3,FALSE),4),LEFT(VLOOKUP($A639,'ALL EVALS'!$A:$C,3,FALSE),3))</f>
        <v>FCC</v>
      </c>
      <c r="C639" t="str">
        <f>VLOOKUP(A639,'ALL EVALS'!A:B,2,FALSE)</f>
        <v>Mark McNiff</v>
      </c>
      <c r="D639" t="str">
        <f>VLOOKUP(A639,'ALL EVALS'!A:D,4,FALSE)</f>
        <v>Educational Advisor</v>
      </c>
      <c r="E639" s="3" t="str">
        <f>VLOOKUP(A639,COLLEAGUE!A:E,5,FALSE)</f>
        <v>CLR</v>
      </c>
      <c r="F639" s="4">
        <f>VLOOKUP(A639,COLLEAGUE!A:M,13,FALSE)</f>
        <v>43165</v>
      </c>
      <c r="G639" s="5">
        <f>MIN(INDEX('ALL EVALS'!G:G,MATCH('Evaluation Data'!$A639,'ALL EVALS'!A:A,0)))</f>
        <v>43527</v>
      </c>
      <c r="H639" s="40" t="str">
        <f>VLOOKUP(A639,COLLEAGUE!A:Q,17,FALSE)</f>
        <v>Gaxiola, Thomas J</v>
      </c>
      <c r="I639" t="str">
        <f>VLOOKUP(A639,'ALL EVALS'!A:F,6,FALSE)</f>
        <v>Thomas Gaxiola</v>
      </c>
      <c r="J639" t="str">
        <f t="shared" ca="1" si="9"/>
        <v>No</v>
      </c>
    </row>
    <row r="640" spans="1:10" x14ac:dyDescent="0.25">
      <c r="A640" s="3">
        <v>295319</v>
      </c>
      <c r="B640" t="str">
        <f>IF(OR(LEFT(VLOOKUP($A640,'ALL EVALS'!$A:$C,3,FALSE),1)="M",LEFT(VLOOKUP($A640,'ALL EVALS'!$A:$C,3,FALSE),1)="O"),LEFT(VLOOKUP($A640,'ALL EVALS'!$A:$C,3,FALSE),4),LEFT(VLOOKUP($A640,'ALL EVALS'!$A:$C,3,FALSE),3))</f>
        <v>FCC</v>
      </c>
      <c r="C640" t="str">
        <f>VLOOKUP(A640,'ALL EVALS'!A:B,2,FALSE)</f>
        <v>Laurie Nichols</v>
      </c>
      <c r="D640" t="str">
        <f>VLOOKUP(A640,'ALL EVALS'!A:D,4,FALSE)</f>
        <v>Office Assistant III</v>
      </c>
      <c r="E640" s="3" t="str">
        <f>VLOOKUP(A640,COLLEAGUE!A:E,5,FALSE)</f>
        <v>CLR</v>
      </c>
      <c r="F640" s="4">
        <f>VLOOKUP(A640,COLLEAGUE!A:M,13,FALSE)</f>
        <v>43077</v>
      </c>
      <c r="G640" s="5">
        <f>MIN(INDEX('ALL EVALS'!G:G,MATCH('Evaluation Data'!$A640,'ALL EVALS'!A:A,0)))</f>
        <v>43772</v>
      </c>
      <c r="H640" s="40" t="str">
        <f>VLOOKUP(A640,COLLEAGUE!A:Q,17,FALSE)</f>
        <v>Gaxiola, Thomas J</v>
      </c>
      <c r="I640" t="str">
        <f>VLOOKUP(A640,'ALL EVALS'!A:F,6,FALSE)</f>
        <v>Thomas Gaxiola</v>
      </c>
      <c r="J640" t="str">
        <f t="shared" ca="1" si="9"/>
        <v>No</v>
      </c>
    </row>
    <row r="641" spans="1:10" x14ac:dyDescent="0.25">
      <c r="A641" s="3">
        <v>562500</v>
      </c>
      <c r="B641" t="str">
        <f>IF(OR(LEFT(VLOOKUP($A641,'ALL EVALS'!$A:$C,3,FALSE),1)="M",LEFT(VLOOKUP($A641,'ALL EVALS'!$A:$C,3,FALSE),1)="O"),LEFT(VLOOKUP($A641,'ALL EVALS'!$A:$C,3,FALSE),4),LEFT(VLOOKUP($A641,'ALL EVALS'!$A:$C,3,FALSE),3))</f>
        <v>FCC</v>
      </c>
      <c r="C641" t="str">
        <f>VLOOKUP(A641,'ALL EVALS'!A:B,2,FALSE)</f>
        <v>Sarina Karr</v>
      </c>
      <c r="D641" t="str">
        <f>VLOOKUP(A641,'ALL EVALS'!A:D,4,FALSE)</f>
        <v>Office Assistant II</v>
      </c>
      <c r="E641" s="3" t="str">
        <f>VLOOKUP(A641,COLLEAGUE!A:E,5,FALSE)</f>
        <v>CLR</v>
      </c>
      <c r="F641" s="4">
        <v>43298</v>
      </c>
      <c r="G641" s="5">
        <f>MIN(INDEX('ALL EVALS'!G:G,MATCH('Evaluation Data'!$A641,'ALL EVALS'!A:A,0)))</f>
        <v>43678</v>
      </c>
      <c r="H641" s="40">
        <f>VLOOKUP(A641,COLLEAGUE!A:Q,17,FALSE)</f>
        <v>0</v>
      </c>
      <c r="I641" t="str">
        <f>VLOOKUP(A641,'ALL EVALS'!A:F,6,FALSE)</f>
        <v>Thomas Gaxiola</v>
      </c>
      <c r="J641" t="str">
        <f t="shared" ca="1" si="9"/>
        <v>No</v>
      </c>
    </row>
    <row r="642" spans="1:10" x14ac:dyDescent="0.25">
      <c r="A642" s="3">
        <v>39998</v>
      </c>
      <c r="B642" t="str">
        <f>IF(OR(LEFT(VLOOKUP($A642,'ALL EVALS'!$A:$C,3,FALSE),1)="M",LEFT(VLOOKUP($A642,'ALL EVALS'!$A:$C,3,FALSE),1)="O"),LEFT(VLOOKUP($A642,'ALL EVALS'!$A:$C,3,FALSE),4),LEFT(VLOOKUP($A642,'ALL EVALS'!$A:$C,3,FALSE),3))</f>
        <v>FCC</v>
      </c>
      <c r="C642" t="str">
        <f>VLOOKUP(A642,'ALL EVALS'!A:B,2,FALSE)</f>
        <v>Joyce Clark</v>
      </c>
      <c r="D642" t="str">
        <f>VLOOKUP(A642,'ALL EVALS'!A:D,4,FALSE)</f>
        <v>Department Secretary - PPT</v>
      </c>
      <c r="E642" s="3" t="str">
        <f>VLOOKUP(A642,COLLEAGUE!A:E,5,FALSE)</f>
        <v>CPP</v>
      </c>
      <c r="F642" s="4">
        <v>43126</v>
      </c>
      <c r="G642" s="5">
        <f>MIN(INDEX('ALL EVALS'!G:G,MATCH('Evaluation Data'!$A642,'ALL EVALS'!A:A,0)))</f>
        <v>43467</v>
      </c>
      <c r="H642" s="40">
        <f>VLOOKUP(A642,COLLEAGUE!A:Q,17,FALSE)</f>
        <v>0</v>
      </c>
      <c r="I642" t="str">
        <f>VLOOKUP(A642,'ALL EVALS'!A:F,6,FALSE)</f>
        <v>Timothy Woods</v>
      </c>
      <c r="J642" t="str">
        <f t="shared" ref="J642:J662" ca="1" si="10">IF(G642&lt;TODAY(),"Yes","No")</f>
        <v>Yes</v>
      </c>
    </row>
    <row r="643" spans="1:10" x14ac:dyDescent="0.25">
      <c r="A643" s="3">
        <v>144796</v>
      </c>
      <c r="B643" t="str">
        <f>IF(OR(LEFT(VLOOKUP($A643,'ALL EVALS'!$A:$C,3,FALSE),1)="M",LEFT(VLOOKUP($A643,'ALL EVALS'!$A:$C,3,FALSE),1)="O"),LEFT(VLOOKUP($A643,'ALL EVALS'!$A:$C,3,FALSE),4),LEFT(VLOOKUP($A643,'ALL EVALS'!$A:$C,3,FALSE),3))</f>
        <v>FCC</v>
      </c>
      <c r="C643" t="str">
        <f>VLOOKUP(A643,'ALL EVALS'!A:B,2,FALSE)</f>
        <v>Carrie Baize</v>
      </c>
      <c r="D643" t="str">
        <f>VLOOKUP(A643,'ALL EVALS'!A:D,4,FALSE)</f>
        <v>Office Assistant III</v>
      </c>
      <c r="E643" s="3" t="str">
        <f>VLOOKUP(A643,COLLEAGUE!A:E,5,FALSE)</f>
        <v>CLR</v>
      </c>
      <c r="F643" s="4">
        <v>42934</v>
      </c>
      <c r="G643" s="5">
        <f>MIN(INDEX('ALL EVALS'!G:G,MATCH('Evaluation Data'!$A643,'ALL EVALS'!A:A,0)))</f>
        <v>43252</v>
      </c>
      <c r="H643" s="40">
        <f>VLOOKUP(A643,COLLEAGUE!A:Q,17,FALSE)</f>
        <v>0</v>
      </c>
      <c r="I643" t="str">
        <f>VLOOKUP(A643,'ALL EVALS'!A:F,6,FALSE)</f>
        <v>Timothy Woods</v>
      </c>
      <c r="J643" t="str">
        <f t="shared" ca="1" si="10"/>
        <v>Yes</v>
      </c>
    </row>
    <row r="644" spans="1:10" x14ac:dyDescent="0.25">
      <c r="A644" s="3">
        <v>170854</v>
      </c>
      <c r="B644" t="str">
        <f>IF(OR(LEFT(VLOOKUP($A644,'ALL EVALS'!$A:$C,3,FALSE),1)="M",LEFT(VLOOKUP($A644,'ALL EVALS'!$A:$C,3,FALSE),1)="O"),LEFT(VLOOKUP($A644,'ALL EVALS'!$A:$C,3,FALSE),4),LEFT(VLOOKUP($A644,'ALL EVALS'!$A:$C,3,FALSE),3))</f>
        <v>FCC</v>
      </c>
      <c r="C644" t="str">
        <f>VLOOKUP(A644,'ALL EVALS'!A:B,2,FALSE)</f>
        <v>Pearl Mangum</v>
      </c>
      <c r="D644" t="str">
        <f>VLOOKUP(A644,'ALL EVALS'!A:D,4,FALSE)</f>
        <v>Administrative Aide</v>
      </c>
      <c r="E644" s="3" t="str">
        <f>VLOOKUP(A644,COLLEAGUE!A:E,5,FALSE)</f>
        <v>CLR</v>
      </c>
      <c r="F644" s="4">
        <f>VLOOKUP(A644,COLLEAGUE!A:M,13,FALSE)</f>
        <v>43119</v>
      </c>
      <c r="G644" s="5">
        <f>MIN(INDEX('ALL EVALS'!G:G,MATCH('Evaluation Data'!$A644,'ALL EVALS'!A:A,0)))</f>
        <v>43297</v>
      </c>
      <c r="H644" s="40" t="str">
        <f>VLOOKUP(A644,COLLEAGUE!A:Q,17,FALSE)</f>
        <v>Vasquez, Rojelio</v>
      </c>
      <c r="I644" t="str">
        <f>VLOOKUP(A644,'ALL EVALS'!A:F,6,FALSE)</f>
        <v>Timothy Woods</v>
      </c>
      <c r="J644" t="str">
        <f t="shared" ca="1" si="10"/>
        <v>Yes</v>
      </c>
    </row>
    <row r="645" spans="1:10" x14ac:dyDescent="0.25">
      <c r="A645" s="3">
        <v>191743</v>
      </c>
      <c r="B645" t="str">
        <f>IF(OR(LEFT(VLOOKUP($A645,'ALL EVALS'!$A:$C,3,FALSE),1)="M",LEFT(VLOOKUP($A645,'ALL EVALS'!$A:$C,3,FALSE),1)="O"),LEFT(VLOOKUP($A645,'ALL EVALS'!$A:$C,3,FALSE),4),LEFT(VLOOKUP($A645,'ALL EVALS'!$A:$C,3,FALSE),3))</f>
        <v>FCC</v>
      </c>
      <c r="C645" t="str">
        <f>VLOOKUP(A645,'ALL EVALS'!A:B,2,FALSE)</f>
        <v>Jeffrey Santellano</v>
      </c>
      <c r="D645" t="str">
        <f>VLOOKUP(A645,'ALL EVALS'!A:D,4,FALSE)</f>
        <v>Instructional Technician - Microcomputer Lab</v>
      </c>
      <c r="E645" s="3" t="str">
        <f>VLOOKUP(A645,COLLEAGUE!A:E,5,FALSE)</f>
        <v>CLR</v>
      </c>
      <c r="F645" s="4">
        <f>VLOOKUP(A645,COLLEAGUE!A:M,13,FALSE)</f>
        <v>42842</v>
      </c>
      <c r="G645" s="5">
        <f>MIN(INDEX('ALL EVALS'!G:G,MATCH('Evaluation Data'!$A645,'ALL EVALS'!A:A,0)))</f>
        <v>43191</v>
      </c>
      <c r="H645" s="40" t="str">
        <f>VLOOKUP(A645,COLLEAGUE!A:Q,17,FALSE)</f>
        <v>Vasquez, Rojelio</v>
      </c>
      <c r="I645" t="str">
        <f>VLOOKUP(A645,'ALL EVALS'!A:F,6,FALSE)</f>
        <v>Timothy Woods</v>
      </c>
      <c r="J645" t="str">
        <f t="shared" ca="1" si="10"/>
        <v>Yes</v>
      </c>
    </row>
    <row r="646" spans="1:10" x14ac:dyDescent="0.25">
      <c r="A646" s="3">
        <v>483300</v>
      </c>
      <c r="B646" t="str">
        <f>IF(OR(LEFT(VLOOKUP($A646,'ALL EVALS'!$A:$C,3,FALSE),1)="M",LEFT(VLOOKUP($A646,'ALL EVALS'!$A:$C,3,FALSE),1)="O"),LEFT(VLOOKUP($A646,'ALL EVALS'!$A:$C,3,FALSE),4),LEFT(VLOOKUP($A646,'ALL EVALS'!$A:$C,3,FALSE),3))</f>
        <v>FCC</v>
      </c>
      <c r="C646" t="str">
        <f>VLOOKUP(A646,'ALL EVALS'!A:B,2,FALSE)</f>
        <v>Frances Catlapp</v>
      </c>
      <c r="D646" t="str">
        <f>VLOOKUP(A646,'ALL EVALS'!A:D,4,FALSE)</f>
        <v>Department Secretary</v>
      </c>
      <c r="E646" s="3" t="str">
        <f>VLOOKUP(A646,COLLEAGUE!A:E,5,FALSE)</f>
        <v>CLR</v>
      </c>
      <c r="F646" s="4">
        <f>VLOOKUP(A646,COLLEAGUE!A:M,13,FALSE)</f>
        <v>43103</v>
      </c>
      <c r="G646" s="5">
        <f>MIN(INDEX('ALL EVALS'!G:G,MATCH('Evaluation Data'!$A646,'ALL EVALS'!A:A,0)))</f>
        <v>43438</v>
      </c>
      <c r="H646" s="40" t="str">
        <f>VLOOKUP(A646,COLLEAGUE!A:Q,17,FALSE)</f>
        <v>Vasquez, Rojelio</v>
      </c>
      <c r="I646" t="str">
        <f>VLOOKUP(A646,'ALL EVALS'!A:F,6,FALSE)</f>
        <v>Timothy Woods</v>
      </c>
      <c r="J646" t="str">
        <f t="shared" ca="1" si="10"/>
        <v>Yes</v>
      </c>
    </row>
    <row r="647" spans="1:10" x14ac:dyDescent="0.25">
      <c r="A647" s="3">
        <v>1107</v>
      </c>
      <c r="B647" t="str">
        <f>IF(OR(LEFT(VLOOKUP($A647,'ALL EVALS'!$A:$C,3,FALSE),1)="M",LEFT(VLOOKUP($A647,'ALL EVALS'!$A:$C,3,FALSE),1)="O"),LEFT(VLOOKUP($A647,'ALL EVALS'!$A:$C,3,FALSE),4),LEFT(VLOOKUP($A647,'ALL EVALS'!$A:$C,3,FALSE),3))</f>
        <v xml:space="preserve">RC </v>
      </c>
      <c r="C647" t="str">
        <f>VLOOKUP(A647,'ALL EVALS'!A:B,2,FALSE)</f>
        <v>Christina Buzo</v>
      </c>
      <c r="D647" t="str">
        <f>VLOOKUP(A647,'ALL EVALS'!A:D,4,FALSE)</f>
        <v>Administrative Aide</v>
      </c>
      <c r="E647" s="3" t="str">
        <f>VLOOKUP(A647,COLLEAGUE!A:E,5,FALSE)</f>
        <v>CLR</v>
      </c>
      <c r="F647" s="4">
        <f>VLOOKUP(A647,COLLEAGUE!A:M,13,FALSE)</f>
        <v>43290</v>
      </c>
      <c r="G647" s="5">
        <f>MIN(INDEX('ALL EVALS'!G:G,MATCH('Evaluation Data'!$A647,'ALL EVALS'!A:A,0)))</f>
        <v>43638</v>
      </c>
      <c r="H647" s="40" t="str">
        <f>VLOOKUP(A647,COLLEAGUE!A:Q,17,FALSE)</f>
        <v>Davis, Gary Todd</v>
      </c>
      <c r="I647" t="str">
        <f>VLOOKUP(A647,'ALL EVALS'!A:F,6,FALSE)</f>
        <v>Todd Davis</v>
      </c>
      <c r="J647" t="str">
        <f t="shared" ca="1" si="10"/>
        <v>No</v>
      </c>
    </row>
    <row r="648" spans="1:10" x14ac:dyDescent="0.25">
      <c r="A648" s="3">
        <v>9856</v>
      </c>
      <c r="B648" t="str">
        <f>IF(OR(LEFT(VLOOKUP($A648,'ALL EVALS'!$A:$C,3,FALSE),1)="M",LEFT(VLOOKUP($A648,'ALL EVALS'!$A:$C,3,FALSE),1)="O"),LEFT(VLOOKUP($A648,'ALL EVALS'!$A:$C,3,FALSE),4),LEFT(VLOOKUP($A648,'ALL EVALS'!$A:$C,3,FALSE),3))</f>
        <v xml:space="preserve">RC </v>
      </c>
      <c r="C648" t="str">
        <f>VLOOKUP(A648,'ALL EVALS'!A:B,2,FALSE)</f>
        <v>Stephanie Doyle</v>
      </c>
      <c r="D648" t="str">
        <f>VLOOKUP(A648,'ALL EVALS'!A:D,4,FALSE)</f>
        <v>Library Services Specialist</v>
      </c>
      <c r="E648" s="3" t="str">
        <f>VLOOKUP(A648,COLLEAGUE!A:E,5,FALSE)</f>
        <v>CLR</v>
      </c>
      <c r="F648" s="4">
        <f>VLOOKUP(A648,COLLEAGUE!A:M,13,FALSE)</f>
        <v>43349</v>
      </c>
      <c r="G648" s="5">
        <f>MIN(INDEX('ALL EVALS'!G:G,MATCH('Evaluation Data'!$A648,'ALL EVALS'!A:A,0)))</f>
        <v>43677</v>
      </c>
      <c r="H648" s="40" t="str">
        <f>VLOOKUP(A648,COLLEAGUE!A:Q,17,FALSE)</f>
        <v>Davis, Gary Todd</v>
      </c>
      <c r="I648" t="str">
        <f>VLOOKUP(A648,'ALL EVALS'!A:F,6,FALSE)</f>
        <v>Todd Davis</v>
      </c>
      <c r="J648" t="str">
        <f t="shared" ca="1" si="10"/>
        <v>No</v>
      </c>
    </row>
    <row r="649" spans="1:10" x14ac:dyDescent="0.25">
      <c r="A649" s="3">
        <v>390011</v>
      </c>
      <c r="B649" t="str">
        <f>IF(OR(LEFT(VLOOKUP($A649,'ALL EVALS'!$A:$C,3,FALSE),1)="M",LEFT(VLOOKUP($A649,'ALL EVALS'!$A:$C,3,FALSE),1)="O"),LEFT(VLOOKUP($A649,'ALL EVALS'!$A:$C,3,FALSE),4),LEFT(VLOOKUP($A649,'ALL EVALS'!$A:$C,3,FALSE),3))</f>
        <v xml:space="preserve">RC </v>
      </c>
      <c r="C649" t="str">
        <f>VLOOKUP(A649,'ALL EVALS'!A:B,2,FALSE)</f>
        <v>Peter-Tony Tran</v>
      </c>
      <c r="D649" t="str">
        <f>VLOOKUP(A649,'ALL EVALS'!A:D,4,FALSE)</f>
        <v>Library Services Assistant</v>
      </c>
      <c r="E649" s="3" t="str">
        <f>VLOOKUP(A649,COLLEAGUE!A:E,5,FALSE)</f>
        <v>CLR</v>
      </c>
      <c r="F649" s="4">
        <f>VLOOKUP(A649,COLLEAGUE!A:M,13,FALSE)</f>
        <v>43152</v>
      </c>
      <c r="G649" s="5">
        <f>MIN(INDEX('ALL EVALS'!G:G,MATCH('Evaluation Data'!$A649,'ALL EVALS'!A:A,0)))</f>
        <v>43497</v>
      </c>
      <c r="H649" s="40" t="str">
        <f>VLOOKUP(A649,COLLEAGUE!A:Q,17,FALSE)</f>
        <v>Davis, Gary Todd</v>
      </c>
      <c r="I649" t="str">
        <f>VLOOKUP(A649,'ALL EVALS'!A:F,6,FALSE)</f>
        <v>Todd Davis</v>
      </c>
      <c r="J649" t="str">
        <f t="shared" ca="1" si="10"/>
        <v>Yes</v>
      </c>
    </row>
    <row r="650" spans="1:10" x14ac:dyDescent="0.25">
      <c r="A650" s="3">
        <v>435347</v>
      </c>
      <c r="B650" t="str">
        <f>IF(OR(LEFT(VLOOKUP($A650,'ALL EVALS'!$A:$C,3,FALSE),1)="M",LEFT(VLOOKUP($A650,'ALL EVALS'!$A:$C,3,FALSE),1)="O"),LEFT(VLOOKUP($A650,'ALL EVALS'!$A:$C,3,FALSE),4),LEFT(VLOOKUP($A650,'ALL EVALS'!$A:$C,3,FALSE),3))</f>
        <v xml:space="preserve">RC </v>
      </c>
      <c r="C650" t="str">
        <f>VLOOKUP(A650,'ALL EVALS'!A:B,2,FALSE)</f>
        <v>Kyle Kirkman</v>
      </c>
      <c r="D650" t="str">
        <f>VLOOKUP(A650,'ALL EVALS'!A:D,4,FALSE)</f>
        <v>Library Services Specialist</v>
      </c>
      <c r="E650" s="3" t="str">
        <f>VLOOKUP(A650,COLLEAGUE!A:E,5,FALSE)</f>
        <v>CLR</v>
      </c>
      <c r="F650" s="4">
        <f>VLOOKUP(A650,COLLEAGUE!A:M,13,FALSE)</f>
        <v>43349</v>
      </c>
      <c r="G650" s="5">
        <f>MIN(INDEX('ALL EVALS'!G:G,MATCH('Evaluation Data'!$A650,'ALL EVALS'!A:A,0)))</f>
        <v>43692</v>
      </c>
      <c r="H650" s="40" t="str">
        <f>VLOOKUP(A650,COLLEAGUE!A:Q,17,FALSE)</f>
        <v>Davis, Gary Todd</v>
      </c>
      <c r="I650" t="str">
        <f>VLOOKUP(A650,'ALL EVALS'!A:F,6,FALSE)</f>
        <v>Todd Davis</v>
      </c>
      <c r="J650" t="str">
        <f t="shared" ca="1" si="10"/>
        <v>No</v>
      </c>
    </row>
    <row r="651" spans="1:10" x14ac:dyDescent="0.25">
      <c r="A651" s="3">
        <v>546576</v>
      </c>
      <c r="B651" t="str">
        <f>IF(OR(LEFT(VLOOKUP($A651,'ALL EVALS'!$A:$C,3,FALSE),1)="M",LEFT(VLOOKUP($A651,'ALL EVALS'!$A:$C,3,FALSE),1)="O"),LEFT(VLOOKUP($A651,'ALL EVALS'!$A:$C,3,FALSE),4),LEFT(VLOOKUP($A651,'ALL EVALS'!$A:$C,3,FALSE),3))</f>
        <v xml:space="preserve">RC </v>
      </c>
      <c r="C651" t="str">
        <f>VLOOKUP(A651,'ALL EVALS'!A:B,2,FALSE)</f>
        <v>Kim Davidson</v>
      </c>
      <c r="D651" t="str">
        <f>VLOOKUP(A651,'ALL EVALS'!A:D,4,FALSE)</f>
        <v>Library/Learning Resource Assistant I</v>
      </c>
      <c r="E651" s="3" t="str">
        <f>VLOOKUP(A651,COLLEAGUE!A:E,5,FALSE)</f>
        <v>CLR</v>
      </c>
      <c r="F651" s="4">
        <f>VLOOKUP(A651,COLLEAGUE!A:M,13,FALSE)</f>
        <v>43405</v>
      </c>
      <c r="G651" s="5">
        <f>MIN(INDEX('ALL EVALS'!G:G,MATCH('Evaluation Data'!$A651,'ALL EVALS'!A:A,0)))</f>
        <v>43770</v>
      </c>
      <c r="H651" s="40" t="str">
        <f>VLOOKUP(A651,COLLEAGUE!A:Q,17,FALSE)</f>
        <v>Davis, Gary Todd</v>
      </c>
      <c r="I651" t="str">
        <f>VLOOKUP(A651,'ALL EVALS'!A:F,6,FALSE)</f>
        <v>Todd Davis</v>
      </c>
      <c r="J651" t="str">
        <f t="shared" ca="1" si="10"/>
        <v>No</v>
      </c>
    </row>
    <row r="652" spans="1:10" x14ac:dyDescent="0.25">
      <c r="A652" s="3">
        <v>3200</v>
      </c>
      <c r="B652" t="str">
        <f>IF(OR(LEFT(VLOOKUP($A652,'ALL EVALS'!$A:$C,3,FALSE),1)="M",LEFT(VLOOKUP($A652,'ALL EVALS'!$A:$C,3,FALSE),1)="O"),LEFT(VLOOKUP($A652,'ALL EVALS'!$A:$C,3,FALSE),4),LEFT(VLOOKUP($A652,'ALL EVALS'!$A:$C,3,FALSE),3))</f>
        <v xml:space="preserve">RC </v>
      </c>
      <c r="C652" t="str">
        <f>VLOOKUP(A652,'ALL EVALS'!A:B,2,FALSE)</f>
        <v>Karen Elliott</v>
      </c>
      <c r="D652" t="str">
        <f>VLOOKUP(A652,'ALL EVALS'!A:D,4,FALSE)</f>
        <v>Office Assistant III</v>
      </c>
      <c r="E652" s="3" t="str">
        <f>VLOOKUP(A652,COLLEAGUE!A:E,5,FALSE)</f>
        <v>CLR</v>
      </c>
      <c r="F652" s="4">
        <f>VLOOKUP(A652,COLLEAGUE!A:M,13,FALSE)</f>
        <v>43403</v>
      </c>
      <c r="G652" s="5">
        <f>MIN(INDEX('ALL EVALS'!G:G,MATCH('Evaluation Data'!$A652,'ALL EVALS'!A:A,0)))</f>
        <v>43771</v>
      </c>
      <c r="H652" s="40" t="str">
        <f>VLOOKUP(A652,COLLEAGUE!A:Q,17,FALSE)</f>
        <v>Fisher, Veronica M</v>
      </c>
      <c r="I652" t="str">
        <f>VLOOKUP(A652,'ALL EVALS'!A:F,6,FALSE)</f>
        <v>Veronica Fisher</v>
      </c>
      <c r="J652" t="str">
        <f t="shared" ca="1" si="10"/>
        <v>No</v>
      </c>
    </row>
    <row r="653" spans="1:10" x14ac:dyDescent="0.25">
      <c r="A653" s="3">
        <v>18101</v>
      </c>
      <c r="B653" t="str">
        <f>IF(OR(LEFT(VLOOKUP($A653,'ALL EVALS'!$A:$C,3,FALSE),1)="M",LEFT(VLOOKUP($A653,'ALL EVALS'!$A:$C,3,FALSE),1)="O"),LEFT(VLOOKUP($A653,'ALL EVALS'!$A:$C,3,FALSE),4),LEFT(VLOOKUP($A653,'ALL EVALS'!$A:$C,3,FALSE),3))</f>
        <v xml:space="preserve">RC </v>
      </c>
      <c r="C653" t="str">
        <f>VLOOKUP(A653,'ALL EVALS'!A:B,2,FALSE)</f>
        <v>Monique Mendoza</v>
      </c>
      <c r="D653" t="str">
        <f>VLOOKUP(A653,'ALL EVALS'!A:D,4,FALSE)</f>
        <v>Student Services Specialist</v>
      </c>
      <c r="E653" s="3" t="str">
        <f>VLOOKUP(A653,COLLEAGUE!A:E,5,FALSE)</f>
        <v>CLR</v>
      </c>
      <c r="F653" s="4">
        <f>VLOOKUP(A653,COLLEAGUE!A:M,13,FALSE)</f>
        <v>43217</v>
      </c>
      <c r="G653" s="5">
        <f>MIN(INDEX('ALL EVALS'!G:G,MATCH('Evaluation Data'!$A653,'ALL EVALS'!A:A,0)))</f>
        <v>43497</v>
      </c>
      <c r="H653" s="40" t="str">
        <f>VLOOKUP(A653,COLLEAGUE!A:Q,17,FALSE)</f>
        <v>Fisher, Veronica M</v>
      </c>
      <c r="I653" t="str">
        <f>VLOOKUP(A653,'ALL EVALS'!A:F,6,FALSE)</f>
        <v>Veronica Fisher</v>
      </c>
      <c r="J653" t="str">
        <f t="shared" ca="1" si="10"/>
        <v>Yes</v>
      </c>
    </row>
    <row r="654" spans="1:10" x14ac:dyDescent="0.25">
      <c r="A654" s="3">
        <v>85513</v>
      </c>
      <c r="B654" s="1" t="s">
        <v>1683</v>
      </c>
      <c r="C654" t="str">
        <f>VLOOKUP(A654,'ALL EVALS'!A:B,2,FALSE)</f>
        <v>Naomi Custodio</v>
      </c>
      <c r="D654" t="str">
        <f>VLOOKUP(A654,'ALL EVALS'!A:D,4,FALSE)</f>
        <v>Office Assistant III</v>
      </c>
      <c r="E654" s="3" t="str">
        <f>VLOOKUP(A654,COLLEAGUE!A:E,5,FALSE)</f>
        <v>CLR</v>
      </c>
      <c r="F654" s="4">
        <f>VLOOKUP(A654,COLLEAGUE!A:M,13,FALSE)</f>
        <v>0</v>
      </c>
      <c r="G654" s="5">
        <f>MIN(INDEX('ALL EVALS'!G:G,MATCH('Evaluation Data'!$A654,'ALL EVALS'!A:A,0)))</f>
        <v>43701</v>
      </c>
      <c r="H654" s="40">
        <f>VLOOKUP(A654,COLLEAGUE!A:Q,17,FALSE)</f>
        <v>0</v>
      </c>
      <c r="I654" t="str">
        <f>VLOOKUP(A654,'ALL EVALS'!A:F,6,FALSE)</f>
        <v>Veronica Fisher</v>
      </c>
      <c r="J654" t="str">
        <f t="shared" ca="1" si="10"/>
        <v>No</v>
      </c>
    </row>
    <row r="655" spans="1:10" x14ac:dyDescent="0.25">
      <c r="A655" s="3">
        <v>120772</v>
      </c>
      <c r="B655" t="str">
        <f>IF(OR(LEFT(VLOOKUP($A655,'ALL EVALS'!$A:$C,3,FALSE),1)="M",LEFT(VLOOKUP($A655,'ALL EVALS'!$A:$C,3,FALSE),1)="O"),LEFT(VLOOKUP($A655,'ALL EVALS'!$A:$C,3,FALSE),4),LEFT(VLOOKUP($A655,'ALL EVALS'!$A:$C,3,FALSE),3))</f>
        <v xml:space="preserve">RC </v>
      </c>
      <c r="C655" t="str">
        <f>VLOOKUP(A655,'ALL EVALS'!A:B,2,FALSE)</f>
        <v>Lisa Romero-Blancas</v>
      </c>
      <c r="D655" t="str">
        <f>VLOOKUP(A655,'ALL EVALS'!A:D,4,FALSE)</f>
        <v>Office Assistant II</v>
      </c>
      <c r="E655" s="3" t="str">
        <f>VLOOKUP(A655,COLLEAGUE!A:E,5,FALSE)</f>
        <v>CLR</v>
      </c>
      <c r="F655" s="4">
        <f>VLOOKUP(A655,COLLEAGUE!A:M,13,FALSE)</f>
        <v>43376</v>
      </c>
      <c r="G655" s="5">
        <f>MIN(INDEX('ALL EVALS'!G:G,MATCH('Evaluation Data'!$A655,'ALL EVALS'!A:A,0)))</f>
        <v>43698</v>
      </c>
      <c r="H655" s="40" t="str">
        <f>VLOOKUP(A655,COLLEAGUE!A:Q,17,FALSE)</f>
        <v>Fisher, Veronica M</v>
      </c>
      <c r="I655" t="str">
        <f>VLOOKUP(A655,'ALL EVALS'!A:F,6,FALSE)</f>
        <v>Veronica Fisher</v>
      </c>
      <c r="J655" t="str">
        <f t="shared" ca="1" si="10"/>
        <v>No</v>
      </c>
    </row>
    <row r="656" spans="1:10" x14ac:dyDescent="0.25">
      <c r="A656" s="3">
        <v>218573</v>
      </c>
      <c r="B656" t="str">
        <f>IF(OR(LEFT(VLOOKUP($A656,'ALL EVALS'!$A:$C,3,FALSE),1)="M",LEFT(VLOOKUP($A656,'ALL EVALS'!$A:$C,3,FALSE),1)="O"),LEFT(VLOOKUP($A656,'ALL EVALS'!$A:$C,3,FALSE),4),LEFT(VLOOKUP($A656,'ALL EVALS'!$A:$C,3,FALSE),3))</f>
        <v xml:space="preserve">RC </v>
      </c>
      <c r="C656" t="str">
        <f>VLOOKUP(A656,'ALL EVALS'!A:B,2,FALSE)</f>
        <v>Donna Hunt</v>
      </c>
      <c r="D656" t="str">
        <f>VLOOKUP(A656,'ALL EVALS'!A:D,4,FALSE)</f>
        <v>Student Services Specialist</v>
      </c>
      <c r="E656" s="3" t="str">
        <f>VLOOKUP(A656,COLLEAGUE!A:E,5,FALSE)</f>
        <v>CLR</v>
      </c>
      <c r="F656" s="4">
        <f>VLOOKUP(A656,COLLEAGUE!A:M,13,FALSE)</f>
        <v>43250</v>
      </c>
      <c r="G656" s="5">
        <f>MIN(INDEX('ALL EVALS'!G:G,MATCH('Evaluation Data'!$A656,'ALL EVALS'!A:A,0)))</f>
        <v>43631</v>
      </c>
      <c r="H656" s="40" t="str">
        <f>VLOOKUP(A656,COLLEAGUE!A:Q,17,FALSE)</f>
        <v>Fisher, Veronica M</v>
      </c>
      <c r="I656" t="str">
        <f>VLOOKUP(A656,'ALL EVALS'!A:F,6,FALSE)</f>
        <v>Veronica Fisher</v>
      </c>
      <c r="J656" t="str">
        <f t="shared" ca="1" si="10"/>
        <v>No</v>
      </c>
    </row>
    <row r="657" spans="1:10" x14ac:dyDescent="0.25">
      <c r="A657" s="3">
        <v>277872</v>
      </c>
      <c r="B657" t="str">
        <f>IF(OR(LEFT(VLOOKUP($A657,'ALL EVALS'!$A:$C,3,FALSE),1)="M",LEFT(VLOOKUP($A657,'ALL EVALS'!$A:$C,3,FALSE),1)="O"),LEFT(VLOOKUP($A657,'ALL EVALS'!$A:$C,3,FALSE),4),LEFT(VLOOKUP($A657,'ALL EVALS'!$A:$C,3,FALSE),3))</f>
        <v xml:space="preserve">RC </v>
      </c>
      <c r="C657" t="str">
        <f>VLOOKUP(A657,'ALL EVALS'!A:B,2,FALSE)</f>
        <v>Sofia Moreno</v>
      </c>
      <c r="D657" t="str">
        <f>VLOOKUP(A657,'ALL EVALS'!A:D,4,FALSE)</f>
        <v>Evaluator</v>
      </c>
      <c r="E657" s="3" t="str">
        <f>VLOOKUP(A657,COLLEAGUE!A:E,5,FALSE)</f>
        <v>CLR</v>
      </c>
      <c r="F657" s="4">
        <f>VLOOKUP(A657,COLLEAGUE!A:M,13,FALSE)</f>
        <v>43185</v>
      </c>
      <c r="G657" s="5">
        <f>MIN(INDEX('ALL EVALS'!G:G,MATCH('Evaluation Data'!$A657,'ALL EVALS'!A:A,0)))</f>
        <v>43507</v>
      </c>
      <c r="H657" s="40" t="str">
        <f>VLOOKUP(A657,COLLEAGUE!A:Q,17,FALSE)</f>
        <v>Fisher, Veronica M</v>
      </c>
      <c r="I657" t="str">
        <f>VLOOKUP(A657,'ALL EVALS'!A:F,6,FALSE)</f>
        <v>Veronica Fisher</v>
      </c>
      <c r="J657" t="str">
        <f t="shared" ca="1" si="10"/>
        <v>No</v>
      </c>
    </row>
    <row r="658" spans="1:10" x14ac:dyDescent="0.25">
      <c r="A658" s="3">
        <v>518861</v>
      </c>
      <c r="B658" t="str">
        <f>IF(OR(LEFT(VLOOKUP($A658,'ALL EVALS'!$A:$C,3,FALSE),1)="M",LEFT(VLOOKUP($A658,'ALL EVALS'!$A:$C,3,FALSE),1)="O"),LEFT(VLOOKUP($A658,'ALL EVALS'!$A:$C,3,FALSE),4),LEFT(VLOOKUP($A658,'ALL EVALS'!$A:$C,3,FALSE),3))</f>
        <v xml:space="preserve">RC </v>
      </c>
      <c r="C658" t="str">
        <f>VLOOKUP(A658,'ALL EVALS'!A:B,2,FALSE)</f>
        <v>Phua Yang</v>
      </c>
      <c r="D658" t="str">
        <f>VLOOKUP(A658,'ALL EVALS'!A:D,4,FALSE)</f>
        <v>Office Assistant II (Alt)</v>
      </c>
      <c r="E658" s="3" t="str">
        <f>VLOOKUP(A658,COLLEAGUE!A:E,5,FALSE)</f>
        <v>CLR</v>
      </c>
      <c r="F658" s="4">
        <f>VLOOKUP(A658,COLLEAGUE!A:M,13,FALSE)</f>
        <v>43203</v>
      </c>
      <c r="G658" s="5">
        <f>MIN(INDEX('ALL EVALS'!G:G,MATCH('Evaluation Data'!$A658,'ALL EVALS'!A:A,0)))</f>
        <v>43497</v>
      </c>
      <c r="H658" s="40" t="str">
        <f>VLOOKUP(A658,COLLEAGUE!A:Q,17,FALSE)</f>
        <v>Fisher, Veronica M</v>
      </c>
      <c r="I658" t="str">
        <f>VLOOKUP(A658,'ALL EVALS'!A:F,6,FALSE)</f>
        <v>Veronica Fisher</v>
      </c>
      <c r="J658" t="str">
        <f t="shared" ca="1" si="10"/>
        <v>Yes</v>
      </c>
    </row>
    <row r="659" spans="1:10" x14ac:dyDescent="0.25">
      <c r="A659" s="3">
        <v>603047</v>
      </c>
      <c r="B659" t="str">
        <f>IF(OR(LEFT(VLOOKUP($A659,'ALL EVALS'!$A:$C,3,FALSE),1)="M",LEFT(VLOOKUP($A659,'ALL EVALS'!$A:$C,3,FALSE),1)="O"),LEFT(VLOOKUP($A659,'ALL EVALS'!$A:$C,3,FALSE),4),LEFT(VLOOKUP($A659,'ALL EVALS'!$A:$C,3,FALSE),3))</f>
        <v>MCCC</v>
      </c>
      <c r="C659" t="str">
        <f>VLOOKUP(A659,'ALL EVALS'!A:B,2,FALSE)</f>
        <v>Kendal Ellison</v>
      </c>
      <c r="D659" t="str">
        <f>VLOOKUP(A659,'ALL EVALS'!A:D,4,FALSE)</f>
        <v>Student Services Specialist</v>
      </c>
      <c r="E659" s="3" t="str">
        <f>VLOOKUP(A659,COLLEAGUE!A:E,5,FALSE)</f>
        <v>CLR</v>
      </c>
      <c r="F659" s="4">
        <f>VLOOKUP(A659,COLLEAGUE!A:M,13,FALSE)</f>
        <v>43237</v>
      </c>
      <c r="G659" s="5">
        <f>MIN(INDEX('ALL EVALS'!G:G,MATCH('Evaluation Data'!$A659,'ALL EVALS'!A:A,0)))</f>
        <v>43467</v>
      </c>
      <c r="H659" s="40" t="str">
        <f>VLOOKUP(A659,COLLEAGUE!A:Q,17,FALSE)</f>
        <v>Fisher, Veronica M</v>
      </c>
      <c r="I659" t="str">
        <f>VLOOKUP(A659,'ALL EVALS'!A:F,6,FALSE)</f>
        <v>Veronica Fisher</v>
      </c>
      <c r="J659" t="str">
        <f t="shared" ca="1" si="10"/>
        <v>Yes</v>
      </c>
    </row>
    <row r="660" spans="1:10" x14ac:dyDescent="0.25">
      <c r="A660" s="3">
        <v>612797</v>
      </c>
      <c r="B660" t="str">
        <f>IF(OR(LEFT(VLOOKUP($A660,'ALL EVALS'!$A:$C,3,FALSE),1)="M",LEFT(VLOOKUP($A660,'ALL EVALS'!$A:$C,3,FALSE),1)="O"),LEFT(VLOOKUP($A660,'ALL EVALS'!$A:$C,3,FALSE),4),LEFT(VLOOKUP($A660,'ALL EVALS'!$A:$C,3,FALSE),3))</f>
        <v>MCCC</v>
      </c>
      <c r="C660" t="str">
        <f>VLOOKUP(A660,'ALL EVALS'!A:B,2,FALSE)</f>
        <v>Maria Trujillo</v>
      </c>
      <c r="D660" t="str">
        <f>VLOOKUP(A660,'ALL EVALS'!A:D,4,FALSE)</f>
        <v>Office Assistant III</v>
      </c>
      <c r="E660" s="3" t="str">
        <f>VLOOKUP(A660,COLLEAGUE!A:E,5,FALSE)</f>
        <v>CLR</v>
      </c>
      <c r="F660" s="4">
        <f>VLOOKUP(A660,COLLEAGUE!A:M,13,FALSE)</f>
        <v>43204</v>
      </c>
      <c r="G660" s="5">
        <f>MIN(INDEX('ALL EVALS'!G:G,MATCH('Evaluation Data'!$A660,'ALL EVALS'!A:A,0)))</f>
        <v>43770</v>
      </c>
      <c r="H660" s="40" t="str">
        <f>VLOOKUP(A660,COLLEAGUE!A:Q,17,FALSE)</f>
        <v>Fisher, Veronica M</v>
      </c>
      <c r="I660" t="str">
        <f>VLOOKUP(A660,'ALL EVALS'!A:F,6,FALSE)</f>
        <v>Veronica Fisher</v>
      </c>
      <c r="J660" t="str">
        <f t="shared" ca="1" si="10"/>
        <v>No</v>
      </c>
    </row>
    <row r="661" spans="1:10" x14ac:dyDescent="0.25">
      <c r="A661" s="3">
        <v>818056</v>
      </c>
      <c r="B661" t="str">
        <f>IF(OR(LEFT(VLOOKUP($A661,'ALL EVALS'!$A:$C,3,FALSE),1)="M",LEFT(VLOOKUP($A661,'ALL EVALS'!$A:$C,3,FALSE),1)="O"),LEFT(VLOOKUP($A661,'ALL EVALS'!$A:$C,3,FALSE),4),LEFT(VLOOKUP($A661,'ALL EVALS'!$A:$C,3,FALSE),3))</f>
        <v xml:space="preserve">RC </v>
      </c>
      <c r="C661" t="str">
        <f>VLOOKUP(A661,'ALL EVALS'!A:B,2,FALSE)</f>
        <v>Miette Sasselli</v>
      </c>
      <c r="D661" t="str">
        <f>VLOOKUP(A661,'ALL EVALS'!A:D,4,FALSE)</f>
        <v>Office Assistant III</v>
      </c>
      <c r="E661" s="3" t="str">
        <f>VLOOKUP(A661,COLLEAGUE!A:E,5,FALSE)</f>
        <v>CLR</v>
      </c>
      <c r="F661" s="4">
        <f>VLOOKUP(A661,COLLEAGUE!A:M,13,FALSE)</f>
        <v>43216</v>
      </c>
      <c r="G661" s="5">
        <f>MIN(INDEX('ALL EVALS'!G:G,MATCH('Evaluation Data'!$A661,'ALL EVALS'!A:A,0)))</f>
        <v>43574</v>
      </c>
      <c r="H661" s="40" t="str">
        <f>VLOOKUP(A661,COLLEAGUE!A:Q,17,FALSE)</f>
        <v>Fisher, Veronica M</v>
      </c>
      <c r="I661" t="str">
        <f>VLOOKUP(A661,'ALL EVALS'!A:F,6,FALSE)</f>
        <v>Veronica Fisher</v>
      </c>
      <c r="J661" t="str">
        <f t="shared" ca="1" si="10"/>
        <v>No</v>
      </c>
    </row>
    <row r="662" spans="1:10" x14ac:dyDescent="0.25">
      <c r="A662" s="3">
        <v>199866</v>
      </c>
      <c r="B662" t="str">
        <f>IF(OR(LEFT(VLOOKUP($A662,'ALL EVALS'!$A:$C,3,FALSE),1)="M",LEFT(VLOOKUP($A662,'ALL EVALS'!$A:$C,3,FALSE),1)="O"),LEFT(VLOOKUP($A662,'ALL EVALS'!$A:$C,3,FALSE),4),LEFT(VLOOKUP($A662,'ALL EVALS'!$A:$C,3,FALSE),3))</f>
        <v xml:space="preserve">DO </v>
      </c>
      <c r="C662" t="str">
        <f>VLOOKUP(A662,'ALL EVALS'!A:B,2,FALSE)</f>
        <v>Glynna Billings</v>
      </c>
      <c r="D662" t="str">
        <f>VLOOKUP(A662,'ALL EVALS'!A:D,4,FALSE)</f>
        <v>Accounting Manager</v>
      </c>
      <c r="E662" s="3" t="str">
        <f>VLOOKUP(A662,COLLEAGUE!A:E,5,FALSE)</f>
        <v>CLM</v>
      </c>
      <c r="F662" s="4">
        <f>VLOOKUP(A662,COLLEAGUE!A:M,13,FALSE)</f>
        <v>41570</v>
      </c>
      <c r="G662" s="5">
        <f>MIN(INDEX('ALL EVALS'!G:G,MATCH('Evaluation Data'!$A662,'ALL EVALS'!A:A,0)))</f>
        <v>43683</v>
      </c>
      <c r="H662" s="40" t="str">
        <f>VLOOKUP(A662,COLLEAGUE!A:Q,17,FALSE)</f>
        <v>Schofield III, William A</v>
      </c>
      <c r="I662" s="1" t="s">
        <v>32</v>
      </c>
      <c r="J662" t="str">
        <f t="shared" ca="1" si="10"/>
        <v>No</v>
      </c>
    </row>
    <row r="663" spans="1:10" x14ac:dyDescent="0.25">
      <c r="E663"/>
      <c r="F663"/>
      <c r="H663" s="42"/>
    </row>
    <row r="664" spans="1:10" x14ac:dyDescent="0.25">
      <c r="D664" s="4"/>
      <c r="E664"/>
      <c r="F664"/>
      <c r="H664" s="42"/>
    </row>
    <row r="665" spans="1:10" x14ac:dyDescent="0.25">
      <c r="D665" s="5"/>
      <c r="E665"/>
      <c r="F665"/>
      <c r="H665" s="42"/>
    </row>
    <row r="666" spans="1:10" x14ac:dyDescent="0.25">
      <c r="D666" s="5"/>
      <c r="E666"/>
      <c r="F666"/>
      <c r="H666" s="42"/>
    </row>
    <row r="667" spans="1:10" x14ac:dyDescent="0.25">
      <c r="E667"/>
      <c r="F667"/>
      <c r="H667" s="42"/>
    </row>
    <row r="668" spans="1:10" x14ac:dyDescent="0.25">
      <c r="E668"/>
      <c r="F668"/>
      <c r="H668" s="42"/>
    </row>
    <row r="669" spans="1:10" x14ac:dyDescent="0.25">
      <c r="E669"/>
      <c r="F669"/>
      <c r="H669" s="42"/>
    </row>
    <row r="670" spans="1:10" x14ac:dyDescent="0.25">
      <c r="E670"/>
      <c r="F670"/>
      <c r="H670" s="42"/>
    </row>
    <row r="671" spans="1:10" x14ac:dyDescent="0.25">
      <c r="E671"/>
      <c r="F671"/>
      <c r="H671" s="42"/>
    </row>
    <row r="672" spans="1:10" x14ac:dyDescent="0.25">
      <c r="E672"/>
      <c r="F672"/>
      <c r="H672" s="42"/>
    </row>
    <row r="673" spans="5:8" x14ac:dyDescent="0.25">
      <c r="E673"/>
      <c r="F673"/>
      <c r="H673" s="42"/>
    </row>
    <row r="674" spans="5:8" x14ac:dyDescent="0.25">
      <c r="E674"/>
      <c r="F674"/>
      <c r="H674" s="42"/>
    </row>
    <row r="675" spans="5:8" x14ac:dyDescent="0.25">
      <c r="E675"/>
      <c r="F675"/>
      <c r="H675" s="42"/>
    </row>
    <row r="676" spans="5:8" x14ac:dyDescent="0.25">
      <c r="E676"/>
      <c r="F676"/>
      <c r="H676" s="42"/>
    </row>
    <row r="677" spans="5:8" x14ac:dyDescent="0.25">
      <c r="E677"/>
      <c r="F677"/>
      <c r="H677" s="42"/>
    </row>
    <row r="678" spans="5:8" x14ac:dyDescent="0.25">
      <c r="E678"/>
      <c r="F678"/>
      <c r="H678" s="42"/>
    </row>
    <row r="679" spans="5:8" x14ac:dyDescent="0.25">
      <c r="E679"/>
      <c r="F679"/>
      <c r="H679" s="42"/>
    </row>
    <row r="680" spans="5:8" x14ac:dyDescent="0.25">
      <c r="E680"/>
      <c r="F680"/>
      <c r="H680" s="42"/>
    </row>
    <row r="681" spans="5:8" x14ac:dyDescent="0.25">
      <c r="E681"/>
      <c r="F681"/>
      <c r="H681" s="42"/>
    </row>
    <row r="682" spans="5:8" x14ac:dyDescent="0.25">
      <c r="E682"/>
      <c r="F682"/>
      <c r="H682" s="42"/>
    </row>
    <row r="683" spans="5:8" x14ac:dyDescent="0.25">
      <c r="E683"/>
      <c r="F683"/>
      <c r="H683" s="42"/>
    </row>
    <row r="684" spans="5:8" x14ac:dyDescent="0.25">
      <c r="E684"/>
      <c r="F684"/>
      <c r="H684" s="42"/>
    </row>
    <row r="685" spans="5:8" x14ac:dyDescent="0.25">
      <c r="E685"/>
      <c r="F685"/>
      <c r="H685" s="42"/>
    </row>
    <row r="686" spans="5:8" x14ac:dyDescent="0.25">
      <c r="E686"/>
      <c r="F686"/>
      <c r="H686" s="42"/>
    </row>
    <row r="687" spans="5:8" x14ac:dyDescent="0.25">
      <c r="E687"/>
      <c r="F687"/>
      <c r="H687" s="42"/>
    </row>
    <row r="688" spans="5:8" x14ac:dyDescent="0.25">
      <c r="E688"/>
      <c r="F688"/>
      <c r="H688" s="42"/>
    </row>
    <row r="689" spans="5:8" x14ac:dyDescent="0.25">
      <c r="E689"/>
      <c r="F689"/>
      <c r="H689" s="42"/>
    </row>
    <row r="690" spans="5:8" x14ac:dyDescent="0.25">
      <c r="E690"/>
      <c r="F690"/>
      <c r="H690" s="42"/>
    </row>
    <row r="691" spans="5:8" x14ac:dyDescent="0.25">
      <c r="E691"/>
      <c r="F691"/>
      <c r="H691" s="42"/>
    </row>
    <row r="692" spans="5:8" x14ac:dyDescent="0.25">
      <c r="E692"/>
      <c r="F692"/>
      <c r="H692" s="42"/>
    </row>
    <row r="693" spans="5:8" x14ac:dyDescent="0.25">
      <c r="E693"/>
      <c r="F693"/>
      <c r="H693" s="42"/>
    </row>
    <row r="694" spans="5:8" x14ac:dyDescent="0.25">
      <c r="E694"/>
      <c r="F694"/>
      <c r="H694" s="42"/>
    </row>
    <row r="695" spans="5:8" x14ac:dyDescent="0.25">
      <c r="E695"/>
      <c r="F695"/>
      <c r="H695" s="42"/>
    </row>
    <row r="696" spans="5:8" x14ac:dyDescent="0.25">
      <c r="E696"/>
      <c r="F696"/>
      <c r="H696" s="42"/>
    </row>
    <row r="697" spans="5:8" x14ac:dyDescent="0.25">
      <c r="E697"/>
      <c r="F697"/>
      <c r="H697" s="42"/>
    </row>
    <row r="698" spans="5:8" x14ac:dyDescent="0.25">
      <c r="E698"/>
      <c r="F698"/>
      <c r="H698" s="42"/>
    </row>
    <row r="699" spans="5:8" x14ac:dyDescent="0.25">
      <c r="E699"/>
      <c r="F699"/>
      <c r="H699" s="42"/>
    </row>
    <row r="700" spans="5:8" x14ac:dyDescent="0.25">
      <c r="E700"/>
      <c r="F700"/>
      <c r="H700" s="42"/>
    </row>
    <row r="701" spans="5:8" x14ac:dyDescent="0.25">
      <c r="E701"/>
      <c r="F701"/>
      <c r="H701" s="42"/>
    </row>
    <row r="702" spans="5:8" x14ac:dyDescent="0.25">
      <c r="E702"/>
      <c r="F702"/>
      <c r="H702" s="42"/>
    </row>
    <row r="703" spans="5:8" x14ac:dyDescent="0.25">
      <c r="E703"/>
      <c r="F703"/>
      <c r="H703" s="42"/>
    </row>
    <row r="704" spans="5:8" x14ac:dyDescent="0.25">
      <c r="E704"/>
      <c r="F704"/>
      <c r="H704" s="42"/>
    </row>
    <row r="705" spans="5:8" x14ac:dyDescent="0.25">
      <c r="E705"/>
      <c r="F705"/>
      <c r="H705" s="42"/>
    </row>
    <row r="706" spans="5:8" x14ac:dyDescent="0.25">
      <c r="E706"/>
      <c r="F706"/>
      <c r="H706" s="42"/>
    </row>
    <row r="707" spans="5:8" x14ac:dyDescent="0.25">
      <c r="E707"/>
      <c r="F707"/>
      <c r="H707" s="42"/>
    </row>
    <row r="708" spans="5:8" x14ac:dyDescent="0.25">
      <c r="E708"/>
      <c r="F708"/>
      <c r="H708" s="42"/>
    </row>
    <row r="709" spans="5:8" x14ac:dyDescent="0.25">
      <c r="E709"/>
      <c r="F709"/>
      <c r="H709" s="42"/>
    </row>
    <row r="710" spans="5:8" x14ac:dyDescent="0.25">
      <c r="E710"/>
      <c r="F710"/>
      <c r="H710" s="42"/>
    </row>
    <row r="711" spans="5:8" x14ac:dyDescent="0.25">
      <c r="E711"/>
      <c r="F711"/>
      <c r="H711" s="42"/>
    </row>
    <row r="712" spans="5:8" x14ac:dyDescent="0.25">
      <c r="E712"/>
      <c r="F712"/>
      <c r="H712" s="42"/>
    </row>
    <row r="713" spans="5:8" x14ac:dyDescent="0.25">
      <c r="E713"/>
      <c r="F713"/>
      <c r="H713" s="42"/>
    </row>
    <row r="714" spans="5:8" x14ac:dyDescent="0.25">
      <c r="E714"/>
      <c r="F714"/>
      <c r="H714" s="42"/>
    </row>
    <row r="715" spans="5:8" x14ac:dyDescent="0.25">
      <c r="E715"/>
      <c r="F715"/>
      <c r="H715" s="42"/>
    </row>
    <row r="716" spans="5:8" x14ac:dyDescent="0.25">
      <c r="E716"/>
      <c r="F716"/>
      <c r="H716" s="42"/>
    </row>
    <row r="717" spans="5:8" x14ac:dyDescent="0.25">
      <c r="E717"/>
      <c r="F717"/>
      <c r="H717" s="42"/>
    </row>
    <row r="718" spans="5:8" x14ac:dyDescent="0.25">
      <c r="E718"/>
      <c r="F718"/>
      <c r="H718" s="42"/>
    </row>
    <row r="719" spans="5:8" x14ac:dyDescent="0.25">
      <c r="E719"/>
      <c r="F719"/>
      <c r="H719" s="42"/>
    </row>
    <row r="720" spans="5:8" x14ac:dyDescent="0.25">
      <c r="E720"/>
      <c r="F720"/>
      <c r="H720" s="42"/>
    </row>
    <row r="721" spans="5:8" x14ac:dyDescent="0.25">
      <c r="E721"/>
      <c r="F721"/>
      <c r="H721" s="42"/>
    </row>
    <row r="722" spans="5:8" x14ac:dyDescent="0.25">
      <c r="E722"/>
      <c r="F722"/>
      <c r="H722" s="42"/>
    </row>
    <row r="723" spans="5:8" x14ac:dyDescent="0.25">
      <c r="E723"/>
      <c r="F723"/>
      <c r="H723" s="42"/>
    </row>
    <row r="724" spans="5:8" x14ac:dyDescent="0.25">
      <c r="E724"/>
      <c r="F724"/>
      <c r="H724" s="42"/>
    </row>
    <row r="725" spans="5:8" x14ac:dyDescent="0.25">
      <c r="E725"/>
      <c r="F725"/>
      <c r="H725" s="42"/>
    </row>
    <row r="726" spans="5:8" x14ac:dyDescent="0.25">
      <c r="E726"/>
      <c r="F726"/>
      <c r="H726" s="42"/>
    </row>
    <row r="727" spans="5:8" x14ac:dyDescent="0.25">
      <c r="E727"/>
      <c r="F727"/>
      <c r="H727" s="42"/>
    </row>
    <row r="728" spans="5:8" x14ac:dyDescent="0.25">
      <c r="E728"/>
      <c r="F728"/>
      <c r="H728" s="42"/>
    </row>
    <row r="729" spans="5:8" x14ac:dyDescent="0.25">
      <c r="E729"/>
      <c r="F729"/>
      <c r="H729" s="42"/>
    </row>
    <row r="730" spans="5:8" x14ac:dyDescent="0.25">
      <c r="E730"/>
      <c r="F730"/>
      <c r="H730" s="42"/>
    </row>
    <row r="731" spans="5:8" x14ac:dyDescent="0.25">
      <c r="E731"/>
      <c r="F731"/>
      <c r="H731" s="42"/>
    </row>
    <row r="732" spans="5:8" x14ac:dyDescent="0.25">
      <c r="E732"/>
      <c r="F732"/>
      <c r="H732" s="42"/>
    </row>
    <row r="733" spans="5:8" x14ac:dyDescent="0.25">
      <c r="E733"/>
      <c r="F733"/>
      <c r="H733" s="42"/>
    </row>
    <row r="734" spans="5:8" x14ac:dyDescent="0.25">
      <c r="E734"/>
      <c r="F734"/>
      <c r="H734" s="42"/>
    </row>
    <row r="735" spans="5:8" x14ac:dyDescent="0.25">
      <c r="E735"/>
      <c r="F735"/>
      <c r="H735" s="42"/>
    </row>
    <row r="736" spans="5:8" x14ac:dyDescent="0.25">
      <c r="E736"/>
      <c r="F736"/>
      <c r="H736" s="42"/>
    </row>
    <row r="737" spans="5:8" x14ac:dyDescent="0.25">
      <c r="E737"/>
      <c r="F737"/>
      <c r="H737" s="42"/>
    </row>
    <row r="738" spans="5:8" x14ac:dyDescent="0.25">
      <c r="E738"/>
      <c r="F738"/>
      <c r="H738" s="42"/>
    </row>
    <row r="739" spans="5:8" x14ac:dyDescent="0.25">
      <c r="E739"/>
      <c r="F739"/>
      <c r="H739" s="42"/>
    </row>
    <row r="740" spans="5:8" x14ac:dyDescent="0.25">
      <c r="E740"/>
      <c r="F740"/>
      <c r="H740" s="42"/>
    </row>
    <row r="741" spans="5:8" x14ac:dyDescent="0.25">
      <c r="E741"/>
      <c r="F741"/>
      <c r="H741" s="42"/>
    </row>
    <row r="742" spans="5:8" x14ac:dyDescent="0.25">
      <c r="E742"/>
      <c r="F742"/>
      <c r="H742" s="42"/>
    </row>
    <row r="743" spans="5:8" x14ac:dyDescent="0.25">
      <c r="E743"/>
      <c r="F743"/>
      <c r="H743" s="42"/>
    </row>
    <row r="744" spans="5:8" x14ac:dyDescent="0.25">
      <c r="E744"/>
      <c r="F744"/>
      <c r="H744" s="42"/>
    </row>
    <row r="745" spans="5:8" x14ac:dyDescent="0.25">
      <c r="E745"/>
      <c r="F745"/>
      <c r="H745" s="42"/>
    </row>
    <row r="746" spans="5:8" x14ac:dyDescent="0.25">
      <c r="E746"/>
      <c r="F746"/>
      <c r="H746" s="42"/>
    </row>
    <row r="747" spans="5:8" x14ac:dyDescent="0.25">
      <c r="E747"/>
      <c r="F747"/>
      <c r="H747" s="42"/>
    </row>
    <row r="748" spans="5:8" x14ac:dyDescent="0.25">
      <c r="E748"/>
      <c r="F748"/>
      <c r="H748" s="42"/>
    </row>
    <row r="749" spans="5:8" x14ac:dyDescent="0.25">
      <c r="E749"/>
      <c r="F749"/>
      <c r="H749" s="42"/>
    </row>
    <row r="750" spans="5:8" x14ac:dyDescent="0.25">
      <c r="E750"/>
      <c r="F750"/>
      <c r="H750" s="42"/>
    </row>
    <row r="751" spans="5:8" x14ac:dyDescent="0.25">
      <c r="E751"/>
      <c r="F751"/>
      <c r="H751" s="42"/>
    </row>
    <row r="752" spans="5:8" x14ac:dyDescent="0.25">
      <c r="E752"/>
      <c r="F752"/>
      <c r="H752" s="42"/>
    </row>
    <row r="753" spans="5:8" x14ac:dyDescent="0.25">
      <c r="E753"/>
      <c r="F753"/>
      <c r="H753" s="42"/>
    </row>
    <row r="754" spans="5:8" x14ac:dyDescent="0.25">
      <c r="E754"/>
      <c r="F754"/>
      <c r="H754" s="42"/>
    </row>
    <row r="755" spans="5:8" x14ac:dyDescent="0.25">
      <c r="E755"/>
      <c r="F755"/>
      <c r="H755" s="42"/>
    </row>
    <row r="756" spans="5:8" x14ac:dyDescent="0.25">
      <c r="E756"/>
      <c r="F756"/>
      <c r="H756" s="42"/>
    </row>
    <row r="757" spans="5:8" x14ac:dyDescent="0.25">
      <c r="E757"/>
      <c r="F757"/>
      <c r="H757" s="42"/>
    </row>
    <row r="758" spans="5:8" x14ac:dyDescent="0.25">
      <c r="E758"/>
      <c r="F758"/>
      <c r="H758" s="42"/>
    </row>
    <row r="759" spans="5:8" x14ac:dyDescent="0.25">
      <c r="E759"/>
      <c r="F759"/>
      <c r="H759" s="42"/>
    </row>
    <row r="760" spans="5:8" x14ac:dyDescent="0.25">
      <c r="E760"/>
      <c r="F760"/>
      <c r="H760" s="42"/>
    </row>
    <row r="761" spans="5:8" x14ac:dyDescent="0.25">
      <c r="E761"/>
      <c r="F761"/>
      <c r="H761" s="42"/>
    </row>
    <row r="762" spans="5:8" x14ac:dyDescent="0.25">
      <c r="E762"/>
      <c r="F762"/>
      <c r="H762" s="42"/>
    </row>
    <row r="763" spans="5:8" x14ac:dyDescent="0.25">
      <c r="E763"/>
      <c r="F763"/>
      <c r="H763" s="42"/>
    </row>
    <row r="764" spans="5:8" x14ac:dyDescent="0.25">
      <c r="E764"/>
      <c r="F764"/>
      <c r="H764" s="42"/>
    </row>
    <row r="765" spans="5:8" x14ac:dyDescent="0.25">
      <c r="E765"/>
      <c r="F765"/>
      <c r="H765" s="42"/>
    </row>
    <row r="766" spans="5:8" x14ac:dyDescent="0.25">
      <c r="E766"/>
      <c r="F766"/>
      <c r="H766" s="42"/>
    </row>
    <row r="767" spans="5:8" x14ac:dyDescent="0.25">
      <c r="E767"/>
      <c r="F767"/>
      <c r="H767" s="42"/>
    </row>
    <row r="768" spans="5:8" x14ac:dyDescent="0.25">
      <c r="E768"/>
      <c r="F768"/>
      <c r="H768" s="42"/>
    </row>
    <row r="769" spans="5:8" x14ac:dyDescent="0.25">
      <c r="E769"/>
      <c r="F769"/>
      <c r="H769" s="42"/>
    </row>
    <row r="770" spans="5:8" x14ac:dyDescent="0.25">
      <c r="E770"/>
      <c r="F770"/>
      <c r="H770" s="42"/>
    </row>
    <row r="771" spans="5:8" x14ac:dyDescent="0.25">
      <c r="E771"/>
      <c r="F771"/>
      <c r="H771" s="42"/>
    </row>
    <row r="772" spans="5:8" x14ac:dyDescent="0.25">
      <c r="E772"/>
      <c r="F772"/>
      <c r="H772" s="42"/>
    </row>
    <row r="773" spans="5:8" x14ac:dyDescent="0.25">
      <c r="E773"/>
      <c r="F773"/>
      <c r="H773" s="42"/>
    </row>
    <row r="774" spans="5:8" x14ac:dyDescent="0.25">
      <c r="E774"/>
      <c r="F774"/>
      <c r="H774" s="42"/>
    </row>
    <row r="775" spans="5:8" x14ac:dyDescent="0.25">
      <c r="E775"/>
      <c r="F775"/>
      <c r="H775" s="42"/>
    </row>
    <row r="776" spans="5:8" x14ac:dyDescent="0.25">
      <c r="E776"/>
      <c r="F776"/>
      <c r="H776" s="42"/>
    </row>
    <row r="777" spans="5:8" x14ac:dyDescent="0.25">
      <c r="E777"/>
      <c r="F777"/>
      <c r="H777" s="42"/>
    </row>
    <row r="778" spans="5:8" x14ac:dyDescent="0.25">
      <c r="E778"/>
      <c r="F778"/>
      <c r="H778" s="42"/>
    </row>
    <row r="779" spans="5:8" x14ac:dyDescent="0.25">
      <c r="E779"/>
      <c r="F779"/>
      <c r="H779" s="42"/>
    </row>
    <row r="780" spans="5:8" x14ac:dyDescent="0.25">
      <c r="E780"/>
      <c r="F780"/>
      <c r="H780" s="42"/>
    </row>
    <row r="781" spans="5:8" x14ac:dyDescent="0.25">
      <c r="E781"/>
      <c r="F781"/>
      <c r="H781" s="42"/>
    </row>
    <row r="782" spans="5:8" x14ac:dyDescent="0.25">
      <c r="E782"/>
      <c r="F782"/>
      <c r="H782" s="42"/>
    </row>
    <row r="783" spans="5:8" x14ac:dyDescent="0.25">
      <c r="E783"/>
      <c r="F783"/>
      <c r="H783" s="42"/>
    </row>
    <row r="784" spans="5:8" x14ac:dyDescent="0.25">
      <c r="E784"/>
      <c r="F784"/>
      <c r="H784" s="42"/>
    </row>
    <row r="785" spans="5:8" x14ac:dyDescent="0.25">
      <c r="E785"/>
      <c r="F785"/>
      <c r="H785" s="42"/>
    </row>
    <row r="786" spans="5:8" x14ac:dyDescent="0.25">
      <c r="E786"/>
      <c r="F786"/>
      <c r="H786" s="42"/>
    </row>
    <row r="787" spans="5:8" x14ac:dyDescent="0.25">
      <c r="E787"/>
      <c r="F787"/>
      <c r="H787" s="42"/>
    </row>
    <row r="788" spans="5:8" x14ac:dyDescent="0.25">
      <c r="E788"/>
      <c r="F788"/>
      <c r="H788" s="42"/>
    </row>
    <row r="789" spans="5:8" x14ac:dyDescent="0.25">
      <c r="E789"/>
      <c r="F789"/>
      <c r="H789" s="42"/>
    </row>
    <row r="790" spans="5:8" x14ac:dyDescent="0.25">
      <c r="E790"/>
      <c r="F790"/>
      <c r="H790" s="42"/>
    </row>
    <row r="791" spans="5:8" x14ac:dyDescent="0.25">
      <c r="E791"/>
      <c r="F791"/>
      <c r="H791" s="42"/>
    </row>
    <row r="792" spans="5:8" x14ac:dyDescent="0.25">
      <c r="E792"/>
      <c r="F792"/>
      <c r="H792" s="42"/>
    </row>
    <row r="793" spans="5:8" x14ac:dyDescent="0.25">
      <c r="E793"/>
      <c r="F793"/>
      <c r="H793" s="42"/>
    </row>
    <row r="794" spans="5:8" x14ac:dyDescent="0.25">
      <c r="E794"/>
      <c r="F794"/>
      <c r="H794" s="42"/>
    </row>
    <row r="795" spans="5:8" x14ac:dyDescent="0.25">
      <c r="E795"/>
      <c r="F795"/>
      <c r="H795" s="42"/>
    </row>
    <row r="796" spans="5:8" x14ac:dyDescent="0.25">
      <c r="E796"/>
      <c r="F796"/>
      <c r="H796" s="42"/>
    </row>
    <row r="797" spans="5:8" x14ac:dyDescent="0.25">
      <c r="E797"/>
      <c r="F797"/>
      <c r="H797" s="42"/>
    </row>
    <row r="798" spans="5:8" x14ac:dyDescent="0.25">
      <c r="E798"/>
      <c r="F798"/>
      <c r="H798" s="42"/>
    </row>
    <row r="799" spans="5:8" x14ac:dyDescent="0.25">
      <c r="E799"/>
      <c r="F799"/>
      <c r="H799" s="42"/>
    </row>
    <row r="800" spans="5:8" x14ac:dyDescent="0.25">
      <c r="E800"/>
      <c r="F800"/>
      <c r="H800" s="42"/>
    </row>
    <row r="801" spans="5:8" x14ac:dyDescent="0.25">
      <c r="E801"/>
      <c r="F801"/>
      <c r="H801" s="42"/>
    </row>
    <row r="802" spans="5:8" x14ac:dyDescent="0.25">
      <c r="E802"/>
      <c r="F802"/>
      <c r="H802" s="42"/>
    </row>
    <row r="803" spans="5:8" x14ac:dyDescent="0.25">
      <c r="E803"/>
      <c r="F803"/>
      <c r="H803" s="42"/>
    </row>
    <row r="804" spans="5:8" x14ac:dyDescent="0.25">
      <c r="E804"/>
      <c r="F804"/>
      <c r="H804" s="42"/>
    </row>
    <row r="805" spans="5:8" x14ac:dyDescent="0.25">
      <c r="E805"/>
      <c r="F805"/>
      <c r="H805" s="42"/>
    </row>
    <row r="806" spans="5:8" x14ac:dyDescent="0.25">
      <c r="E806"/>
      <c r="F806"/>
      <c r="H806" s="42"/>
    </row>
    <row r="807" spans="5:8" x14ac:dyDescent="0.25">
      <c r="E807"/>
      <c r="F807"/>
      <c r="H807" s="42"/>
    </row>
    <row r="808" spans="5:8" x14ac:dyDescent="0.25">
      <c r="E808"/>
      <c r="F808"/>
      <c r="H808" s="42"/>
    </row>
    <row r="809" spans="5:8" x14ac:dyDescent="0.25">
      <c r="E809"/>
      <c r="F809"/>
      <c r="H809" s="42"/>
    </row>
    <row r="810" spans="5:8" x14ac:dyDescent="0.25">
      <c r="E810"/>
      <c r="F810"/>
      <c r="H810" s="42"/>
    </row>
    <row r="811" spans="5:8" x14ac:dyDescent="0.25">
      <c r="E811"/>
      <c r="F811"/>
      <c r="H811" s="42"/>
    </row>
    <row r="812" spans="5:8" x14ac:dyDescent="0.25">
      <c r="E812"/>
      <c r="F812"/>
      <c r="H812" s="42"/>
    </row>
    <row r="813" spans="5:8" x14ac:dyDescent="0.25">
      <c r="E813"/>
      <c r="F813"/>
      <c r="H813" s="42"/>
    </row>
    <row r="814" spans="5:8" x14ac:dyDescent="0.25">
      <c r="E814"/>
      <c r="F814"/>
      <c r="H814" s="42"/>
    </row>
    <row r="815" spans="5:8" x14ac:dyDescent="0.25">
      <c r="E815"/>
      <c r="F815"/>
      <c r="H815" s="42"/>
    </row>
    <row r="816" spans="5:8" x14ac:dyDescent="0.25">
      <c r="E816"/>
      <c r="F816"/>
      <c r="H816" s="42"/>
    </row>
    <row r="817" spans="5:8" x14ac:dyDescent="0.25">
      <c r="E817"/>
      <c r="F817"/>
      <c r="H817" s="42"/>
    </row>
    <row r="818" spans="5:8" x14ac:dyDescent="0.25">
      <c r="E818"/>
      <c r="F818"/>
      <c r="H818" s="42"/>
    </row>
    <row r="819" spans="5:8" x14ac:dyDescent="0.25">
      <c r="E819"/>
      <c r="F819"/>
      <c r="H819" s="42"/>
    </row>
    <row r="820" spans="5:8" x14ac:dyDescent="0.25">
      <c r="E820"/>
      <c r="F820"/>
      <c r="H820" s="42"/>
    </row>
    <row r="821" spans="5:8" x14ac:dyDescent="0.25">
      <c r="E821"/>
      <c r="F821"/>
      <c r="H821" s="42"/>
    </row>
    <row r="822" spans="5:8" x14ac:dyDescent="0.25">
      <c r="E822"/>
      <c r="F822"/>
      <c r="H822" s="42"/>
    </row>
    <row r="823" spans="5:8" x14ac:dyDescent="0.25">
      <c r="E823"/>
      <c r="F823"/>
      <c r="H823" s="42"/>
    </row>
    <row r="824" spans="5:8" x14ac:dyDescent="0.25">
      <c r="E824"/>
      <c r="F824"/>
      <c r="H824" s="42"/>
    </row>
    <row r="825" spans="5:8" x14ac:dyDescent="0.25">
      <c r="E825"/>
      <c r="F825"/>
      <c r="H825" s="42"/>
    </row>
    <row r="826" spans="5:8" x14ac:dyDescent="0.25">
      <c r="E826"/>
      <c r="F826"/>
      <c r="H826" s="42"/>
    </row>
    <row r="827" spans="5:8" x14ac:dyDescent="0.25">
      <c r="E827"/>
      <c r="F827"/>
      <c r="H827" s="42"/>
    </row>
    <row r="828" spans="5:8" x14ac:dyDescent="0.25">
      <c r="E828"/>
      <c r="F828"/>
      <c r="H828" s="42"/>
    </row>
    <row r="829" spans="5:8" x14ac:dyDescent="0.25">
      <c r="E829"/>
      <c r="F829"/>
      <c r="H829" s="42"/>
    </row>
    <row r="830" spans="5:8" x14ac:dyDescent="0.25">
      <c r="E830"/>
      <c r="F830"/>
      <c r="H830" s="42"/>
    </row>
    <row r="831" spans="5:8" x14ac:dyDescent="0.25">
      <c r="E831"/>
      <c r="F831"/>
      <c r="H831" s="42"/>
    </row>
    <row r="832" spans="5:8" x14ac:dyDescent="0.25">
      <c r="E832"/>
      <c r="F832"/>
      <c r="H832" s="42"/>
    </row>
    <row r="833" spans="5:8" x14ac:dyDescent="0.25">
      <c r="E833"/>
      <c r="F833"/>
      <c r="H833" s="42"/>
    </row>
    <row r="834" spans="5:8" x14ac:dyDescent="0.25">
      <c r="E834"/>
      <c r="F834"/>
      <c r="H834" s="42"/>
    </row>
    <row r="835" spans="5:8" x14ac:dyDescent="0.25">
      <c r="E835"/>
      <c r="F835"/>
      <c r="H835" s="42"/>
    </row>
    <row r="836" spans="5:8" x14ac:dyDescent="0.25">
      <c r="E836"/>
      <c r="F836"/>
      <c r="H836" s="42"/>
    </row>
    <row r="837" spans="5:8" x14ac:dyDescent="0.25">
      <c r="E837"/>
      <c r="F837"/>
      <c r="H837" s="42"/>
    </row>
    <row r="838" spans="5:8" x14ac:dyDescent="0.25">
      <c r="E838"/>
      <c r="F838"/>
      <c r="H838" s="42"/>
    </row>
    <row r="839" spans="5:8" x14ac:dyDescent="0.25">
      <c r="E839"/>
      <c r="F839"/>
      <c r="H839" s="42"/>
    </row>
    <row r="840" spans="5:8" x14ac:dyDescent="0.25">
      <c r="E840"/>
      <c r="F840"/>
      <c r="H840" s="42"/>
    </row>
    <row r="841" spans="5:8" x14ac:dyDescent="0.25">
      <c r="E841"/>
      <c r="F841"/>
      <c r="H841" s="42"/>
    </row>
    <row r="842" spans="5:8" x14ac:dyDescent="0.25">
      <c r="E842"/>
      <c r="F842"/>
      <c r="H842" s="42"/>
    </row>
    <row r="843" spans="5:8" x14ac:dyDescent="0.25">
      <c r="E843"/>
      <c r="F843"/>
      <c r="H843" s="42"/>
    </row>
    <row r="844" spans="5:8" x14ac:dyDescent="0.25">
      <c r="E844"/>
      <c r="F844"/>
      <c r="H844" s="42"/>
    </row>
    <row r="845" spans="5:8" x14ac:dyDescent="0.25">
      <c r="E845"/>
      <c r="F845"/>
      <c r="H845" s="42"/>
    </row>
    <row r="846" spans="5:8" x14ac:dyDescent="0.25">
      <c r="E846"/>
      <c r="F846"/>
      <c r="H846" s="42"/>
    </row>
    <row r="847" spans="5:8" x14ac:dyDescent="0.25">
      <c r="E847"/>
      <c r="F847"/>
      <c r="H847" s="42"/>
    </row>
    <row r="848" spans="5:8" x14ac:dyDescent="0.25">
      <c r="E848"/>
      <c r="F848"/>
      <c r="H848" s="42"/>
    </row>
    <row r="849" spans="5:8" x14ac:dyDescent="0.25">
      <c r="E849"/>
      <c r="F849"/>
      <c r="H849" s="42"/>
    </row>
    <row r="850" spans="5:8" x14ac:dyDescent="0.25">
      <c r="E850"/>
      <c r="F850"/>
      <c r="H850" s="42"/>
    </row>
    <row r="851" spans="5:8" x14ac:dyDescent="0.25">
      <c r="E851"/>
      <c r="F851"/>
      <c r="H851" s="42"/>
    </row>
    <row r="852" spans="5:8" x14ac:dyDescent="0.25">
      <c r="E852"/>
      <c r="F852"/>
      <c r="H852" s="42"/>
    </row>
    <row r="853" spans="5:8" x14ac:dyDescent="0.25">
      <c r="E853"/>
      <c r="F853"/>
      <c r="H853" s="42"/>
    </row>
    <row r="854" spans="5:8" x14ac:dyDescent="0.25">
      <c r="E854"/>
      <c r="F854"/>
      <c r="H854" s="42"/>
    </row>
    <row r="855" spans="5:8" x14ac:dyDescent="0.25">
      <c r="E855"/>
      <c r="F855"/>
      <c r="H855" s="42"/>
    </row>
    <row r="856" spans="5:8" x14ac:dyDescent="0.25">
      <c r="E856"/>
      <c r="F856"/>
      <c r="H856" s="42"/>
    </row>
    <row r="857" spans="5:8" x14ac:dyDescent="0.25">
      <c r="E857"/>
      <c r="F857"/>
      <c r="H857" s="42"/>
    </row>
    <row r="858" spans="5:8" x14ac:dyDescent="0.25">
      <c r="E858"/>
      <c r="F858"/>
      <c r="H858" s="42"/>
    </row>
    <row r="859" spans="5:8" x14ac:dyDescent="0.25">
      <c r="E859"/>
      <c r="F859"/>
      <c r="H859" s="42"/>
    </row>
    <row r="860" spans="5:8" x14ac:dyDescent="0.25">
      <c r="E860"/>
      <c r="F860"/>
      <c r="H860" s="42"/>
    </row>
    <row r="861" spans="5:8" x14ac:dyDescent="0.25">
      <c r="E861"/>
      <c r="F861"/>
      <c r="H861" s="42"/>
    </row>
    <row r="862" spans="5:8" x14ac:dyDescent="0.25">
      <c r="E862"/>
      <c r="F862"/>
      <c r="H862" s="42"/>
    </row>
    <row r="863" spans="5:8" x14ac:dyDescent="0.25">
      <c r="E863"/>
      <c r="F863"/>
      <c r="H863" s="42"/>
    </row>
    <row r="864" spans="5:8" x14ac:dyDescent="0.25">
      <c r="E864"/>
      <c r="F864"/>
      <c r="H864" s="42"/>
    </row>
    <row r="865" spans="5:8" x14ac:dyDescent="0.25">
      <c r="E865"/>
      <c r="F865"/>
      <c r="H865" s="42"/>
    </row>
    <row r="866" spans="5:8" x14ac:dyDescent="0.25">
      <c r="E866"/>
      <c r="F866"/>
      <c r="H866" s="42"/>
    </row>
    <row r="867" spans="5:8" x14ac:dyDescent="0.25">
      <c r="E867"/>
      <c r="F867"/>
      <c r="H867" s="42"/>
    </row>
    <row r="868" spans="5:8" x14ac:dyDescent="0.25">
      <c r="E868"/>
      <c r="F868"/>
      <c r="H868" s="42"/>
    </row>
    <row r="869" spans="5:8" x14ac:dyDescent="0.25">
      <c r="E869"/>
      <c r="F869"/>
      <c r="H869" s="42"/>
    </row>
    <row r="870" spans="5:8" x14ac:dyDescent="0.25">
      <c r="E870"/>
      <c r="F870"/>
      <c r="H870" s="42"/>
    </row>
    <row r="871" spans="5:8" x14ac:dyDescent="0.25">
      <c r="E871"/>
      <c r="F871"/>
      <c r="H871" s="42"/>
    </row>
    <row r="872" spans="5:8" x14ac:dyDescent="0.25">
      <c r="E872"/>
      <c r="F872"/>
      <c r="H872" s="42"/>
    </row>
    <row r="873" spans="5:8" x14ac:dyDescent="0.25">
      <c r="E873"/>
      <c r="F873"/>
      <c r="H873" s="42"/>
    </row>
    <row r="874" spans="5:8" x14ac:dyDescent="0.25">
      <c r="E874"/>
      <c r="F874"/>
      <c r="H874" s="42"/>
    </row>
    <row r="875" spans="5:8" x14ac:dyDescent="0.25">
      <c r="E875"/>
      <c r="F875"/>
      <c r="H875" s="42"/>
    </row>
    <row r="876" spans="5:8" x14ac:dyDescent="0.25">
      <c r="E876"/>
      <c r="F876"/>
      <c r="H876" s="42"/>
    </row>
    <row r="877" spans="5:8" x14ac:dyDescent="0.25">
      <c r="E877"/>
      <c r="F877"/>
      <c r="H877" s="42"/>
    </row>
    <row r="878" spans="5:8" x14ac:dyDescent="0.25">
      <c r="E878"/>
      <c r="F878"/>
      <c r="H878" s="42"/>
    </row>
    <row r="879" spans="5:8" x14ac:dyDescent="0.25">
      <c r="E879"/>
      <c r="F879"/>
      <c r="H879" s="42"/>
    </row>
    <row r="880" spans="5:8" x14ac:dyDescent="0.25">
      <c r="E880"/>
      <c r="F880"/>
      <c r="H880" s="42"/>
    </row>
    <row r="881" spans="5:8" x14ac:dyDescent="0.25">
      <c r="E881"/>
      <c r="F881"/>
      <c r="H881" s="42"/>
    </row>
    <row r="882" spans="5:8" x14ac:dyDescent="0.25">
      <c r="E882"/>
      <c r="F882"/>
      <c r="H882" s="42"/>
    </row>
    <row r="883" spans="5:8" x14ac:dyDescent="0.25">
      <c r="E883"/>
      <c r="F883"/>
      <c r="H883" s="42"/>
    </row>
    <row r="884" spans="5:8" x14ac:dyDescent="0.25">
      <c r="E884"/>
      <c r="F884"/>
      <c r="H884" s="42"/>
    </row>
    <row r="885" spans="5:8" x14ac:dyDescent="0.25">
      <c r="E885"/>
      <c r="F885"/>
      <c r="H885" s="42"/>
    </row>
    <row r="886" spans="5:8" x14ac:dyDescent="0.25">
      <c r="E886"/>
      <c r="F886"/>
      <c r="H886" s="42"/>
    </row>
    <row r="887" spans="5:8" x14ac:dyDescent="0.25">
      <c r="E887"/>
      <c r="F887"/>
      <c r="H887" s="42"/>
    </row>
    <row r="888" spans="5:8" x14ac:dyDescent="0.25">
      <c r="E888"/>
      <c r="F888"/>
      <c r="H888" s="42"/>
    </row>
    <row r="889" spans="5:8" x14ac:dyDescent="0.25">
      <c r="E889"/>
      <c r="F889"/>
      <c r="H889" s="42"/>
    </row>
    <row r="890" spans="5:8" x14ac:dyDescent="0.25">
      <c r="E890"/>
      <c r="F890"/>
      <c r="H890" s="42"/>
    </row>
    <row r="891" spans="5:8" x14ac:dyDescent="0.25">
      <c r="E891"/>
      <c r="F891"/>
      <c r="H891" s="42"/>
    </row>
    <row r="892" spans="5:8" x14ac:dyDescent="0.25">
      <c r="E892"/>
      <c r="F892"/>
      <c r="H892" s="42"/>
    </row>
    <row r="893" spans="5:8" x14ac:dyDescent="0.25">
      <c r="E893"/>
      <c r="F893"/>
      <c r="H893" s="42"/>
    </row>
    <row r="894" spans="5:8" x14ac:dyDescent="0.25">
      <c r="E894"/>
      <c r="F894"/>
      <c r="H894" s="42"/>
    </row>
    <row r="895" spans="5:8" x14ac:dyDescent="0.25">
      <c r="E895"/>
      <c r="F895"/>
      <c r="H895" s="42"/>
    </row>
    <row r="896" spans="5:8" x14ac:dyDescent="0.25">
      <c r="E896"/>
      <c r="F896"/>
      <c r="H896" s="42"/>
    </row>
    <row r="897" spans="5:8" x14ac:dyDescent="0.25">
      <c r="E897"/>
      <c r="F897"/>
      <c r="H897" s="42"/>
    </row>
    <row r="898" spans="5:8" x14ac:dyDescent="0.25">
      <c r="E898"/>
      <c r="F898"/>
      <c r="H898" s="42"/>
    </row>
    <row r="899" spans="5:8" x14ac:dyDescent="0.25">
      <c r="E899"/>
      <c r="F899"/>
      <c r="H899" s="42"/>
    </row>
    <row r="900" spans="5:8" x14ac:dyDescent="0.25">
      <c r="E900"/>
      <c r="F900"/>
      <c r="H900" s="42"/>
    </row>
    <row r="901" spans="5:8" x14ac:dyDescent="0.25">
      <c r="E901"/>
      <c r="F901"/>
      <c r="H901" s="42"/>
    </row>
    <row r="902" spans="5:8" x14ac:dyDescent="0.25">
      <c r="E902"/>
      <c r="F902"/>
      <c r="H902" s="42"/>
    </row>
    <row r="903" spans="5:8" x14ac:dyDescent="0.25">
      <c r="E903"/>
      <c r="F903"/>
      <c r="H903" s="42"/>
    </row>
    <row r="904" spans="5:8" x14ac:dyDescent="0.25">
      <c r="E904"/>
      <c r="F904"/>
      <c r="H904" s="42"/>
    </row>
    <row r="905" spans="5:8" x14ac:dyDescent="0.25">
      <c r="E905"/>
      <c r="F905"/>
      <c r="H905" s="42"/>
    </row>
    <row r="906" spans="5:8" x14ac:dyDescent="0.25">
      <c r="E906"/>
      <c r="F906"/>
      <c r="H906" s="42"/>
    </row>
    <row r="907" spans="5:8" x14ac:dyDescent="0.25">
      <c r="E907"/>
      <c r="F907"/>
      <c r="H907" s="42"/>
    </row>
    <row r="908" spans="5:8" x14ac:dyDescent="0.25">
      <c r="E908"/>
      <c r="F908"/>
      <c r="H908" s="42"/>
    </row>
    <row r="909" spans="5:8" x14ac:dyDescent="0.25">
      <c r="E909"/>
      <c r="F909"/>
      <c r="H909" s="42"/>
    </row>
    <row r="910" spans="5:8" x14ac:dyDescent="0.25">
      <c r="E910"/>
      <c r="F910"/>
      <c r="H910" s="42"/>
    </row>
    <row r="911" spans="5:8" x14ac:dyDescent="0.25">
      <c r="E911"/>
      <c r="F911"/>
      <c r="H911" s="42"/>
    </row>
    <row r="912" spans="5:8" x14ac:dyDescent="0.25">
      <c r="E912"/>
      <c r="F912"/>
      <c r="H912" s="42"/>
    </row>
    <row r="913" spans="5:8" x14ac:dyDescent="0.25">
      <c r="E913"/>
      <c r="F913"/>
      <c r="H913" s="42"/>
    </row>
    <row r="914" spans="5:8" x14ac:dyDescent="0.25">
      <c r="E914"/>
      <c r="F914"/>
      <c r="H914" s="42"/>
    </row>
    <row r="915" spans="5:8" x14ac:dyDescent="0.25">
      <c r="E915"/>
      <c r="F915"/>
      <c r="H915" s="42"/>
    </row>
    <row r="916" spans="5:8" x14ac:dyDescent="0.25">
      <c r="E916"/>
      <c r="F916"/>
      <c r="H916" s="42"/>
    </row>
    <row r="917" spans="5:8" x14ac:dyDescent="0.25">
      <c r="E917"/>
      <c r="F917"/>
      <c r="H917" s="42"/>
    </row>
    <row r="918" spans="5:8" x14ac:dyDescent="0.25">
      <c r="E918"/>
      <c r="F918"/>
      <c r="H918" s="42"/>
    </row>
    <row r="919" spans="5:8" x14ac:dyDescent="0.25">
      <c r="E919"/>
      <c r="F919"/>
      <c r="H919" s="42"/>
    </row>
    <row r="920" spans="5:8" x14ac:dyDescent="0.25">
      <c r="E920"/>
      <c r="F920"/>
      <c r="H920" s="42"/>
    </row>
    <row r="921" spans="5:8" x14ac:dyDescent="0.25">
      <c r="E921"/>
      <c r="F921"/>
      <c r="H921" s="42"/>
    </row>
    <row r="922" spans="5:8" x14ac:dyDescent="0.25">
      <c r="E922"/>
      <c r="F922"/>
      <c r="H922" s="42"/>
    </row>
    <row r="923" spans="5:8" x14ac:dyDescent="0.25">
      <c r="E923"/>
      <c r="F923"/>
      <c r="H923" s="42"/>
    </row>
    <row r="924" spans="5:8" x14ac:dyDescent="0.25">
      <c r="E924"/>
      <c r="F924"/>
      <c r="H924" s="42"/>
    </row>
    <row r="925" spans="5:8" x14ac:dyDescent="0.25">
      <c r="E925"/>
      <c r="F925"/>
      <c r="H925" s="42"/>
    </row>
    <row r="926" spans="5:8" x14ac:dyDescent="0.25">
      <c r="E926"/>
      <c r="F926"/>
      <c r="H926" s="42"/>
    </row>
    <row r="927" spans="5:8" x14ac:dyDescent="0.25">
      <c r="E927"/>
      <c r="F927"/>
      <c r="H927" s="42"/>
    </row>
    <row r="928" spans="5:8" x14ac:dyDescent="0.25">
      <c r="E928"/>
      <c r="F928"/>
      <c r="H928" s="42"/>
    </row>
    <row r="929" spans="5:8" x14ac:dyDescent="0.25">
      <c r="E929"/>
      <c r="F929"/>
      <c r="H929" s="42"/>
    </row>
    <row r="930" spans="5:8" x14ac:dyDescent="0.25">
      <c r="E930"/>
      <c r="F930"/>
      <c r="H930" s="42"/>
    </row>
    <row r="931" spans="5:8" x14ac:dyDescent="0.25">
      <c r="E931"/>
      <c r="F931"/>
      <c r="H931" s="42"/>
    </row>
    <row r="932" spans="5:8" x14ac:dyDescent="0.25">
      <c r="E932"/>
      <c r="F932"/>
      <c r="H932" s="42"/>
    </row>
    <row r="933" spans="5:8" x14ac:dyDescent="0.25">
      <c r="E933"/>
      <c r="F933"/>
      <c r="H933" s="42"/>
    </row>
    <row r="934" spans="5:8" x14ac:dyDescent="0.25">
      <c r="E934"/>
      <c r="F934"/>
      <c r="H934" s="42"/>
    </row>
    <row r="935" spans="5:8" x14ac:dyDescent="0.25">
      <c r="E935"/>
      <c r="F935"/>
      <c r="H935" s="42"/>
    </row>
    <row r="936" spans="5:8" x14ac:dyDescent="0.25">
      <c r="E936"/>
      <c r="F936"/>
      <c r="H936" s="42"/>
    </row>
    <row r="937" spans="5:8" x14ac:dyDescent="0.25">
      <c r="E937"/>
      <c r="F937"/>
      <c r="H937" s="42"/>
    </row>
    <row r="938" spans="5:8" x14ac:dyDescent="0.25">
      <c r="E938"/>
      <c r="F938"/>
      <c r="H938" s="42"/>
    </row>
    <row r="939" spans="5:8" x14ac:dyDescent="0.25">
      <c r="E939"/>
      <c r="F939"/>
      <c r="H939" s="42"/>
    </row>
    <row r="940" spans="5:8" x14ac:dyDescent="0.25">
      <c r="E940"/>
      <c r="F940"/>
      <c r="H940" s="42"/>
    </row>
    <row r="941" spans="5:8" x14ac:dyDescent="0.25">
      <c r="E941"/>
      <c r="F941"/>
      <c r="H941" s="42"/>
    </row>
    <row r="942" spans="5:8" x14ac:dyDescent="0.25">
      <c r="E942"/>
      <c r="F942"/>
      <c r="H942" s="42"/>
    </row>
    <row r="943" spans="5:8" x14ac:dyDescent="0.25">
      <c r="E943"/>
      <c r="F943"/>
      <c r="H943" s="42"/>
    </row>
    <row r="944" spans="5:8" x14ac:dyDescent="0.25">
      <c r="E944"/>
      <c r="F944"/>
      <c r="H944" s="42"/>
    </row>
    <row r="945" spans="5:8" x14ac:dyDescent="0.25">
      <c r="E945"/>
      <c r="F945"/>
      <c r="H945" s="42"/>
    </row>
    <row r="946" spans="5:8" x14ac:dyDescent="0.25">
      <c r="E946"/>
      <c r="F946"/>
      <c r="H946" s="42"/>
    </row>
    <row r="947" spans="5:8" x14ac:dyDescent="0.25">
      <c r="E947"/>
      <c r="F947"/>
      <c r="H947" s="42"/>
    </row>
    <row r="948" spans="5:8" x14ac:dyDescent="0.25">
      <c r="E948"/>
      <c r="F948"/>
      <c r="H948" s="42"/>
    </row>
    <row r="949" spans="5:8" x14ac:dyDescent="0.25">
      <c r="E949"/>
      <c r="F949"/>
      <c r="H949" s="42"/>
    </row>
    <row r="950" spans="5:8" x14ac:dyDescent="0.25">
      <c r="E950"/>
      <c r="F950"/>
      <c r="H950" s="42"/>
    </row>
    <row r="951" spans="5:8" x14ac:dyDescent="0.25">
      <c r="E951"/>
      <c r="F951"/>
      <c r="H951" s="42"/>
    </row>
    <row r="952" spans="5:8" x14ac:dyDescent="0.25">
      <c r="E952"/>
      <c r="F952"/>
      <c r="H952" s="42"/>
    </row>
    <row r="953" spans="5:8" x14ac:dyDescent="0.25">
      <c r="E953"/>
      <c r="F953"/>
      <c r="H953" s="42"/>
    </row>
    <row r="954" spans="5:8" x14ac:dyDescent="0.25">
      <c r="E954"/>
      <c r="F954"/>
      <c r="H954" s="42"/>
    </row>
    <row r="955" spans="5:8" x14ac:dyDescent="0.25">
      <c r="E955"/>
      <c r="F955"/>
      <c r="H955" s="42"/>
    </row>
    <row r="956" spans="5:8" x14ac:dyDescent="0.25">
      <c r="E956"/>
      <c r="F956"/>
      <c r="H956" s="42"/>
    </row>
    <row r="957" spans="5:8" x14ac:dyDescent="0.25">
      <c r="E957"/>
      <c r="F957"/>
      <c r="H957" s="42"/>
    </row>
    <row r="958" spans="5:8" x14ac:dyDescent="0.25">
      <c r="E958"/>
      <c r="F958"/>
      <c r="H958" s="42"/>
    </row>
    <row r="959" spans="5:8" x14ac:dyDescent="0.25">
      <c r="E959"/>
      <c r="F959"/>
      <c r="H959" s="42"/>
    </row>
    <row r="960" spans="5:8" x14ac:dyDescent="0.25">
      <c r="E960"/>
      <c r="F960"/>
      <c r="H960" s="42"/>
    </row>
    <row r="961" spans="5:8" x14ac:dyDescent="0.25">
      <c r="E961"/>
      <c r="F961"/>
      <c r="H961" s="42"/>
    </row>
    <row r="962" spans="5:8" x14ac:dyDescent="0.25">
      <c r="E962"/>
      <c r="F962"/>
      <c r="H962" s="42"/>
    </row>
    <row r="963" spans="5:8" x14ac:dyDescent="0.25">
      <c r="E963"/>
      <c r="F963"/>
      <c r="H963" s="42"/>
    </row>
    <row r="964" spans="5:8" x14ac:dyDescent="0.25">
      <c r="E964"/>
      <c r="F964"/>
      <c r="H964" s="42"/>
    </row>
    <row r="965" spans="5:8" x14ac:dyDescent="0.25">
      <c r="E965"/>
      <c r="F965"/>
      <c r="H965" s="42"/>
    </row>
    <row r="966" spans="5:8" x14ac:dyDescent="0.25">
      <c r="E966"/>
      <c r="F966"/>
      <c r="H966" s="42"/>
    </row>
    <row r="967" spans="5:8" x14ac:dyDescent="0.25">
      <c r="E967"/>
      <c r="F967"/>
      <c r="H967" s="42"/>
    </row>
    <row r="968" spans="5:8" x14ac:dyDescent="0.25">
      <c r="E968"/>
      <c r="F968"/>
      <c r="H968" s="42"/>
    </row>
    <row r="969" spans="5:8" x14ac:dyDescent="0.25">
      <c r="E969"/>
      <c r="F969"/>
      <c r="H969" s="42"/>
    </row>
    <row r="970" spans="5:8" x14ac:dyDescent="0.25">
      <c r="E970"/>
      <c r="F970"/>
      <c r="H970" s="42"/>
    </row>
    <row r="971" spans="5:8" x14ac:dyDescent="0.25">
      <c r="E971"/>
      <c r="F971"/>
      <c r="H971" s="42"/>
    </row>
    <row r="972" spans="5:8" x14ac:dyDescent="0.25">
      <c r="E972"/>
      <c r="F972"/>
      <c r="H972" s="42"/>
    </row>
    <row r="973" spans="5:8" x14ac:dyDescent="0.25">
      <c r="E973"/>
      <c r="F973"/>
      <c r="H973" s="42"/>
    </row>
    <row r="974" spans="5:8" x14ac:dyDescent="0.25">
      <c r="E974"/>
      <c r="F974"/>
      <c r="H974" s="42"/>
    </row>
    <row r="975" spans="5:8" x14ac:dyDescent="0.25">
      <c r="E975"/>
      <c r="F975"/>
      <c r="H975" s="42"/>
    </row>
    <row r="976" spans="5:8" x14ac:dyDescent="0.25">
      <c r="E976"/>
      <c r="F976"/>
      <c r="H976" s="42"/>
    </row>
    <row r="977" spans="5:8" x14ac:dyDescent="0.25">
      <c r="E977"/>
      <c r="F977"/>
      <c r="H977" s="42"/>
    </row>
    <row r="978" spans="5:8" x14ac:dyDescent="0.25">
      <c r="E978"/>
      <c r="F978"/>
      <c r="H978" s="42"/>
    </row>
    <row r="979" spans="5:8" x14ac:dyDescent="0.25">
      <c r="E979"/>
      <c r="F979"/>
      <c r="H979" s="42"/>
    </row>
    <row r="980" spans="5:8" x14ac:dyDescent="0.25">
      <c r="E980"/>
      <c r="F980"/>
      <c r="H980" s="42"/>
    </row>
    <row r="981" spans="5:8" x14ac:dyDescent="0.25">
      <c r="E981"/>
      <c r="F981"/>
      <c r="H981" s="42"/>
    </row>
    <row r="982" spans="5:8" x14ac:dyDescent="0.25">
      <c r="E982"/>
      <c r="F982"/>
      <c r="H982" s="42"/>
    </row>
    <row r="983" spans="5:8" x14ac:dyDescent="0.25">
      <c r="E983"/>
      <c r="F983"/>
      <c r="H983" s="42"/>
    </row>
    <row r="984" spans="5:8" x14ac:dyDescent="0.25">
      <c r="E984"/>
      <c r="F984"/>
      <c r="H984" s="42"/>
    </row>
    <row r="985" spans="5:8" x14ac:dyDescent="0.25">
      <c r="E985"/>
      <c r="F985"/>
      <c r="H985" s="42"/>
    </row>
    <row r="986" spans="5:8" x14ac:dyDescent="0.25">
      <c r="E986"/>
      <c r="F986"/>
      <c r="H986" s="42"/>
    </row>
    <row r="987" spans="5:8" x14ac:dyDescent="0.25">
      <c r="E987"/>
      <c r="F987"/>
      <c r="H987" s="42"/>
    </row>
    <row r="988" spans="5:8" x14ac:dyDescent="0.25">
      <c r="E988"/>
      <c r="F988"/>
      <c r="H988" s="42"/>
    </row>
    <row r="989" spans="5:8" x14ac:dyDescent="0.25">
      <c r="E989"/>
      <c r="F989"/>
      <c r="H989" s="42"/>
    </row>
    <row r="990" spans="5:8" x14ac:dyDescent="0.25">
      <c r="E990"/>
      <c r="F990"/>
      <c r="H990" s="42"/>
    </row>
    <row r="991" spans="5:8" x14ac:dyDescent="0.25">
      <c r="E991"/>
      <c r="F991"/>
      <c r="H991" s="42"/>
    </row>
    <row r="992" spans="5:8" x14ac:dyDescent="0.25">
      <c r="E992"/>
      <c r="F992"/>
      <c r="H992" s="42"/>
    </row>
    <row r="993" spans="5:8" x14ac:dyDescent="0.25">
      <c r="E993"/>
      <c r="F993"/>
      <c r="H993" s="42"/>
    </row>
    <row r="994" spans="5:8" x14ac:dyDescent="0.25">
      <c r="E994"/>
      <c r="F994"/>
      <c r="H994" s="42"/>
    </row>
    <row r="995" spans="5:8" x14ac:dyDescent="0.25">
      <c r="E995"/>
      <c r="F995"/>
      <c r="H995" s="42"/>
    </row>
    <row r="996" spans="5:8" x14ac:dyDescent="0.25">
      <c r="E996"/>
      <c r="F996"/>
      <c r="H996" s="42"/>
    </row>
    <row r="997" spans="5:8" x14ac:dyDescent="0.25">
      <c r="E997"/>
      <c r="F997"/>
      <c r="H997" s="42"/>
    </row>
    <row r="998" spans="5:8" x14ac:dyDescent="0.25">
      <c r="E998"/>
      <c r="F998"/>
      <c r="H998" s="42"/>
    </row>
    <row r="999" spans="5:8" x14ac:dyDescent="0.25">
      <c r="E999"/>
      <c r="F999"/>
      <c r="H999" s="42"/>
    </row>
    <row r="1000" spans="5:8" x14ac:dyDescent="0.25">
      <c r="E1000"/>
      <c r="F1000"/>
      <c r="H1000" s="42"/>
    </row>
    <row r="1001" spans="5:8" x14ac:dyDescent="0.25">
      <c r="E1001"/>
      <c r="F1001"/>
      <c r="H1001" s="42"/>
    </row>
    <row r="1002" spans="5:8" x14ac:dyDescent="0.25">
      <c r="E1002"/>
      <c r="F1002"/>
      <c r="H1002" s="42"/>
    </row>
    <row r="1003" spans="5:8" x14ac:dyDescent="0.25">
      <c r="E1003"/>
      <c r="F1003"/>
      <c r="H1003" s="42"/>
    </row>
    <row r="1004" spans="5:8" x14ac:dyDescent="0.25">
      <c r="E1004"/>
      <c r="F1004"/>
      <c r="H1004" s="42"/>
    </row>
    <row r="1005" spans="5:8" x14ac:dyDescent="0.25">
      <c r="E1005"/>
      <c r="F1005"/>
      <c r="H1005" s="42"/>
    </row>
    <row r="1006" spans="5:8" x14ac:dyDescent="0.25">
      <c r="E1006"/>
      <c r="F1006"/>
      <c r="H1006" s="42"/>
    </row>
    <row r="1007" spans="5:8" x14ac:dyDescent="0.25">
      <c r="E1007"/>
      <c r="F1007"/>
      <c r="H1007" s="42"/>
    </row>
    <row r="1008" spans="5:8" x14ac:dyDescent="0.25">
      <c r="E1008"/>
      <c r="F1008"/>
      <c r="H1008" s="42"/>
    </row>
    <row r="1009" spans="5:8" x14ac:dyDescent="0.25">
      <c r="E1009"/>
      <c r="F1009"/>
      <c r="H1009" s="42"/>
    </row>
    <row r="1010" spans="5:8" x14ac:dyDescent="0.25">
      <c r="E1010"/>
      <c r="F1010"/>
      <c r="H1010" s="42"/>
    </row>
    <row r="1011" spans="5:8" x14ac:dyDescent="0.25">
      <c r="E1011"/>
      <c r="F1011"/>
      <c r="H1011" s="42"/>
    </row>
    <row r="1012" spans="5:8" x14ac:dyDescent="0.25">
      <c r="E1012"/>
      <c r="F1012"/>
      <c r="H1012" s="42"/>
    </row>
    <row r="1013" spans="5:8" x14ac:dyDescent="0.25">
      <c r="E1013"/>
      <c r="F1013"/>
      <c r="H1013" s="42"/>
    </row>
    <row r="1014" spans="5:8" x14ac:dyDescent="0.25">
      <c r="E1014"/>
      <c r="F1014"/>
      <c r="H1014" s="42"/>
    </row>
    <row r="1015" spans="5:8" x14ac:dyDescent="0.25">
      <c r="E1015"/>
      <c r="F1015"/>
      <c r="H1015" s="42"/>
    </row>
    <row r="1016" spans="5:8" x14ac:dyDescent="0.25">
      <c r="E1016"/>
      <c r="F1016"/>
      <c r="H1016" s="42"/>
    </row>
    <row r="1017" spans="5:8" x14ac:dyDescent="0.25">
      <c r="E1017"/>
      <c r="F1017"/>
      <c r="H1017" s="42"/>
    </row>
    <row r="1018" spans="5:8" x14ac:dyDescent="0.25">
      <c r="E1018"/>
      <c r="F1018"/>
      <c r="H1018" s="42"/>
    </row>
    <row r="1019" spans="5:8" x14ac:dyDescent="0.25">
      <c r="E1019"/>
      <c r="F1019"/>
      <c r="H1019" s="42"/>
    </row>
    <row r="1020" spans="5:8" x14ac:dyDescent="0.25">
      <c r="E1020"/>
      <c r="F1020"/>
      <c r="H1020" s="42"/>
    </row>
    <row r="1021" spans="5:8" x14ac:dyDescent="0.25">
      <c r="E1021"/>
      <c r="F1021"/>
      <c r="H1021" s="42"/>
    </row>
    <row r="1022" spans="5:8" x14ac:dyDescent="0.25">
      <c r="E1022"/>
      <c r="F1022"/>
      <c r="H1022" s="42"/>
    </row>
    <row r="1023" spans="5:8" x14ac:dyDescent="0.25">
      <c r="E1023"/>
      <c r="F1023"/>
      <c r="H1023" s="42"/>
    </row>
    <row r="1024" spans="5:8" x14ac:dyDescent="0.25">
      <c r="E1024"/>
      <c r="F1024"/>
      <c r="H1024" s="42"/>
    </row>
    <row r="1025" spans="5:8" x14ac:dyDescent="0.25">
      <c r="E1025"/>
      <c r="F1025"/>
      <c r="H1025" s="42"/>
    </row>
    <row r="1026" spans="5:8" x14ac:dyDescent="0.25">
      <c r="E1026"/>
      <c r="F1026"/>
      <c r="H1026" s="42"/>
    </row>
    <row r="1027" spans="5:8" x14ac:dyDescent="0.25">
      <c r="E1027"/>
      <c r="F1027"/>
      <c r="H1027" s="42"/>
    </row>
    <row r="1028" spans="5:8" x14ac:dyDescent="0.25">
      <c r="E1028"/>
      <c r="F1028"/>
      <c r="H1028" s="42"/>
    </row>
    <row r="1029" spans="5:8" x14ac:dyDescent="0.25">
      <c r="E1029"/>
      <c r="F1029"/>
      <c r="H1029" s="42"/>
    </row>
    <row r="1030" spans="5:8" x14ac:dyDescent="0.25">
      <c r="E1030"/>
      <c r="F1030"/>
      <c r="H1030" s="42"/>
    </row>
    <row r="1031" spans="5:8" x14ac:dyDescent="0.25">
      <c r="E1031"/>
      <c r="F1031"/>
      <c r="H1031" s="42"/>
    </row>
    <row r="1032" spans="5:8" x14ac:dyDescent="0.25">
      <c r="E1032"/>
      <c r="F1032"/>
      <c r="H1032" s="42"/>
    </row>
    <row r="1033" spans="5:8" x14ac:dyDescent="0.25">
      <c r="E1033"/>
      <c r="F1033"/>
      <c r="H1033" s="42"/>
    </row>
    <row r="1034" spans="5:8" x14ac:dyDescent="0.25">
      <c r="E1034"/>
      <c r="F1034"/>
      <c r="H1034" s="42"/>
    </row>
    <row r="1035" spans="5:8" x14ac:dyDescent="0.25">
      <c r="E1035"/>
      <c r="F1035"/>
      <c r="H1035" s="42"/>
    </row>
    <row r="1036" spans="5:8" x14ac:dyDescent="0.25">
      <c r="E1036"/>
      <c r="F1036"/>
      <c r="H1036" s="42"/>
    </row>
    <row r="1037" spans="5:8" x14ac:dyDescent="0.25">
      <c r="E1037"/>
      <c r="F1037"/>
      <c r="H1037" s="42"/>
    </row>
    <row r="1038" spans="5:8" x14ac:dyDescent="0.25">
      <c r="E1038"/>
      <c r="F1038"/>
      <c r="H1038" s="42"/>
    </row>
    <row r="1039" spans="5:8" x14ac:dyDescent="0.25">
      <c r="E1039"/>
      <c r="F1039"/>
      <c r="H1039" s="42"/>
    </row>
    <row r="1040" spans="5:8" x14ac:dyDescent="0.25">
      <c r="E1040"/>
      <c r="F1040"/>
      <c r="H1040" s="42"/>
    </row>
    <row r="1041" spans="5:8" x14ac:dyDescent="0.25">
      <c r="E1041"/>
      <c r="F1041"/>
      <c r="H1041" s="42"/>
    </row>
    <row r="1042" spans="5:8" x14ac:dyDescent="0.25">
      <c r="E1042"/>
      <c r="F1042"/>
      <c r="H1042" s="42"/>
    </row>
    <row r="1043" spans="5:8" x14ac:dyDescent="0.25">
      <c r="E1043"/>
      <c r="F1043"/>
      <c r="H1043" s="42"/>
    </row>
    <row r="1044" spans="5:8" x14ac:dyDescent="0.25">
      <c r="E1044"/>
      <c r="F1044"/>
      <c r="H1044" s="42"/>
    </row>
    <row r="1045" spans="5:8" x14ac:dyDescent="0.25">
      <c r="E1045"/>
      <c r="F1045"/>
      <c r="H1045" s="42"/>
    </row>
    <row r="1046" spans="5:8" x14ac:dyDescent="0.25">
      <c r="E1046"/>
      <c r="F1046"/>
      <c r="H1046" s="42"/>
    </row>
    <row r="1047" spans="5:8" x14ac:dyDescent="0.25">
      <c r="E1047"/>
      <c r="F1047"/>
      <c r="H1047" s="42"/>
    </row>
    <row r="1048" spans="5:8" x14ac:dyDescent="0.25">
      <c r="E1048"/>
      <c r="F1048"/>
      <c r="H1048" s="42"/>
    </row>
    <row r="1049" spans="5:8" x14ac:dyDescent="0.25">
      <c r="E1049"/>
      <c r="F1049"/>
      <c r="H1049" s="42"/>
    </row>
    <row r="1050" spans="5:8" x14ac:dyDescent="0.25">
      <c r="E1050"/>
      <c r="F1050"/>
      <c r="H1050" s="42"/>
    </row>
    <row r="1051" spans="5:8" x14ac:dyDescent="0.25">
      <c r="E1051"/>
      <c r="F1051"/>
      <c r="H1051" s="42"/>
    </row>
    <row r="1052" spans="5:8" x14ac:dyDescent="0.25">
      <c r="E1052"/>
      <c r="F1052"/>
      <c r="H1052" s="42"/>
    </row>
    <row r="1053" spans="5:8" x14ac:dyDescent="0.25">
      <c r="E1053"/>
      <c r="F1053"/>
      <c r="H1053" s="42"/>
    </row>
    <row r="1054" spans="5:8" x14ac:dyDescent="0.25">
      <c r="E1054"/>
      <c r="F1054"/>
      <c r="H1054" s="42"/>
    </row>
    <row r="1055" spans="5:8" x14ac:dyDescent="0.25">
      <c r="E1055"/>
      <c r="F1055"/>
      <c r="H1055" s="42"/>
    </row>
    <row r="1056" spans="5:8" x14ac:dyDescent="0.25">
      <c r="E1056"/>
      <c r="F1056"/>
      <c r="H1056" s="42"/>
    </row>
  </sheetData>
  <autoFilter ref="A1:J662"/>
  <sortState ref="A2:J1067">
    <sortCondition ref="I2:I1067"/>
    <sortCondition ref="A2:A1067"/>
  </sortState>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83"/>
  <sheetViews>
    <sheetView workbookViewId="0">
      <selection activeCell="F7" sqref="F7"/>
    </sheetView>
  </sheetViews>
  <sheetFormatPr defaultRowHeight="15" x14ac:dyDescent="0.25"/>
  <cols>
    <col min="2" max="2" width="8.85546875" style="2" bestFit="1" customWidth="1"/>
    <col min="3" max="3" width="12.140625" style="2" bestFit="1" customWidth="1"/>
    <col min="4" max="4" width="9" style="2" bestFit="1" customWidth="1"/>
    <col min="9" max="10" width="10.5703125" style="37" bestFit="1" customWidth="1"/>
  </cols>
  <sheetData>
    <row r="1" spans="1:10" x14ac:dyDescent="0.25">
      <c r="I1" s="36" t="s">
        <v>3567</v>
      </c>
      <c r="J1" s="36" t="s">
        <v>3566</v>
      </c>
    </row>
    <row r="2" spans="1:10" x14ac:dyDescent="0.25">
      <c r="A2" s="45" t="s">
        <v>1690</v>
      </c>
      <c r="B2" s="46"/>
      <c r="C2" s="22" t="s">
        <v>1691</v>
      </c>
      <c r="D2" s="22" t="s">
        <v>1692</v>
      </c>
      <c r="I2" s="35">
        <v>4</v>
      </c>
      <c r="J2" s="35">
        <v>4</v>
      </c>
    </row>
    <row r="3" spans="1:10" x14ac:dyDescent="0.25">
      <c r="A3" s="21" t="s">
        <v>1678</v>
      </c>
      <c r="B3" s="10">
        <f>COUNTIF('Evaluation Data'!$B:$B,$A3)</f>
        <v>279</v>
      </c>
      <c r="C3" s="10">
        <f>SUM(REPORT!F3:F36)</f>
        <v>279</v>
      </c>
      <c r="D3" s="10" t="b">
        <f>C3=B3</f>
        <v>1</v>
      </c>
      <c r="I3" s="35">
        <v>1107</v>
      </c>
      <c r="J3" s="35">
        <v>1107</v>
      </c>
    </row>
    <row r="4" spans="1:10" x14ac:dyDescent="0.25">
      <c r="A4" s="21" t="s">
        <v>1679</v>
      </c>
      <c r="B4" s="10">
        <f>COUNTIF('Evaluation Data'!$B:$B,$A4)</f>
        <v>72</v>
      </c>
      <c r="C4" s="10">
        <f>SUM(REPORT!F38:F51)</f>
        <v>71</v>
      </c>
      <c r="D4" s="10" t="b">
        <f t="shared" ref="D4:D6" si="0">C4=B4</f>
        <v>0</v>
      </c>
      <c r="I4" s="35">
        <v>1236</v>
      </c>
      <c r="J4" s="35">
        <v>1236</v>
      </c>
    </row>
    <row r="5" spans="1:10" x14ac:dyDescent="0.25">
      <c r="A5" s="21" t="s">
        <v>1683</v>
      </c>
      <c r="B5" s="10">
        <f>COUNTIF('Evaluation Data'!$B:$B,$A5)</f>
        <v>119</v>
      </c>
      <c r="C5" s="10">
        <f>SUM(REPORT!F53:F77)</f>
        <v>118</v>
      </c>
      <c r="D5" s="10" t="b">
        <f t="shared" si="0"/>
        <v>0</v>
      </c>
      <c r="I5" s="35">
        <v>1289</v>
      </c>
      <c r="J5" s="35">
        <v>1289</v>
      </c>
    </row>
    <row r="6" spans="1:10" x14ac:dyDescent="0.25">
      <c r="A6" s="21" t="s">
        <v>1693</v>
      </c>
      <c r="B6" s="10">
        <f>COUNTIF('Evaluation Data'!$B:$B,$A6)</f>
        <v>25</v>
      </c>
      <c r="C6" s="10">
        <f>SUM(REPORT!F79:F84)</f>
        <v>22</v>
      </c>
      <c r="D6" s="10" t="b">
        <f t="shared" si="0"/>
        <v>0</v>
      </c>
      <c r="I6" s="36">
        <v>1352</v>
      </c>
      <c r="J6" s="35">
        <v>1352</v>
      </c>
    </row>
    <row r="7" spans="1:10" x14ac:dyDescent="0.25">
      <c r="A7" s="21" t="s">
        <v>1694</v>
      </c>
      <c r="B7" s="10">
        <f>COUNTIF('Evaluation Data'!$B:$B,$A7)</f>
        <v>4</v>
      </c>
      <c r="C7" s="10"/>
      <c r="D7" s="10"/>
      <c r="I7" s="35">
        <v>1419</v>
      </c>
      <c r="J7" s="35">
        <v>1419</v>
      </c>
    </row>
    <row r="8" spans="1:10" x14ac:dyDescent="0.25">
      <c r="A8" s="21" t="s">
        <v>1684</v>
      </c>
      <c r="B8" s="10">
        <f>COUNTIF('Evaluation Data'!$B:$B,$A8)</f>
        <v>162</v>
      </c>
      <c r="C8" s="10"/>
      <c r="D8" s="10"/>
      <c r="I8" s="35">
        <v>1576</v>
      </c>
      <c r="J8" s="35">
        <v>1576</v>
      </c>
    </row>
    <row r="9" spans="1:10" x14ac:dyDescent="0.25">
      <c r="I9" s="35">
        <v>1610</v>
      </c>
      <c r="J9" s="35">
        <v>1610</v>
      </c>
    </row>
    <row r="10" spans="1:10" x14ac:dyDescent="0.25">
      <c r="I10" s="35">
        <v>2029</v>
      </c>
      <c r="J10" s="35">
        <v>2029</v>
      </c>
    </row>
    <row r="11" spans="1:10" x14ac:dyDescent="0.25">
      <c r="I11" s="35">
        <v>2498</v>
      </c>
      <c r="J11" s="35">
        <v>2498</v>
      </c>
    </row>
    <row r="12" spans="1:10" x14ac:dyDescent="0.25">
      <c r="I12" s="35">
        <v>2581</v>
      </c>
      <c r="J12" s="35">
        <v>2581</v>
      </c>
    </row>
    <row r="13" spans="1:10" x14ac:dyDescent="0.25">
      <c r="I13" s="35">
        <v>3079</v>
      </c>
      <c r="J13" s="35">
        <v>3079</v>
      </c>
    </row>
    <row r="14" spans="1:10" x14ac:dyDescent="0.25">
      <c r="I14" s="35">
        <v>3200</v>
      </c>
      <c r="J14" s="35">
        <v>3200</v>
      </c>
    </row>
    <row r="15" spans="1:10" x14ac:dyDescent="0.25">
      <c r="I15" s="35">
        <v>3242</v>
      </c>
      <c r="J15" s="35">
        <v>3242</v>
      </c>
    </row>
    <row r="16" spans="1:10" x14ac:dyDescent="0.25">
      <c r="I16" s="35">
        <v>3428</v>
      </c>
      <c r="J16" s="35">
        <v>3428</v>
      </c>
    </row>
    <row r="17" spans="9:10" x14ac:dyDescent="0.25">
      <c r="I17" s="35">
        <v>3728</v>
      </c>
      <c r="J17" s="35">
        <v>3728</v>
      </c>
    </row>
    <row r="18" spans="9:10" x14ac:dyDescent="0.25">
      <c r="I18" s="35">
        <v>4105</v>
      </c>
      <c r="J18" s="35">
        <v>4105</v>
      </c>
    </row>
    <row r="19" spans="9:10" x14ac:dyDescent="0.25">
      <c r="I19" s="35">
        <v>4116</v>
      </c>
      <c r="J19" s="35">
        <v>4116</v>
      </c>
    </row>
    <row r="20" spans="9:10" x14ac:dyDescent="0.25">
      <c r="I20" s="35">
        <v>4221</v>
      </c>
      <c r="J20" s="35">
        <v>4221</v>
      </c>
    </row>
    <row r="21" spans="9:10" x14ac:dyDescent="0.25">
      <c r="I21" s="35">
        <v>4794</v>
      </c>
      <c r="J21" s="35">
        <v>4794</v>
      </c>
    </row>
    <row r="22" spans="9:10" x14ac:dyDescent="0.25">
      <c r="I22" s="35">
        <v>4858</v>
      </c>
      <c r="J22" s="35">
        <v>4858</v>
      </c>
    </row>
    <row r="23" spans="9:10" x14ac:dyDescent="0.25">
      <c r="I23" s="35">
        <v>5710</v>
      </c>
      <c r="J23" s="35">
        <v>5710</v>
      </c>
    </row>
    <row r="24" spans="9:10" x14ac:dyDescent="0.25">
      <c r="I24" s="35">
        <v>9004</v>
      </c>
      <c r="J24" s="35">
        <v>9004</v>
      </c>
    </row>
    <row r="25" spans="9:10" x14ac:dyDescent="0.25">
      <c r="I25" s="35">
        <v>9089</v>
      </c>
      <c r="J25" s="35">
        <v>9089</v>
      </c>
    </row>
    <row r="26" spans="9:10" x14ac:dyDescent="0.25">
      <c r="I26" s="35">
        <v>9856</v>
      </c>
      <c r="J26" s="35">
        <v>9856</v>
      </c>
    </row>
    <row r="27" spans="9:10" x14ac:dyDescent="0.25">
      <c r="I27" s="35">
        <v>10038</v>
      </c>
      <c r="J27" s="35">
        <v>10038</v>
      </c>
    </row>
    <row r="28" spans="9:10" x14ac:dyDescent="0.25">
      <c r="I28" s="35">
        <v>10501</v>
      </c>
      <c r="J28" s="35">
        <v>10501</v>
      </c>
    </row>
    <row r="29" spans="9:10" x14ac:dyDescent="0.25">
      <c r="I29" s="35">
        <v>10732</v>
      </c>
      <c r="J29" s="35">
        <v>10732</v>
      </c>
    </row>
    <row r="30" spans="9:10" x14ac:dyDescent="0.25">
      <c r="I30" s="35">
        <v>10816</v>
      </c>
      <c r="J30" s="35">
        <v>10816</v>
      </c>
    </row>
    <row r="31" spans="9:10" x14ac:dyDescent="0.25">
      <c r="I31" s="35">
        <v>11135</v>
      </c>
      <c r="J31" s="35">
        <v>11135</v>
      </c>
    </row>
    <row r="32" spans="9:10" x14ac:dyDescent="0.25">
      <c r="I32" s="35">
        <v>11211</v>
      </c>
      <c r="J32" s="35">
        <v>11211</v>
      </c>
    </row>
    <row r="33" spans="9:10" x14ac:dyDescent="0.25">
      <c r="I33" s="35">
        <v>11228</v>
      </c>
      <c r="J33" s="35">
        <v>11228</v>
      </c>
    </row>
    <row r="34" spans="9:10" x14ac:dyDescent="0.25">
      <c r="I34" s="35">
        <v>11278</v>
      </c>
      <c r="J34" s="35">
        <v>11278</v>
      </c>
    </row>
    <row r="35" spans="9:10" x14ac:dyDescent="0.25">
      <c r="I35" s="35">
        <v>12347</v>
      </c>
      <c r="J35" s="35">
        <v>12347</v>
      </c>
    </row>
    <row r="36" spans="9:10" x14ac:dyDescent="0.25">
      <c r="I36" s="35">
        <v>13245</v>
      </c>
      <c r="J36" s="35">
        <v>13245</v>
      </c>
    </row>
    <row r="37" spans="9:10" x14ac:dyDescent="0.25">
      <c r="I37" s="35">
        <v>13428</v>
      </c>
      <c r="J37" s="35">
        <v>13428</v>
      </c>
    </row>
    <row r="38" spans="9:10" x14ac:dyDescent="0.25">
      <c r="I38" s="35">
        <v>13880</v>
      </c>
      <c r="J38" s="35">
        <v>13880</v>
      </c>
    </row>
    <row r="39" spans="9:10" x14ac:dyDescent="0.25">
      <c r="I39" s="35">
        <v>14386</v>
      </c>
      <c r="J39" s="35">
        <v>14386</v>
      </c>
    </row>
    <row r="40" spans="9:10" x14ac:dyDescent="0.25">
      <c r="I40" s="35">
        <v>14900</v>
      </c>
      <c r="J40" s="35">
        <v>14900</v>
      </c>
    </row>
    <row r="41" spans="9:10" x14ac:dyDescent="0.25">
      <c r="I41" s="35">
        <v>15676</v>
      </c>
      <c r="J41" s="35">
        <v>15676</v>
      </c>
    </row>
    <row r="42" spans="9:10" x14ac:dyDescent="0.25">
      <c r="I42" s="35">
        <v>15861</v>
      </c>
      <c r="J42" s="35">
        <v>15861</v>
      </c>
    </row>
    <row r="43" spans="9:10" x14ac:dyDescent="0.25">
      <c r="I43" s="35">
        <v>16394</v>
      </c>
      <c r="J43" s="35">
        <v>16394</v>
      </c>
    </row>
    <row r="44" spans="9:10" x14ac:dyDescent="0.25">
      <c r="I44" s="35">
        <v>16734</v>
      </c>
      <c r="J44" s="35">
        <v>16734</v>
      </c>
    </row>
    <row r="45" spans="9:10" x14ac:dyDescent="0.25">
      <c r="I45" s="35">
        <v>17074</v>
      </c>
      <c r="J45" s="35">
        <v>17074</v>
      </c>
    </row>
    <row r="46" spans="9:10" x14ac:dyDescent="0.25">
      <c r="I46" s="35">
        <v>17611</v>
      </c>
      <c r="J46" s="35">
        <v>17611</v>
      </c>
    </row>
    <row r="47" spans="9:10" x14ac:dyDescent="0.25">
      <c r="I47" s="35">
        <v>17655</v>
      </c>
      <c r="J47" s="35">
        <v>17655</v>
      </c>
    </row>
    <row r="48" spans="9:10" x14ac:dyDescent="0.25">
      <c r="I48" s="35">
        <v>18101</v>
      </c>
      <c r="J48" s="35">
        <v>18101</v>
      </c>
    </row>
    <row r="49" spans="9:10" x14ac:dyDescent="0.25">
      <c r="I49" s="35">
        <v>18118</v>
      </c>
      <c r="J49" s="35">
        <v>18118</v>
      </c>
    </row>
    <row r="50" spans="9:10" x14ac:dyDescent="0.25">
      <c r="I50" s="35">
        <v>18159</v>
      </c>
      <c r="J50" s="35">
        <v>18159</v>
      </c>
    </row>
    <row r="51" spans="9:10" x14ac:dyDescent="0.25">
      <c r="I51" s="35">
        <v>20178</v>
      </c>
      <c r="J51" s="35">
        <v>20178</v>
      </c>
    </row>
    <row r="52" spans="9:10" x14ac:dyDescent="0.25">
      <c r="I52" s="35">
        <v>20317</v>
      </c>
      <c r="J52" s="35">
        <v>20317</v>
      </c>
    </row>
    <row r="53" spans="9:10" x14ac:dyDescent="0.25">
      <c r="I53" s="35">
        <v>20607</v>
      </c>
      <c r="J53" s="35">
        <v>20607</v>
      </c>
    </row>
    <row r="54" spans="9:10" x14ac:dyDescent="0.25">
      <c r="I54" s="35">
        <v>20874</v>
      </c>
      <c r="J54" s="35">
        <v>20874</v>
      </c>
    </row>
    <row r="55" spans="9:10" x14ac:dyDescent="0.25">
      <c r="I55" s="35">
        <v>21343</v>
      </c>
      <c r="J55" s="35">
        <v>21343</v>
      </c>
    </row>
    <row r="56" spans="9:10" x14ac:dyDescent="0.25">
      <c r="I56" s="35">
        <v>21725</v>
      </c>
      <c r="J56" s="35">
        <v>21725</v>
      </c>
    </row>
    <row r="57" spans="9:10" x14ac:dyDescent="0.25">
      <c r="I57" s="35">
        <v>21993</v>
      </c>
      <c r="J57" s="35">
        <v>21993</v>
      </c>
    </row>
    <row r="58" spans="9:10" x14ac:dyDescent="0.25">
      <c r="I58" s="35">
        <v>22014</v>
      </c>
      <c r="J58" s="35">
        <v>22014</v>
      </c>
    </row>
    <row r="59" spans="9:10" x14ac:dyDescent="0.25">
      <c r="I59" s="35">
        <v>22047</v>
      </c>
      <c r="J59" s="35">
        <v>22047</v>
      </c>
    </row>
    <row r="60" spans="9:10" x14ac:dyDescent="0.25">
      <c r="I60" s="35">
        <v>22401</v>
      </c>
      <c r="J60" s="35">
        <v>22401</v>
      </c>
    </row>
    <row r="61" spans="9:10" x14ac:dyDescent="0.25">
      <c r="I61" s="35">
        <v>22402</v>
      </c>
      <c r="J61" s="35">
        <v>22402</v>
      </c>
    </row>
    <row r="62" spans="9:10" x14ac:dyDescent="0.25">
      <c r="I62" s="35">
        <v>22890</v>
      </c>
      <c r="J62" s="35">
        <v>22890</v>
      </c>
    </row>
    <row r="63" spans="9:10" x14ac:dyDescent="0.25">
      <c r="I63" s="35">
        <v>23132</v>
      </c>
      <c r="J63" s="35">
        <v>23132</v>
      </c>
    </row>
    <row r="64" spans="9:10" x14ac:dyDescent="0.25">
      <c r="I64" s="35">
        <v>23178</v>
      </c>
      <c r="J64" s="35">
        <v>23178</v>
      </c>
    </row>
    <row r="65" spans="9:10" x14ac:dyDescent="0.25">
      <c r="I65" s="35">
        <v>23923</v>
      </c>
      <c r="J65" s="35">
        <v>23923</v>
      </c>
    </row>
    <row r="66" spans="9:10" x14ac:dyDescent="0.25">
      <c r="I66" s="35">
        <v>24447</v>
      </c>
      <c r="J66" s="35">
        <v>24447</v>
      </c>
    </row>
    <row r="67" spans="9:10" x14ac:dyDescent="0.25">
      <c r="I67" s="35">
        <v>24571</v>
      </c>
      <c r="J67" s="35">
        <v>24571</v>
      </c>
    </row>
    <row r="68" spans="9:10" x14ac:dyDescent="0.25">
      <c r="I68" s="35">
        <v>24788</v>
      </c>
      <c r="J68" s="35">
        <v>24788</v>
      </c>
    </row>
    <row r="69" spans="9:10" x14ac:dyDescent="0.25">
      <c r="I69" s="35">
        <v>25987</v>
      </c>
      <c r="J69" s="35">
        <v>25987</v>
      </c>
    </row>
    <row r="70" spans="9:10" x14ac:dyDescent="0.25">
      <c r="I70" s="35">
        <v>26294</v>
      </c>
      <c r="J70" s="35">
        <v>26294</v>
      </c>
    </row>
    <row r="71" spans="9:10" x14ac:dyDescent="0.25">
      <c r="I71" s="35">
        <v>26425</v>
      </c>
      <c r="J71" s="35">
        <v>26396</v>
      </c>
    </row>
    <row r="72" spans="9:10" x14ac:dyDescent="0.25">
      <c r="I72" s="35">
        <v>26472</v>
      </c>
      <c r="J72" s="35">
        <v>26425</v>
      </c>
    </row>
    <row r="73" spans="9:10" x14ac:dyDescent="0.25">
      <c r="I73" s="35">
        <v>26689</v>
      </c>
      <c r="J73" s="35">
        <v>26472</v>
      </c>
    </row>
    <row r="74" spans="9:10" x14ac:dyDescent="0.25">
      <c r="I74" s="35">
        <v>26714</v>
      </c>
      <c r="J74" s="35">
        <v>26689</v>
      </c>
    </row>
    <row r="75" spans="9:10" x14ac:dyDescent="0.25">
      <c r="I75" s="35">
        <v>27031</v>
      </c>
      <c r="J75" s="35">
        <v>26714</v>
      </c>
    </row>
    <row r="76" spans="9:10" x14ac:dyDescent="0.25">
      <c r="I76" s="35">
        <v>27045</v>
      </c>
      <c r="J76" s="38">
        <v>26814</v>
      </c>
    </row>
    <row r="77" spans="9:10" x14ac:dyDescent="0.25">
      <c r="I77" s="35">
        <v>27322</v>
      </c>
      <c r="J77" s="35">
        <v>27031</v>
      </c>
    </row>
    <row r="78" spans="9:10" x14ac:dyDescent="0.25">
      <c r="I78" s="35">
        <v>27501</v>
      </c>
      <c r="J78" s="35">
        <v>27045</v>
      </c>
    </row>
    <row r="79" spans="9:10" x14ac:dyDescent="0.25">
      <c r="I79" s="35">
        <v>27713</v>
      </c>
      <c r="J79" s="35">
        <v>27322</v>
      </c>
    </row>
    <row r="80" spans="9:10" x14ac:dyDescent="0.25">
      <c r="I80" s="35">
        <v>27868</v>
      </c>
      <c r="J80" s="35">
        <v>27501</v>
      </c>
    </row>
    <row r="81" spans="9:10" x14ac:dyDescent="0.25">
      <c r="I81" s="35">
        <v>28451</v>
      </c>
      <c r="J81" s="35">
        <v>27713</v>
      </c>
    </row>
    <row r="82" spans="9:10" x14ac:dyDescent="0.25">
      <c r="I82" s="35">
        <v>28709</v>
      </c>
      <c r="J82" s="35">
        <v>28451</v>
      </c>
    </row>
    <row r="83" spans="9:10" x14ac:dyDescent="0.25">
      <c r="I83" s="35">
        <v>28866</v>
      </c>
      <c r="J83" s="35">
        <v>28709</v>
      </c>
    </row>
    <row r="84" spans="9:10" x14ac:dyDescent="0.25">
      <c r="I84" s="35">
        <v>30774</v>
      </c>
      <c r="J84" s="35">
        <v>28866</v>
      </c>
    </row>
    <row r="85" spans="9:10" x14ac:dyDescent="0.25">
      <c r="I85" s="35">
        <v>31346</v>
      </c>
      <c r="J85" s="35">
        <v>30774</v>
      </c>
    </row>
    <row r="86" spans="9:10" x14ac:dyDescent="0.25">
      <c r="I86" s="35">
        <v>31357</v>
      </c>
      <c r="J86" s="35">
        <v>31346</v>
      </c>
    </row>
    <row r="87" spans="9:10" x14ac:dyDescent="0.25">
      <c r="I87" s="35">
        <v>32153</v>
      </c>
      <c r="J87" s="35">
        <v>31357</v>
      </c>
    </row>
    <row r="88" spans="9:10" x14ac:dyDescent="0.25">
      <c r="I88" s="35">
        <v>32158</v>
      </c>
      <c r="J88" s="35">
        <v>32153</v>
      </c>
    </row>
    <row r="89" spans="9:10" x14ac:dyDescent="0.25">
      <c r="I89" s="35">
        <v>32221</v>
      </c>
      <c r="J89" s="35">
        <v>32158</v>
      </c>
    </row>
    <row r="90" spans="9:10" x14ac:dyDescent="0.25">
      <c r="I90" s="35">
        <v>33487</v>
      </c>
      <c r="J90" s="35">
        <v>32221</v>
      </c>
    </row>
    <row r="91" spans="9:10" x14ac:dyDescent="0.25">
      <c r="I91" s="35">
        <v>33518</v>
      </c>
      <c r="J91" s="35">
        <v>33487</v>
      </c>
    </row>
    <row r="92" spans="9:10" x14ac:dyDescent="0.25">
      <c r="I92" s="35">
        <v>33531</v>
      </c>
      <c r="J92" s="35">
        <v>33518</v>
      </c>
    </row>
    <row r="93" spans="9:10" x14ac:dyDescent="0.25">
      <c r="I93" s="35">
        <v>33692</v>
      </c>
      <c r="J93" s="35">
        <v>33531</v>
      </c>
    </row>
    <row r="94" spans="9:10" x14ac:dyDescent="0.25">
      <c r="I94" s="35">
        <v>34019</v>
      </c>
      <c r="J94" s="35">
        <v>33692</v>
      </c>
    </row>
    <row r="95" spans="9:10" x14ac:dyDescent="0.25">
      <c r="I95" s="35">
        <v>34263</v>
      </c>
      <c r="J95" s="35">
        <v>34019</v>
      </c>
    </row>
    <row r="96" spans="9:10" x14ac:dyDescent="0.25">
      <c r="I96" s="35">
        <v>35164</v>
      </c>
      <c r="J96" s="35">
        <v>34263</v>
      </c>
    </row>
    <row r="97" spans="9:10" x14ac:dyDescent="0.25">
      <c r="I97" s="35">
        <v>35316</v>
      </c>
      <c r="J97" s="35">
        <v>35164</v>
      </c>
    </row>
    <row r="98" spans="9:10" x14ac:dyDescent="0.25">
      <c r="I98" s="35">
        <v>35338</v>
      </c>
      <c r="J98" s="35">
        <v>35316</v>
      </c>
    </row>
    <row r="99" spans="9:10" x14ac:dyDescent="0.25">
      <c r="I99" s="35">
        <v>35511</v>
      </c>
      <c r="J99" s="35">
        <v>35338</v>
      </c>
    </row>
    <row r="100" spans="9:10" x14ac:dyDescent="0.25">
      <c r="I100" s="35">
        <v>35517</v>
      </c>
      <c r="J100" s="35">
        <v>35511</v>
      </c>
    </row>
    <row r="101" spans="9:10" x14ac:dyDescent="0.25">
      <c r="I101" s="35">
        <v>35556</v>
      </c>
      <c r="J101" s="35">
        <v>35517</v>
      </c>
    </row>
    <row r="102" spans="9:10" x14ac:dyDescent="0.25">
      <c r="I102" s="35">
        <v>35804</v>
      </c>
      <c r="J102" s="35">
        <v>35556</v>
      </c>
    </row>
    <row r="103" spans="9:10" x14ac:dyDescent="0.25">
      <c r="I103" s="35">
        <v>38853</v>
      </c>
      <c r="J103" s="35">
        <v>35804</v>
      </c>
    </row>
    <row r="104" spans="9:10" x14ac:dyDescent="0.25">
      <c r="I104" s="35">
        <v>39316</v>
      </c>
      <c r="J104" s="35">
        <v>38853</v>
      </c>
    </row>
    <row r="105" spans="9:10" x14ac:dyDescent="0.25">
      <c r="I105" s="35">
        <v>39723</v>
      </c>
      <c r="J105" s="35">
        <v>39316</v>
      </c>
    </row>
    <row r="106" spans="9:10" x14ac:dyDescent="0.25">
      <c r="I106" s="35">
        <v>39998</v>
      </c>
      <c r="J106" s="35">
        <v>39723</v>
      </c>
    </row>
    <row r="107" spans="9:10" x14ac:dyDescent="0.25">
      <c r="I107" s="35">
        <v>40560</v>
      </c>
      <c r="J107" s="35">
        <v>39998</v>
      </c>
    </row>
    <row r="108" spans="9:10" x14ac:dyDescent="0.25">
      <c r="I108" s="35">
        <v>40639</v>
      </c>
      <c r="J108" s="35">
        <v>40560</v>
      </c>
    </row>
    <row r="109" spans="9:10" x14ac:dyDescent="0.25">
      <c r="I109" s="35">
        <v>42309</v>
      </c>
      <c r="J109" s="35">
        <v>40639</v>
      </c>
    </row>
    <row r="110" spans="9:10" x14ac:dyDescent="0.25">
      <c r="I110" s="35">
        <v>42789</v>
      </c>
      <c r="J110" s="35">
        <v>42309</v>
      </c>
    </row>
    <row r="111" spans="9:10" x14ac:dyDescent="0.25">
      <c r="I111" s="35">
        <v>42791</v>
      </c>
      <c r="J111" s="35">
        <v>42789</v>
      </c>
    </row>
    <row r="112" spans="9:10" x14ac:dyDescent="0.25">
      <c r="I112" s="35">
        <v>42820</v>
      </c>
      <c r="J112" s="35">
        <v>42791</v>
      </c>
    </row>
    <row r="113" spans="9:10" x14ac:dyDescent="0.25">
      <c r="I113" s="35">
        <v>42849</v>
      </c>
      <c r="J113" s="35">
        <v>42820</v>
      </c>
    </row>
    <row r="114" spans="9:10" x14ac:dyDescent="0.25">
      <c r="I114" s="35">
        <v>42947</v>
      </c>
      <c r="J114" s="35">
        <v>42849</v>
      </c>
    </row>
    <row r="115" spans="9:10" x14ac:dyDescent="0.25">
      <c r="I115" s="35">
        <v>43184</v>
      </c>
      <c r="J115" s="35">
        <v>42947</v>
      </c>
    </row>
    <row r="116" spans="9:10" x14ac:dyDescent="0.25">
      <c r="I116" s="35">
        <v>43267</v>
      </c>
      <c r="J116" s="35">
        <v>43184</v>
      </c>
    </row>
    <row r="117" spans="9:10" x14ac:dyDescent="0.25">
      <c r="I117" s="35">
        <v>43412</v>
      </c>
      <c r="J117" s="35">
        <v>43267</v>
      </c>
    </row>
    <row r="118" spans="9:10" x14ac:dyDescent="0.25">
      <c r="I118" s="35">
        <v>43456</v>
      </c>
      <c r="J118" s="35">
        <v>43412</v>
      </c>
    </row>
    <row r="119" spans="9:10" x14ac:dyDescent="0.25">
      <c r="I119" s="35">
        <v>43827</v>
      </c>
      <c r="J119" s="35">
        <v>43456</v>
      </c>
    </row>
    <row r="120" spans="9:10" x14ac:dyDescent="0.25">
      <c r="I120" s="35">
        <v>44855</v>
      </c>
      <c r="J120" s="35">
        <v>43827</v>
      </c>
    </row>
    <row r="121" spans="9:10" x14ac:dyDescent="0.25">
      <c r="I121" s="35">
        <v>45434</v>
      </c>
      <c r="J121" s="35">
        <v>44825</v>
      </c>
    </row>
    <row r="122" spans="9:10" x14ac:dyDescent="0.25">
      <c r="I122" s="35">
        <v>45661</v>
      </c>
      <c r="J122" s="35">
        <v>44855</v>
      </c>
    </row>
    <row r="123" spans="9:10" x14ac:dyDescent="0.25">
      <c r="I123" s="35">
        <v>46816</v>
      </c>
      <c r="J123" s="35">
        <v>45434</v>
      </c>
    </row>
    <row r="124" spans="9:10" x14ac:dyDescent="0.25">
      <c r="I124" s="35">
        <v>47086</v>
      </c>
      <c r="J124" s="35">
        <v>45661</v>
      </c>
    </row>
    <row r="125" spans="9:10" x14ac:dyDescent="0.25">
      <c r="I125" s="35">
        <v>47534</v>
      </c>
      <c r="J125" s="35">
        <v>46816</v>
      </c>
    </row>
    <row r="126" spans="9:10" x14ac:dyDescent="0.25">
      <c r="I126" s="35">
        <v>47632</v>
      </c>
      <c r="J126" s="35">
        <v>47086</v>
      </c>
    </row>
    <row r="127" spans="9:10" x14ac:dyDescent="0.25">
      <c r="I127" s="35">
        <v>49416</v>
      </c>
      <c r="J127" s="35">
        <v>47534</v>
      </c>
    </row>
    <row r="128" spans="9:10" x14ac:dyDescent="0.25">
      <c r="I128" s="35">
        <v>50772</v>
      </c>
      <c r="J128" s="35">
        <v>47632</v>
      </c>
    </row>
    <row r="129" spans="9:10" x14ac:dyDescent="0.25">
      <c r="I129" s="35">
        <v>51710</v>
      </c>
      <c r="J129" s="35">
        <v>49416</v>
      </c>
    </row>
    <row r="130" spans="9:10" x14ac:dyDescent="0.25">
      <c r="I130" s="35">
        <v>52473</v>
      </c>
      <c r="J130" s="35">
        <v>50772</v>
      </c>
    </row>
    <row r="131" spans="9:10" x14ac:dyDescent="0.25">
      <c r="I131" s="35">
        <v>54106</v>
      </c>
      <c r="J131" s="35">
        <v>51710</v>
      </c>
    </row>
    <row r="132" spans="9:10" x14ac:dyDescent="0.25">
      <c r="I132" s="35">
        <v>55368</v>
      </c>
      <c r="J132" s="35">
        <v>52473</v>
      </c>
    </row>
    <row r="133" spans="9:10" x14ac:dyDescent="0.25">
      <c r="I133" s="35">
        <v>55585</v>
      </c>
      <c r="J133" s="38">
        <v>53332</v>
      </c>
    </row>
    <row r="134" spans="9:10" x14ac:dyDescent="0.25">
      <c r="I134" s="35">
        <v>55700</v>
      </c>
      <c r="J134" s="35">
        <v>54106</v>
      </c>
    </row>
    <row r="135" spans="9:10" x14ac:dyDescent="0.25">
      <c r="I135" s="35">
        <v>55810</v>
      </c>
      <c r="J135" s="35">
        <v>55368</v>
      </c>
    </row>
    <row r="136" spans="9:10" x14ac:dyDescent="0.25">
      <c r="I136" s="35">
        <v>56484</v>
      </c>
      <c r="J136" s="35">
        <v>55585</v>
      </c>
    </row>
    <row r="137" spans="9:10" x14ac:dyDescent="0.25">
      <c r="I137" s="35">
        <v>56972</v>
      </c>
      <c r="J137" s="35">
        <v>55700</v>
      </c>
    </row>
    <row r="138" spans="9:10" x14ac:dyDescent="0.25">
      <c r="I138" s="35">
        <v>57087</v>
      </c>
      <c r="J138" s="35">
        <v>55810</v>
      </c>
    </row>
    <row r="139" spans="9:10" x14ac:dyDescent="0.25">
      <c r="I139" s="35">
        <v>57426</v>
      </c>
      <c r="J139" s="38">
        <v>56211</v>
      </c>
    </row>
    <row r="140" spans="9:10" x14ac:dyDescent="0.25">
      <c r="I140" s="35">
        <v>57486</v>
      </c>
      <c r="J140" s="35">
        <v>56484</v>
      </c>
    </row>
    <row r="141" spans="9:10" x14ac:dyDescent="0.25">
      <c r="I141" s="35">
        <v>57920</v>
      </c>
      <c r="J141" s="38">
        <v>56573</v>
      </c>
    </row>
    <row r="142" spans="9:10" x14ac:dyDescent="0.25">
      <c r="I142" s="35">
        <v>58344</v>
      </c>
      <c r="J142" s="35">
        <v>56972</v>
      </c>
    </row>
    <row r="143" spans="9:10" x14ac:dyDescent="0.25">
      <c r="I143" s="35">
        <v>58858</v>
      </c>
      <c r="J143" s="35">
        <v>57087</v>
      </c>
    </row>
    <row r="144" spans="9:10" x14ac:dyDescent="0.25">
      <c r="I144" s="35">
        <v>58984</v>
      </c>
      <c r="J144" s="35">
        <v>57426</v>
      </c>
    </row>
    <row r="145" spans="9:10" x14ac:dyDescent="0.25">
      <c r="I145" s="35">
        <v>61541</v>
      </c>
      <c r="J145" s="35">
        <v>57486</v>
      </c>
    </row>
    <row r="146" spans="9:10" x14ac:dyDescent="0.25">
      <c r="I146" s="35">
        <v>62359</v>
      </c>
      <c r="J146" s="35">
        <v>57920</v>
      </c>
    </row>
    <row r="147" spans="9:10" x14ac:dyDescent="0.25">
      <c r="I147" s="35">
        <v>62944</v>
      </c>
      <c r="J147" s="35">
        <v>58344</v>
      </c>
    </row>
    <row r="148" spans="9:10" x14ac:dyDescent="0.25">
      <c r="I148" s="35">
        <v>63084</v>
      </c>
      <c r="J148" s="35">
        <v>58858</v>
      </c>
    </row>
    <row r="149" spans="9:10" x14ac:dyDescent="0.25">
      <c r="I149" s="35">
        <v>64128</v>
      </c>
      <c r="J149" s="35">
        <v>58922</v>
      </c>
    </row>
    <row r="150" spans="9:10" x14ac:dyDescent="0.25">
      <c r="I150" s="35">
        <v>64367</v>
      </c>
      <c r="J150" s="35">
        <v>58984</v>
      </c>
    </row>
    <row r="151" spans="9:10" x14ac:dyDescent="0.25">
      <c r="I151" s="35">
        <v>64545</v>
      </c>
      <c r="J151" s="35">
        <v>61541</v>
      </c>
    </row>
    <row r="152" spans="9:10" x14ac:dyDescent="0.25">
      <c r="I152" s="35">
        <v>64626</v>
      </c>
      <c r="J152" s="35">
        <v>62359</v>
      </c>
    </row>
    <row r="153" spans="9:10" x14ac:dyDescent="0.25">
      <c r="I153" s="35">
        <v>66312</v>
      </c>
      <c r="J153" s="35">
        <v>62944</v>
      </c>
    </row>
    <row r="154" spans="9:10" x14ac:dyDescent="0.25">
      <c r="I154" s="35">
        <v>66882</v>
      </c>
      <c r="J154" s="35">
        <v>63084</v>
      </c>
    </row>
    <row r="155" spans="9:10" x14ac:dyDescent="0.25">
      <c r="I155" s="35">
        <v>67401</v>
      </c>
      <c r="J155" s="35">
        <v>64128</v>
      </c>
    </row>
    <row r="156" spans="9:10" x14ac:dyDescent="0.25">
      <c r="I156" s="35">
        <v>67441</v>
      </c>
      <c r="J156" s="35">
        <v>64367</v>
      </c>
    </row>
    <row r="157" spans="9:10" x14ac:dyDescent="0.25">
      <c r="I157" s="35">
        <v>70522</v>
      </c>
      <c r="J157" s="35">
        <v>64545</v>
      </c>
    </row>
    <row r="158" spans="9:10" x14ac:dyDescent="0.25">
      <c r="I158" s="35">
        <v>72088</v>
      </c>
      <c r="J158" s="35">
        <v>64626</v>
      </c>
    </row>
    <row r="159" spans="9:10" x14ac:dyDescent="0.25">
      <c r="I159" s="35">
        <v>77139</v>
      </c>
      <c r="J159" s="35">
        <v>66312</v>
      </c>
    </row>
    <row r="160" spans="9:10" x14ac:dyDescent="0.25">
      <c r="I160" s="35">
        <v>78166</v>
      </c>
      <c r="J160" s="35">
        <v>66882</v>
      </c>
    </row>
    <row r="161" spans="9:10" x14ac:dyDescent="0.25">
      <c r="I161" s="35">
        <v>78748</v>
      </c>
      <c r="J161" s="35">
        <v>67401</v>
      </c>
    </row>
    <row r="162" spans="9:10" x14ac:dyDescent="0.25">
      <c r="I162" s="35">
        <v>79618</v>
      </c>
      <c r="J162" s="35">
        <v>67441</v>
      </c>
    </row>
    <row r="163" spans="9:10" x14ac:dyDescent="0.25">
      <c r="I163" s="35">
        <v>81029</v>
      </c>
      <c r="J163" s="35">
        <v>70522</v>
      </c>
    </row>
    <row r="164" spans="9:10" x14ac:dyDescent="0.25">
      <c r="I164" s="35">
        <v>81337</v>
      </c>
      <c r="J164" s="35">
        <v>72088</v>
      </c>
    </row>
    <row r="165" spans="9:10" x14ac:dyDescent="0.25">
      <c r="I165" s="35">
        <v>83337</v>
      </c>
      <c r="J165" s="35">
        <v>77139</v>
      </c>
    </row>
    <row r="166" spans="9:10" x14ac:dyDescent="0.25">
      <c r="I166" s="35">
        <v>83967</v>
      </c>
      <c r="J166" s="35">
        <v>78045</v>
      </c>
    </row>
    <row r="167" spans="9:10" x14ac:dyDescent="0.25">
      <c r="I167" s="35">
        <v>85249</v>
      </c>
      <c r="J167" s="35">
        <v>78166</v>
      </c>
    </row>
    <row r="168" spans="9:10" x14ac:dyDescent="0.25">
      <c r="I168" s="35">
        <v>85513</v>
      </c>
      <c r="J168" s="35">
        <v>78748</v>
      </c>
    </row>
    <row r="169" spans="9:10" x14ac:dyDescent="0.25">
      <c r="I169" s="35">
        <v>85657</v>
      </c>
      <c r="J169" s="35">
        <v>79618</v>
      </c>
    </row>
    <row r="170" spans="9:10" x14ac:dyDescent="0.25">
      <c r="I170" s="35">
        <v>85717</v>
      </c>
      <c r="J170" s="35">
        <v>81029</v>
      </c>
    </row>
    <row r="171" spans="9:10" x14ac:dyDescent="0.25">
      <c r="I171" s="35">
        <v>86099</v>
      </c>
      <c r="J171" s="35">
        <v>81337</v>
      </c>
    </row>
    <row r="172" spans="9:10" x14ac:dyDescent="0.25">
      <c r="I172" s="35">
        <v>86604</v>
      </c>
      <c r="J172" s="38">
        <v>82341</v>
      </c>
    </row>
    <row r="173" spans="9:10" x14ac:dyDescent="0.25">
      <c r="I173" s="35">
        <v>87496</v>
      </c>
      <c r="J173" s="35">
        <v>83337</v>
      </c>
    </row>
    <row r="174" spans="9:10" x14ac:dyDescent="0.25">
      <c r="I174" s="35">
        <v>87736</v>
      </c>
      <c r="J174" s="35">
        <v>83967</v>
      </c>
    </row>
    <row r="175" spans="9:10" x14ac:dyDescent="0.25">
      <c r="I175" s="35">
        <v>89486</v>
      </c>
      <c r="J175" s="35">
        <v>85513</v>
      </c>
    </row>
    <row r="176" spans="9:10" x14ac:dyDescent="0.25">
      <c r="I176" s="35">
        <v>89799</v>
      </c>
      <c r="J176" s="35">
        <v>85657</v>
      </c>
    </row>
    <row r="177" spans="9:10" x14ac:dyDescent="0.25">
      <c r="I177" s="35">
        <v>89821</v>
      </c>
      <c r="J177" s="35">
        <v>85717</v>
      </c>
    </row>
    <row r="178" spans="9:10" x14ac:dyDescent="0.25">
      <c r="I178" s="35">
        <v>90071</v>
      </c>
      <c r="J178" s="35">
        <v>86099</v>
      </c>
    </row>
    <row r="179" spans="9:10" x14ac:dyDescent="0.25">
      <c r="I179" s="35">
        <v>90248</v>
      </c>
      <c r="J179" s="35">
        <v>86604</v>
      </c>
    </row>
    <row r="180" spans="9:10" x14ac:dyDescent="0.25">
      <c r="I180" s="35">
        <v>90573</v>
      </c>
      <c r="J180" s="35">
        <v>87496</v>
      </c>
    </row>
    <row r="181" spans="9:10" x14ac:dyDescent="0.25">
      <c r="I181" s="35">
        <v>90576</v>
      </c>
      <c r="J181" s="35">
        <v>87736</v>
      </c>
    </row>
    <row r="182" spans="9:10" x14ac:dyDescent="0.25">
      <c r="I182" s="35">
        <v>91592</v>
      </c>
      <c r="J182" s="35">
        <v>89486</v>
      </c>
    </row>
    <row r="183" spans="9:10" x14ac:dyDescent="0.25">
      <c r="I183" s="35">
        <v>91669</v>
      </c>
      <c r="J183" s="35">
        <v>89799</v>
      </c>
    </row>
    <row r="184" spans="9:10" x14ac:dyDescent="0.25">
      <c r="I184" s="35">
        <v>91866</v>
      </c>
      <c r="J184" s="35">
        <v>89821</v>
      </c>
    </row>
    <row r="185" spans="9:10" x14ac:dyDescent="0.25">
      <c r="I185" s="35">
        <v>92284</v>
      </c>
      <c r="J185" s="35">
        <v>90071</v>
      </c>
    </row>
    <row r="186" spans="9:10" x14ac:dyDescent="0.25">
      <c r="I186" s="35">
        <v>93691</v>
      </c>
      <c r="J186" s="35">
        <v>90248</v>
      </c>
    </row>
    <row r="187" spans="9:10" x14ac:dyDescent="0.25">
      <c r="I187" s="35">
        <v>93777</v>
      </c>
      <c r="J187" s="35">
        <v>90573</v>
      </c>
    </row>
    <row r="188" spans="9:10" x14ac:dyDescent="0.25">
      <c r="I188" s="35">
        <v>94522</v>
      </c>
      <c r="J188" s="35">
        <v>90576</v>
      </c>
    </row>
    <row r="189" spans="9:10" x14ac:dyDescent="0.25">
      <c r="I189" s="35">
        <v>94830</v>
      </c>
      <c r="J189" s="35">
        <v>91592</v>
      </c>
    </row>
    <row r="190" spans="9:10" x14ac:dyDescent="0.25">
      <c r="I190" s="35">
        <v>94968</v>
      </c>
      <c r="J190" s="35">
        <v>91669</v>
      </c>
    </row>
    <row r="191" spans="9:10" x14ac:dyDescent="0.25">
      <c r="I191" s="35">
        <v>95215</v>
      </c>
      <c r="J191" s="35">
        <v>91866</v>
      </c>
    </row>
    <row r="192" spans="9:10" x14ac:dyDescent="0.25">
      <c r="I192" s="35">
        <v>95370</v>
      </c>
      <c r="J192" s="35">
        <v>92284</v>
      </c>
    </row>
    <row r="193" spans="9:10" x14ac:dyDescent="0.25">
      <c r="I193" s="35">
        <v>95435</v>
      </c>
      <c r="J193" s="35">
        <v>93691</v>
      </c>
    </row>
    <row r="194" spans="9:10" x14ac:dyDescent="0.25">
      <c r="I194" s="35">
        <v>97270</v>
      </c>
      <c r="J194" s="35">
        <v>93777</v>
      </c>
    </row>
    <row r="195" spans="9:10" x14ac:dyDescent="0.25">
      <c r="I195" s="35">
        <v>97800</v>
      </c>
      <c r="J195" s="35">
        <v>94522</v>
      </c>
    </row>
    <row r="196" spans="9:10" x14ac:dyDescent="0.25">
      <c r="I196" s="35">
        <v>98198</v>
      </c>
      <c r="J196" s="35">
        <v>94830</v>
      </c>
    </row>
    <row r="197" spans="9:10" x14ac:dyDescent="0.25">
      <c r="I197" s="35">
        <v>98199</v>
      </c>
      <c r="J197" s="35">
        <v>94968</v>
      </c>
    </row>
    <row r="198" spans="9:10" x14ac:dyDescent="0.25">
      <c r="I198" s="35">
        <v>98586</v>
      </c>
      <c r="J198" s="35">
        <v>95215</v>
      </c>
    </row>
    <row r="199" spans="9:10" x14ac:dyDescent="0.25">
      <c r="I199" s="35">
        <v>100473</v>
      </c>
      <c r="J199" s="35">
        <v>95370</v>
      </c>
    </row>
    <row r="200" spans="9:10" x14ac:dyDescent="0.25">
      <c r="I200" s="35">
        <v>100796</v>
      </c>
      <c r="J200" s="35">
        <v>95435</v>
      </c>
    </row>
    <row r="201" spans="9:10" x14ac:dyDescent="0.25">
      <c r="I201" s="35">
        <v>101362</v>
      </c>
      <c r="J201" s="35">
        <v>97270</v>
      </c>
    </row>
    <row r="202" spans="9:10" x14ac:dyDescent="0.25">
      <c r="I202" s="35">
        <v>103436</v>
      </c>
      <c r="J202" s="35">
        <v>97800</v>
      </c>
    </row>
    <row r="203" spans="9:10" x14ac:dyDescent="0.25">
      <c r="I203" s="35">
        <v>103707</v>
      </c>
      <c r="J203" s="35">
        <v>98198</v>
      </c>
    </row>
    <row r="204" spans="9:10" x14ac:dyDescent="0.25">
      <c r="I204" s="35">
        <v>104023</v>
      </c>
      <c r="J204" s="35">
        <v>98199</v>
      </c>
    </row>
    <row r="205" spans="9:10" x14ac:dyDescent="0.25">
      <c r="I205" s="35">
        <v>104045</v>
      </c>
      <c r="J205" s="35">
        <v>98586</v>
      </c>
    </row>
    <row r="206" spans="9:10" x14ac:dyDescent="0.25">
      <c r="I206" s="35">
        <v>104710</v>
      </c>
      <c r="J206" s="35">
        <v>100473</v>
      </c>
    </row>
    <row r="207" spans="9:10" x14ac:dyDescent="0.25">
      <c r="I207" s="35">
        <v>107621</v>
      </c>
      <c r="J207" s="35">
        <v>100796</v>
      </c>
    </row>
    <row r="208" spans="9:10" x14ac:dyDescent="0.25">
      <c r="I208" s="35">
        <v>109612</v>
      </c>
      <c r="J208" s="35">
        <v>101362</v>
      </c>
    </row>
    <row r="209" spans="9:10" x14ac:dyDescent="0.25">
      <c r="I209" s="35">
        <v>109613</v>
      </c>
      <c r="J209" s="35">
        <v>103436</v>
      </c>
    </row>
    <row r="210" spans="9:10" x14ac:dyDescent="0.25">
      <c r="I210" s="35">
        <v>109991</v>
      </c>
      <c r="J210" s="35">
        <v>103707</v>
      </c>
    </row>
    <row r="211" spans="9:10" x14ac:dyDescent="0.25">
      <c r="I211" s="35">
        <v>116183</v>
      </c>
      <c r="J211" s="35">
        <v>104023</v>
      </c>
    </row>
    <row r="212" spans="9:10" x14ac:dyDescent="0.25">
      <c r="I212" s="35">
        <v>116491</v>
      </c>
      <c r="J212" s="35">
        <v>104045</v>
      </c>
    </row>
    <row r="213" spans="9:10" x14ac:dyDescent="0.25">
      <c r="I213" s="35">
        <v>116581</v>
      </c>
      <c r="J213" s="35">
        <v>104710</v>
      </c>
    </row>
    <row r="214" spans="9:10" x14ac:dyDescent="0.25">
      <c r="I214" s="35">
        <v>117306</v>
      </c>
      <c r="J214" s="35">
        <v>107621</v>
      </c>
    </row>
    <row r="215" spans="9:10" x14ac:dyDescent="0.25">
      <c r="I215" s="35">
        <v>117335</v>
      </c>
      <c r="J215" s="35">
        <v>109612</v>
      </c>
    </row>
    <row r="216" spans="9:10" x14ac:dyDescent="0.25">
      <c r="I216" s="35">
        <v>118119</v>
      </c>
      <c r="J216" s="35">
        <v>109613</v>
      </c>
    </row>
    <row r="217" spans="9:10" x14ac:dyDescent="0.25">
      <c r="I217" s="35">
        <v>118176</v>
      </c>
      <c r="J217" s="35">
        <v>109991</v>
      </c>
    </row>
    <row r="218" spans="9:10" x14ac:dyDescent="0.25">
      <c r="I218" s="35">
        <v>118720</v>
      </c>
      <c r="J218" s="35">
        <v>116183</v>
      </c>
    </row>
    <row r="219" spans="9:10" x14ac:dyDescent="0.25">
      <c r="I219" s="35">
        <v>120195</v>
      </c>
      <c r="J219" s="35">
        <v>116491</v>
      </c>
    </row>
    <row r="220" spans="9:10" x14ac:dyDescent="0.25">
      <c r="I220" s="35">
        <v>120772</v>
      </c>
      <c r="J220" s="35">
        <v>116581</v>
      </c>
    </row>
    <row r="221" spans="9:10" x14ac:dyDescent="0.25">
      <c r="I221" s="35">
        <v>128785</v>
      </c>
      <c r="J221" s="35">
        <v>117306</v>
      </c>
    </row>
    <row r="222" spans="9:10" x14ac:dyDescent="0.25">
      <c r="I222" s="35">
        <v>130136</v>
      </c>
      <c r="J222" s="35">
        <v>117335</v>
      </c>
    </row>
    <row r="223" spans="9:10" x14ac:dyDescent="0.25">
      <c r="I223" s="35">
        <v>130575</v>
      </c>
      <c r="J223" s="35">
        <v>118119</v>
      </c>
    </row>
    <row r="224" spans="9:10" x14ac:dyDescent="0.25">
      <c r="I224" s="35">
        <v>130933</v>
      </c>
      <c r="J224" s="35">
        <v>118720</v>
      </c>
    </row>
    <row r="225" spans="9:10" x14ac:dyDescent="0.25">
      <c r="I225" s="35">
        <v>131917</v>
      </c>
      <c r="J225" s="35">
        <v>120195</v>
      </c>
    </row>
    <row r="226" spans="9:10" x14ac:dyDescent="0.25">
      <c r="I226" s="35">
        <v>132350</v>
      </c>
      <c r="J226" s="35">
        <v>120772</v>
      </c>
    </row>
    <row r="227" spans="9:10" x14ac:dyDescent="0.25">
      <c r="I227" s="35">
        <v>132395</v>
      </c>
      <c r="J227" s="35">
        <v>122314</v>
      </c>
    </row>
    <row r="228" spans="9:10" x14ac:dyDescent="0.25">
      <c r="I228" s="35">
        <v>132980</v>
      </c>
      <c r="J228" s="35">
        <v>128785</v>
      </c>
    </row>
    <row r="229" spans="9:10" x14ac:dyDescent="0.25">
      <c r="I229" s="35">
        <v>135064</v>
      </c>
      <c r="J229" s="35">
        <v>130136</v>
      </c>
    </row>
    <row r="230" spans="9:10" x14ac:dyDescent="0.25">
      <c r="I230" s="35">
        <v>137256</v>
      </c>
      <c r="J230" s="35">
        <v>130575</v>
      </c>
    </row>
    <row r="231" spans="9:10" x14ac:dyDescent="0.25">
      <c r="I231" s="35">
        <v>137422</v>
      </c>
      <c r="J231" s="35">
        <v>130933</v>
      </c>
    </row>
    <row r="232" spans="9:10" x14ac:dyDescent="0.25">
      <c r="I232" s="35">
        <v>138669</v>
      </c>
      <c r="J232" s="35">
        <v>131917</v>
      </c>
    </row>
    <row r="233" spans="9:10" x14ac:dyDescent="0.25">
      <c r="I233" s="35">
        <v>141713</v>
      </c>
      <c r="J233" s="35">
        <v>132350</v>
      </c>
    </row>
    <row r="234" spans="9:10" x14ac:dyDescent="0.25">
      <c r="I234" s="35">
        <v>141812</v>
      </c>
      <c r="J234" s="35">
        <v>132395</v>
      </c>
    </row>
    <row r="235" spans="9:10" x14ac:dyDescent="0.25">
      <c r="I235" s="35">
        <v>142004</v>
      </c>
      <c r="J235" s="35">
        <v>132980</v>
      </c>
    </row>
    <row r="236" spans="9:10" x14ac:dyDescent="0.25">
      <c r="I236" s="35">
        <v>143369</v>
      </c>
      <c r="J236" s="35">
        <v>135064</v>
      </c>
    </row>
    <row r="237" spans="9:10" x14ac:dyDescent="0.25">
      <c r="I237" s="35">
        <v>144276</v>
      </c>
      <c r="J237" s="35">
        <v>137256</v>
      </c>
    </row>
    <row r="238" spans="9:10" x14ac:dyDescent="0.25">
      <c r="I238" s="35">
        <v>144796</v>
      </c>
      <c r="J238" s="35">
        <v>137422</v>
      </c>
    </row>
    <row r="239" spans="9:10" x14ac:dyDescent="0.25">
      <c r="I239" s="35">
        <v>145474</v>
      </c>
      <c r="J239" s="35">
        <v>138669</v>
      </c>
    </row>
    <row r="240" spans="9:10" x14ac:dyDescent="0.25">
      <c r="I240" s="35">
        <v>146071</v>
      </c>
      <c r="J240" s="35">
        <v>141713</v>
      </c>
    </row>
    <row r="241" spans="9:10" x14ac:dyDescent="0.25">
      <c r="I241" s="35">
        <v>147021</v>
      </c>
      <c r="J241" s="35">
        <v>141812</v>
      </c>
    </row>
    <row r="242" spans="9:10" x14ac:dyDescent="0.25">
      <c r="I242" s="35">
        <v>147552</v>
      </c>
      <c r="J242" s="35">
        <v>142004</v>
      </c>
    </row>
    <row r="243" spans="9:10" x14ac:dyDescent="0.25">
      <c r="I243" s="35">
        <v>155412</v>
      </c>
      <c r="J243" s="35">
        <v>143369</v>
      </c>
    </row>
    <row r="244" spans="9:10" x14ac:dyDescent="0.25">
      <c r="I244" s="35">
        <v>155653</v>
      </c>
      <c r="J244" s="35">
        <v>144276</v>
      </c>
    </row>
    <row r="245" spans="9:10" x14ac:dyDescent="0.25">
      <c r="I245" s="35">
        <v>159388</v>
      </c>
      <c r="J245" s="35">
        <v>144796</v>
      </c>
    </row>
    <row r="246" spans="9:10" x14ac:dyDescent="0.25">
      <c r="I246" s="35">
        <v>159874</v>
      </c>
      <c r="J246" s="35">
        <v>145474</v>
      </c>
    </row>
    <row r="247" spans="9:10" x14ac:dyDescent="0.25">
      <c r="I247" s="35">
        <v>162930</v>
      </c>
      <c r="J247" s="35">
        <v>146071</v>
      </c>
    </row>
    <row r="248" spans="9:10" x14ac:dyDescent="0.25">
      <c r="I248" s="35">
        <v>165357</v>
      </c>
      <c r="J248" s="35">
        <v>147021</v>
      </c>
    </row>
    <row r="249" spans="9:10" x14ac:dyDescent="0.25">
      <c r="I249" s="35">
        <v>167942</v>
      </c>
      <c r="J249" s="35">
        <v>147552</v>
      </c>
    </row>
    <row r="250" spans="9:10" x14ac:dyDescent="0.25">
      <c r="I250" s="35">
        <v>170854</v>
      </c>
      <c r="J250" s="35">
        <v>155412</v>
      </c>
    </row>
    <row r="251" spans="9:10" x14ac:dyDescent="0.25">
      <c r="I251" s="35">
        <v>172105</v>
      </c>
      <c r="J251" s="35">
        <v>155653</v>
      </c>
    </row>
    <row r="252" spans="9:10" x14ac:dyDescent="0.25">
      <c r="I252" s="35">
        <v>173126</v>
      </c>
      <c r="J252" s="35">
        <v>159388</v>
      </c>
    </row>
    <row r="253" spans="9:10" x14ac:dyDescent="0.25">
      <c r="I253" s="35">
        <v>174348</v>
      </c>
      <c r="J253" s="35">
        <v>159874</v>
      </c>
    </row>
    <row r="254" spans="9:10" x14ac:dyDescent="0.25">
      <c r="I254" s="35">
        <v>174443</v>
      </c>
      <c r="J254" s="35">
        <v>162406</v>
      </c>
    </row>
    <row r="255" spans="9:10" x14ac:dyDescent="0.25">
      <c r="I255" s="35">
        <v>178162</v>
      </c>
      <c r="J255" s="35">
        <v>162930</v>
      </c>
    </row>
    <row r="256" spans="9:10" x14ac:dyDescent="0.25">
      <c r="I256" s="35">
        <v>183752</v>
      </c>
      <c r="J256" s="35">
        <v>165357</v>
      </c>
    </row>
    <row r="257" spans="9:10" x14ac:dyDescent="0.25">
      <c r="I257" s="35">
        <v>183885</v>
      </c>
      <c r="J257" s="35">
        <v>167942</v>
      </c>
    </row>
    <row r="258" spans="9:10" x14ac:dyDescent="0.25">
      <c r="I258" s="35">
        <v>184065</v>
      </c>
      <c r="J258" s="35">
        <v>170854</v>
      </c>
    </row>
    <row r="259" spans="9:10" x14ac:dyDescent="0.25">
      <c r="I259" s="35">
        <v>185258</v>
      </c>
      <c r="J259" s="35">
        <v>172105</v>
      </c>
    </row>
    <row r="260" spans="9:10" x14ac:dyDescent="0.25">
      <c r="I260" s="35">
        <v>185298</v>
      </c>
      <c r="J260" s="35">
        <v>174348</v>
      </c>
    </row>
    <row r="261" spans="9:10" x14ac:dyDescent="0.25">
      <c r="I261" s="35">
        <v>185371</v>
      </c>
      <c r="J261" s="35">
        <v>174443</v>
      </c>
    </row>
    <row r="262" spans="9:10" x14ac:dyDescent="0.25">
      <c r="I262" s="35">
        <v>185758</v>
      </c>
      <c r="J262" s="35">
        <v>178162</v>
      </c>
    </row>
    <row r="263" spans="9:10" x14ac:dyDescent="0.25">
      <c r="I263" s="35">
        <v>185827</v>
      </c>
      <c r="J263" s="35">
        <v>183752</v>
      </c>
    </row>
    <row r="264" spans="9:10" x14ac:dyDescent="0.25">
      <c r="I264" s="35">
        <v>186505</v>
      </c>
      <c r="J264" s="35">
        <v>183885</v>
      </c>
    </row>
    <row r="265" spans="9:10" x14ac:dyDescent="0.25">
      <c r="I265" s="35">
        <v>187487</v>
      </c>
      <c r="J265" s="35">
        <v>184065</v>
      </c>
    </row>
    <row r="266" spans="9:10" x14ac:dyDescent="0.25">
      <c r="I266" s="35">
        <v>187592</v>
      </c>
      <c r="J266" s="35">
        <v>185258</v>
      </c>
    </row>
    <row r="267" spans="9:10" x14ac:dyDescent="0.25">
      <c r="I267" s="35">
        <v>187993</v>
      </c>
      <c r="J267" s="35">
        <v>185371</v>
      </c>
    </row>
    <row r="268" spans="9:10" x14ac:dyDescent="0.25">
      <c r="I268" s="35">
        <v>188335</v>
      </c>
      <c r="J268" s="35">
        <v>185758</v>
      </c>
    </row>
    <row r="269" spans="9:10" x14ac:dyDescent="0.25">
      <c r="I269" s="35">
        <v>190001</v>
      </c>
      <c r="J269" s="35">
        <v>185827</v>
      </c>
    </row>
    <row r="270" spans="9:10" x14ac:dyDescent="0.25">
      <c r="I270" s="35">
        <v>191743</v>
      </c>
      <c r="J270" s="35">
        <v>187487</v>
      </c>
    </row>
    <row r="271" spans="9:10" x14ac:dyDescent="0.25">
      <c r="I271" s="35">
        <v>192176</v>
      </c>
      <c r="J271" s="35">
        <v>187592</v>
      </c>
    </row>
    <row r="272" spans="9:10" x14ac:dyDescent="0.25">
      <c r="I272" s="35">
        <v>192468</v>
      </c>
      <c r="J272" s="35">
        <v>187993</v>
      </c>
    </row>
    <row r="273" spans="9:10" x14ac:dyDescent="0.25">
      <c r="I273" s="35">
        <v>192892</v>
      </c>
      <c r="J273" s="35">
        <v>188335</v>
      </c>
    </row>
    <row r="274" spans="9:10" x14ac:dyDescent="0.25">
      <c r="I274" s="35">
        <v>193275</v>
      </c>
      <c r="J274" s="35">
        <v>190001</v>
      </c>
    </row>
    <row r="275" spans="9:10" x14ac:dyDescent="0.25">
      <c r="I275" s="35">
        <v>194415</v>
      </c>
      <c r="J275" s="35">
        <v>191743</v>
      </c>
    </row>
    <row r="276" spans="9:10" x14ac:dyDescent="0.25">
      <c r="I276" s="35">
        <v>195450</v>
      </c>
      <c r="J276" s="35">
        <v>192176</v>
      </c>
    </row>
    <row r="277" spans="9:10" x14ac:dyDescent="0.25">
      <c r="I277" s="35">
        <v>195945</v>
      </c>
      <c r="J277" s="35">
        <v>192468</v>
      </c>
    </row>
    <row r="278" spans="9:10" x14ac:dyDescent="0.25">
      <c r="I278" s="35">
        <v>196123</v>
      </c>
      <c r="J278" s="35">
        <v>192892</v>
      </c>
    </row>
    <row r="279" spans="9:10" x14ac:dyDescent="0.25">
      <c r="I279" s="35">
        <v>198530</v>
      </c>
      <c r="J279" s="35">
        <v>193275</v>
      </c>
    </row>
    <row r="280" spans="9:10" x14ac:dyDescent="0.25">
      <c r="I280" s="35">
        <v>199447</v>
      </c>
      <c r="J280" s="35">
        <v>194415</v>
      </c>
    </row>
    <row r="281" spans="9:10" x14ac:dyDescent="0.25">
      <c r="I281" s="35">
        <v>199448</v>
      </c>
      <c r="J281" s="35">
        <v>195450</v>
      </c>
    </row>
    <row r="282" spans="9:10" x14ac:dyDescent="0.25">
      <c r="I282" s="35">
        <v>199633</v>
      </c>
      <c r="J282" s="35">
        <v>195945</v>
      </c>
    </row>
    <row r="283" spans="9:10" x14ac:dyDescent="0.25">
      <c r="I283" s="35">
        <v>199866</v>
      </c>
      <c r="J283" s="35">
        <v>196123</v>
      </c>
    </row>
    <row r="284" spans="9:10" x14ac:dyDescent="0.25">
      <c r="I284" s="35">
        <v>200098</v>
      </c>
      <c r="J284" s="35">
        <v>198530</v>
      </c>
    </row>
    <row r="285" spans="9:10" x14ac:dyDescent="0.25">
      <c r="I285" s="35">
        <v>200563</v>
      </c>
      <c r="J285" s="35">
        <v>199447</v>
      </c>
    </row>
    <row r="286" spans="9:10" x14ac:dyDescent="0.25">
      <c r="I286" s="35">
        <v>202476</v>
      </c>
      <c r="J286" s="35">
        <v>199448</v>
      </c>
    </row>
    <row r="287" spans="9:10" x14ac:dyDescent="0.25">
      <c r="I287" s="35">
        <v>203683</v>
      </c>
      <c r="J287" s="35">
        <v>199633</v>
      </c>
    </row>
    <row r="288" spans="9:10" x14ac:dyDescent="0.25">
      <c r="I288" s="35">
        <v>204205</v>
      </c>
      <c r="J288" s="35">
        <v>199866</v>
      </c>
    </row>
    <row r="289" spans="9:10" x14ac:dyDescent="0.25">
      <c r="I289" s="35">
        <v>207427</v>
      </c>
      <c r="J289" s="35">
        <v>200098</v>
      </c>
    </row>
    <row r="290" spans="9:10" x14ac:dyDescent="0.25">
      <c r="I290" s="35">
        <v>207436</v>
      </c>
      <c r="J290" s="35">
        <v>200563</v>
      </c>
    </row>
    <row r="291" spans="9:10" x14ac:dyDescent="0.25">
      <c r="I291" s="35">
        <v>207605</v>
      </c>
      <c r="J291" s="35">
        <v>202476</v>
      </c>
    </row>
    <row r="292" spans="9:10" x14ac:dyDescent="0.25">
      <c r="I292" s="35">
        <v>207897</v>
      </c>
      <c r="J292" s="35">
        <v>203683</v>
      </c>
    </row>
    <row r="293" spans="9:10" x14ac:dyDescent="0.25">
      <c r="I293" s="35">
        <v>209680</v>
      </c>
      <c r="J293" s="35">
        <v>204205</v>
      </c>
    </row>
    <row r="294" spans="9:10" x14ac:dyDescent="0.25">
      <c r="I294" s="35">
        <v>210151</v>
      </c>
      <c r="J294" s="35">
        <v>207427</v>
      </c>
    </row>
    <row r="295" spans="9:10" x14ac:dyDescent="0.25">
      <c r="I295" s="35">
        <v>210957</v>
      </c>
      <c r="J295" s="35">
        <v>207436</v>
      </c>
    </row>
    <row r="296" spans="9:10" x14ac:dyDescent="0.25">
      <c r="I296" s="35">
        <v>215552</v>
      </c>
      <c r="J296" s="35">
        <v>207605</v>
      </c>
    </row>
    <row r="297" spans="9:10" x14ac:dyDescent="0.25">
      <c r="I297" s="35">
        <v>218573</v>
      </c>
      <c r="J297" s="35">
        <v>207897</v>
      </c>
    </row>
    <row r="298" spans="9:10" x14ac:dyDescent="0.25">
      <c r="I298" s="35">
        <v>219631</v>
      </c>
      <c r="J298" s="35">
        <v>209680</v>
      </c>
    </row>
    <row r="299" spans="9:10" x14ac:dyDescent="0.25">
      <c r="I299" s="35">
        <v>223167</v>
      </c>
      <c r="J299" s="35">
        <v>210151</v>
      </c>
    </row>
    <row r="300" spans="9:10" x14ac:dyDescent="0.25">
      <c r="I300" s="35">
        <v>229058</v>
      </c>
      <c r="J300" s="35">
        <v>210957</v>
      </c>
    </row>
    <row r="301" spans="9:10" x14ac:dyDescent="0.25">
      <c r="I301" s="35">
        <v>229677</v>
      </c>
      <c r="J301" s="35">
        <v>215552</v>
      </c>
    </row>
    <row r="302" spans="9:10" x14ac:dyDescent="0.25">
      <c r="I302" s="35">
        <v>230369</v>
      </c>
      <c r="J302" s="35">
        <v>218573</v>
      </c>
    </row>
    <row r="303" spans="9:10" x14ac:dyDescent="0.25">
      <c r="I303" s="35">
        <v>232083</v>
      </c>
      <c r="J303" s="35">
        <v>219631</v>
      </c>
    </row>
    <row r="304" spans="9:10" x14ac:dyDescent="0.25">
      <c r="I304" s="35">
        <v>235440</v>
      </c>
      <c r="J304" s="35">
        <v>223167</v>
      </c>
    </row>
    <row r="305" spans="9:10" x14ac:dyDescent="0.25">
      <c r="I305" s="35">
        <v>235922</v>
      </c>
      <c r="J305" s="35">
        <v>229058</v>
      </c>
    </row>
    <row r="306" spans="9:10" x14ac:dyDescent="0.25">
      <c r="I306" s="35">
        <v>240873</v>
      </c>
      <c r="J306" s="35">
        <v>229677</v>
      </c>
    </row>
    <row r="307" spans="9:10" x14ac:dyDescent="0.25">
      <c r="I307" s="35">
        <v>240954</v>
      </c>
      <c r="J307" s="35">
        <v>230369</v>
      </c>
    </row>
    <row r="308" spans="9:10" x14ac:dyDescent="0.25">
      <c r="I308" s="35">
        <v>242945</v>
      </c>
      <c r="J308" s="35">
        <v>232083</v>
      </c>
    </row>
    <row r="309" spans="9:10" x14ac:dyDescent="0.25">
      <c r="I309" s="35">
        <v>251483</v>
      </c>
      <c r="J309" s="35">
        <v>235440</v>
      </c>
    </row>
    <row r="310" spans="9:10" x14ac:dyDescent="0.25">
      <c r="I310" s="35">
        <v>251982</v>
      </c>
      <c r="J310" s="35">
        <v>235922</v>
      </c>
    </row>
    <row r="311" spans="9:10" x14ac:dyDescent="0.25">
      <c r="I311" s="35">
        <v>254151</v>
      </c>
      <c r="J311" s="35">
        <v>240873</v>
      </c>
    </row>
    <row r="312" spans="9:10" x14ac:dyDescent="0.25">
      <c r="I312" s="35">
        <v>262151</v>
      </c>
      <c r="J312" s="35">
        <v>240954</v>
      </c>
    </row>
    <row r="313" spans="9:10" x14ac:dyDescent="0.25">
      <c r="I313" s="35">
        <v>262223</v>
      </c>
      <c r="J313" s="35">
        <v>242236</v>
      </c>
    </row>
    <row r="314" spans="9:10" x14ac:dyDescent="0.25">
      <c r="I314" s="35">
        <v>263678</v>
      </c>
      <c r="J314" s="35">
        <v>242945</v>
      </c>
    </row>
    <row r="315" spans="9:10" x14ac:dyDescent="0.25">
      <c r="I315" s="35">
        <v>266049</v>
      </c>
      <c r="J315" s="35">
        <v>251483</v>
      </c>
    </row>
    <row r="316" spans="9:10" x14ac:dyDescent="0.25">
      <c r="I316" s="35">
        <v>266476</v>
      </c>
      <c r="J316" s="35">
        <v>251982</v>
      </c>
    </row>
    <row r="317" spans="9:10" x14ac:dyDescent="0.25">
      <c r="I317" s="35">
        <v>267318</v>
      </c>
      <c r="J317" s="35">
        <v>254151</v>
      </c>
    </row>
    <row r="318" spans="9:10" x14ac:dyDescent="0.25">
      <c r="I318" s="35">
        <v>267777</v>
      </c>
      <c r="J318" s="35">
        <v>262151</v>
      </c>
    </row>
    <row r="319" spans="9:10" x14ac:dyDescent="0.25">
      <c r="I319" s="35">
        <v>267867</v>
      </c>
      <c r="J319" s="35">
        <v>262223</v>
      </c>
    </row>
    <row r="320" spans="9:10" x14ac:dyDescent="0.25">
      <c r="I320" s="35">
        <v>268757</v>
      </c>
      <c r="J320" s="35">
        <v>263678</v>
      </c>
    </row>
    <row r="321" spans="9:10" x14ac:dyDescent="0.25">
      <c r="I321" s="35">
        <v>268856</v>
      </c>
      <c r="J321" s="35">
        <v>266049</v>
      </c>
    </row>
    <row r="322" spans="9:10" x14ac:dyDescent="0.25">
      <c r="I322" s="35">
        <v>269296</v>
      </c>
      <c r="J322" s="35">
        <v>266476</v>
      </c>
    </row>
    <row r="323" spans="9:10" x14ac:dyDescent="0.25">
      <c r="I323" s="35">
        <v>269606</v>
      </c>
      <c r="J323" s="35">
        <v>267318</v>
      </c>
    </row>
    <row r="324" spans="9:10" x14ac:dyDescent="0.25">
      <c r="I324" s="35">
        <v>273420</v>
      </c>
      <c r="J324" s="35">
        <v>267758</v>
      </c>
    </row>
    <row r="325" spans="9:10" x14ac:dyDescent="0.25">
      <c r="I325" s="35">
        <v>274110</v>
      </c>
      <c r="J325" s="35">
        <v>267777</v>
      </c>
    </row>
    <row r="326" spans="9:10" x14ac:dyDescent="0.25">
      <c r="I326" s="35">
        <v>274410</v>
      </c>
      <c r="J326" s="35">
        <v>267867</v>
      </c>
    </row>
    <row r="327" spans="9:10" x14ac:dyDescent="0.25">
      <c r="I327" s="35">
        <v>274415</v>
      </c>
      <c r="J327" s="35">
        <v>268757</v>
      </c>
    </row>
    <row r="328" spans="9:10" x14ac:dyDescent="0.25">
      <c r="I328" s="35">
        <v>275245</v>
      </c>
      <c r="J328" s="35">
        <v>268856</v>
      </c>
    </row>
    <row r="329" spans="9:10" x14ac:dyDescent="0.25">
      <c r="I329" s="35">
        <v>275549</v>
      </c>
      <c r="J329" s="35">
        <v>269296</v>
      </c>
    </row>
    <row r="330" spans="9:10" x14ac:dyDescent="0.25">
      <c r="I330" s="35">
        <v>275712</v>
      </c>
      <c r="J330" s="35">
        <v>269606</v>
      </c>
    </row>
    <row r="331" spans="9:10" x14ac:dyDescent="0.25">
      <c r="I331" s="35">
        <v>275921</v>
      </c>
      <c r="J331" s="35">
        <v>273420</v>
      </c>
    </row>
    <row r="332" spans="9:10" x14ac:dyDescent="0.25">
      <c r="I332" s="35">
        <v>276730</v>
      </c>
      <c r="J332" s="35">
        <v>274110</v>
      </c>
    </row>
    <row r="333" spans="9:10" x14ac:dyDescent="0.25">
      <c r="I333" s="35">
        <v>276867</v>
      </c>
      <c r="J333" s="35">
        <v>274410</v>
      </c>
    </row>
    <row r="334" spans="9:10" x14ac:dyDescent="0.25">
      <c r="I334" s="35">
        <v>277872</v>
      </c>
      <c r="J334" s="35">
        <v>274415</v>
      </c>
    </row>
    <row r="335" spans="9:10" x14ac:dyDescent="0.25">
      <c r="I335" s="35">
        <v>278091</v>
      </c>
      <c r="J335" s="35">
        <v>275245</v>
      </c>
    </row>
    <row r="336" spans="9:10" x14ac:dyDescent="0.25">
      <c r="I336" s="35">
        <v>278900</v>
      </c>
      <c r="J336" s="35">
        <v>275549</v>
      </c>
    </row>
    <row r="337" spans="9:10" x14ac:dyDescent="0.25">
      <c r="I337" s="35">
        <v>279241</v>
      </c>
      <c r="J337" s="35">
        <v>275712</v>
      </c>
    </row>
    <row r="338" spans="9:10" x14ac:dyDescent="0.25">
      <c r="I338" s="35">
        <v>280654</v>
      </c>
      <c r="J338" s="35">
        <v>275921</v>
      </c>
    </row>
    <row r="339" spans="9:10" x14ac:dyDescent="0.25">
      <c r="I339" s="35">
        <v>280720</v>
      </c>
      <c r="J339" s="35">
        <v>276730</v>
      </c>
    </row>
    <row r="340" spans="9:10" x14ac:dyDescent="0.25">
      <c r="I340" s="35">
        <v>280900</v>
      </c>
      <c r="J340" s="35">
        <v>276867</v>
      </c>
    </row>
    <row r="341" spans="9:10" x14ac:dyDescent="0.25">
      <c r="I341" s="35">
        <v>280925</v>
      </c>
      <c r="J341" s="35">
        <v>277872</v>
      </c>
    </row>
    <row r="342" spans="9:10" x14ac:dyDescent="0.25">
      <c r="I342" s="35">
        <v>281027</v>
      </c>
      <c r="J342" s="35">
        <v>278091</v>
      </c>
    </row>
    <row r="343" spans="9:10" x14ac:dyDescent="0.25">
      <c r="I343" s="35">
        <v>281327</v>
      </c>
      <c r="J343" s="35">
        <v>278900</v>
      </c>
    </row>
    <row r="344" spans="9:10" x14ac:dyDescent="0.25">
      <c r="I344" s="35">
        <v>281342</v>
      </c>
      <c r="J344" s="35">
        <v>279241</v>
      </c>
    </row>
    <row r="345" spans="9:10" x14ac:dyDescent="0.25">
      <c r="I345" s="35">
        <v>281391</v>
      </c>
      <c r="J345" s="35">
        <v>280654</v>
      </c>
    </row>
    <row r="346" spans="9:10" x14ac:dyDescent="0.25">
      <c r="I346" s="35">
        <v>281417</v>
      </c>
      <c r="J346" s="35">
        <v>280720</v>
      </c>
    </row>
    <row r="347" spans="9:10" x14ac:dyDescent="0.25">
      <c r="I347" s="35">
        <v>281459</v>
      </c>
      <c r="J347" s="35">
        <v>280900</v>
      </c>
    </row>
    <row r="348" spans="9:10" x14ac:dyDescent="0.25">
      <c r="I348" s="35">
        <v>281641</v>
      </c>
      <c r="J348" s="35">
        <v>281027</v>
      </c>
    </row>
    <row r="349" spans="9:10" x14ac:dyDescent="0.25">
      <c r="I349" s="35">
        <v>282848</v>
      </c>
      <c r="J349" s="35">
        <v>281327</v>
      </c>
    </row>
    <row r="350" spans="9:10" x14ac:dyDescent="0.25">
      <c r="I350" s="35">
        <v>285121</v>
      </c>
      <c r="J350" s="35">
        <v>281342</v>
      </c>
    </row>
    <row r="351" spans="9:10" x14ac:dyDescent="0.25">
      <c r="I351" s="35">
        <v>285656</v>
      </c>
      <c r="J351" s="35">
        <v>281391</v>
      </c>
    </row>
    <row r="352" spans="9:10" x14ac:dyDescent="0.25">
      <c r="I352" s="35">
        <v>285732</v>
      </c>
      <c r="J352" s="35">
        <v>281417</v>
      </c>
    </row>
    <row r="353" spans="9:10" x14ac:dyDescent="0.25">
      <c r="I353" s="35">
        <v>286926</v>
      </c>
      <c r="J353" s="35">
        <v>281459</v>
      </c>
    </row>
    <row r="354" spans="9:10" x14ac:dyDescent="0.25">
      <c r="I354" s="35">
        <v>288548</v>
      </c>
      <c r="J354" s="35">
        <v>281473</v>
      </c>
    </row>
    <row r="355" spans="9:10" x14ac:dyDescent="0.25">
      <c r="I355" s="35">
        <v>289806</v>
      </c>
      <c r="J355" s="35">
        <v>281641</v>
      </c>
    </row>
    <row r="356" spans="9:10" x14ac:dyDescent="0.25">
      <c r="I356" s="35">
        <v>291914</v>
      </c>
      <c r="J356" s="35">
        <v>282848</v>
      </c>
    </row>
    <row r="357" spans="9:10" x14ac:dyDescent="0.25">
      <c r="I357" s="35">
        <v>292710</v>
      </c>
      <c r="J357" s="35">
        <v>285121</v>
      </c>
    </row>
    <row r="358" spans="9:10" x14ac:dyDescent="0.25">
      <c r="I358" s="35">
        <v>293020</v>
      </c>
      <c r="J358" s="35">
        <v>285656</v>
      </c>
    </row>
    <row r="359" spans="9:10" x14ac:dyDescent="0.25">
      <c r="I359" s="35">
        <v>294269</v>
      </c>
      <c r="J359" s="35">
        <v>285732</v>
      </c>
    </row>
    <row r="360" spans="9:10" x14ac:dyDescent="0.25">
      <c r="I360" s="35">
        <v>294424</v>
      </c>
      <c r="J360" s="35">
        <v>286926</v>
      </c>
    </row>
    <row r="361" spans="9:10" x14ac:dyDescent="0.25">
      <c r="I361" s="35">
        <v>295319</v>
      </c>
      <c r="J361" s="35">
        <v>288548</v>
      </c>
    </row>
    <row r="362" spans="9:10" x14ac:dyDescent="0.25">
      <c r="I362" s="35">
        <v>295574</v>
      </c>
      <c r="J362" s="35">
        <v>289806</v>
      </c>
    </row>
    <row r="363" spans="9:10" x14ac:dyDescent="0.25">
      <c r="I363" s="35">
        <v>295666</v>
      </c>
      <c r="J363" s="35">
        <v>291914</v>
      </c>
    </row>
    <row r="364" spans="9:10" x14ac:dyDescent="0.25">
      <c r="I364" s="35">
        <v>298139</v>
      </c>
      <c r="J364" s="35">
        <v>292710</v>
      </c>
    </row>
    <row r="365" spans="9:10" x14ac:dyDescent="0.25">
      <c r="I365" s="35">
        <v>298535</v>
      </c>
      <c r="J365" s="35">
        <v>293020</v>
      </c>
    </row>
    <row r="366" spans="9:10" x14ac:dyDescent="0.25">
      <c r="I366" s="35">
        <v>298801</v>
      </c>
      <c r="J366" s="35">
        <v>294152</v>
      </c>
    </row>
    <row r="367" spans="9:10" x14ac:dyDescent="0.25">
      <c r="I367" s="35">
        <v>302935</v>
      </c>
      <c r="J367" s="35">
        <v>294269</v>
      </c>
    </row>
    <row r="368" spans="9:10" x14ac:dyDescent="0.25">
      <c r="I368" s="35">
        <v>303571</v>
      </c>
      <c r="J368" s="35">
        <v>294352</v>
      </c>
    </row>
    <row r="369" spans="9:10" x14ac:dyDescent="0.25">
      <c r="I369" s="35">
        <v>303830</v>
      </c>
      <c r="J369" s="35">
        <v>294424</v>
      </c>
    </row>
    <row r="370" spans="9:10" x14ac:dyDescent="0.25">
      <c r="I370" s="35">
        <v>308110</v>
      </c>
      <c r="J370" s="35">
        <v>294673</v>
      </c>
    </row>
    <row r="371" spans="9:10" x14ac:dyDescent="0.25">
      <c r="I371" s="35">
        <v>309325</v>
      </c>
      <c r="J371" s="35">
        <v>295319</v>
      </c>
    </row>
    <row r="372" spans="9:10" x14ac:dyDescent="0.25">
      <c r="I372" s="35">
        <v>309877</v>
      </c>
      <c r="J372" s="35">
        <v>295574</v>
      </c>
    </row>
    <row r="373" spans="9:10" x14ac:dyDescent="0.25">
      <c r="I373" s="35">
        <v>310236</v>
      </c>
      <c r="J373" s="35">
        <v>295666</v>
      </c>
    </row>
    <row r="374" spans="9:10" x14ac:dyDescent="0.25">
      <c r="I374" s="35">
        <v>312385</v>
      </c>
      <c r="J374" s="35">
        <v>298139</v>
      </c>
    </row>
    <row r="375" spans="9:10" x14ac:dyDescent="0.25">
      <c r="I375" s="35">
        <v>313677</v>
      </c>
      <c r="J375" s="35">
        <v>298535</v>
      </c>
    </row>
    <row r="376" spans="9:10" x14ac:dyDescent="0.25">
      <c r="I376" s="35">
        <v>316130</v>
      </c>
      <c r="J376" s="35">
        <v>298801</v>
      </c>
    </row>
    <row r="377" spans="9:10" x14ac:dyDescent="0.25">
      <c r="I377" s="35">
        <v>318514</v>
      </c>
      <c r="J377" s="35">
        <v>302935</v>
      </c>
    </row>
    <row r="378" spans="9:10" x14ac:dyDescent="0.25">
      <c r="I378" s="35">
        <v>319196</v>
      </c>
      <c r="J378" s="35">
        <v>303571</v>
      </c>
    </row>
    <row r="379" spans="9:10" x14ac:dyDescent="0.25">
      <c r="I379" s="35">
        <v>320308</v>
      </c>
      <c r="J379" s="35">
        <v>303830</v>
      </c>
    </row>
    <row r="380" spans="9:10" x14ac:dyDescent="0.25">
      <c r="I380" s="35">
        <v>320745</v>
      </c>
      <c r="J380" s="35">
        <v>308110</v>
      </c>
    </row>
    <row r="381" spans="9:10" x14ac:dyDescent="0.25">
      <c r="I381" s="35">
        <v>321065</v>
      </c>
      <c r="J381" s="35">
        <v>309325</v>
      </c>
    </row>
    <row r="382" spans="9:10" x14ac:dyDescent="0.25">
      <c r="I382" s="35">
        <v>324047</v>
      </c>
      <c r="J382" s="35">
        <v>310236</v>
      </c>
    </row>
    <row r="383" spans="9:10" x14ac:dyDescent="0.25">
      <c r="I383" s="35">
        <v>325960</v>
      </c>
      <c r="J383" s="35">
        <v>312385</v>
      </c>
    </row>
    <row r="384" spans="9:10" x14ac:dyDescent="0.25">
      <c r="I384" s="35">
        <v>326004</v>
      </c>
      <c r="J384" s="35">
        <v>313677</v>
      </c>
    </row>
    <row r="385" spans="9:10" x14ac:dyDescent="0.25">
      <c r="I385" s="35">
        <v>328141</v>
      </c>
      <c r="J385" s="35">
        <v>316130</v>
      </c>
    </row>
    <row r="386" spans="9:10" x14ac:dyDescent="0.25">
      <c r="I386" s="35">
        <v>328782</v>
      </c>
      <c r="J386" s="35">
        <v>318514</v>
      </c>
    </row>
    <row r="387" spans="9:10" x14ac:dyDescent="0.25">
      <c r="I387" s="35">
        <v>329618</v>
      </c>
      <c r="J387" s="35">
        <v>319196</v>
      </c>
    </row>
    <row r="388" spans="9:10" x14ac:dyDescent="0.25">
      <c r="I388" s="35">
        <v>332212</v>
      </c>
      <c r="J388" s="35">
        <v>320308</v>
      </c>
    </row>
    <row r="389" spans="9:10" x14ac:dyDescent="0.25">
      <c r="I389" s="35">
        <v>332502</v>
      </c>
      <c r="J389" s="35">
        <v>320745</v>
      </c>
    </row>
    <row r="390" spans="9:10" x14ac:dyDescent="0.25">
      <c r="I390" s="35">
        <v>332634</v>
      </c>
      <c r="J390" s="35">
        <v>321065</v>
      </c>
    </row>
    <row r="391" spans="9:10" x14ac:dyDescent="0.25">
      <c r="I391" s="35">
        <v>333640</v>
      </c>
      <c r="J391" s="35">
        <v>324047</v>
      </c>
    </row>
    <row r="392" spans="9:10" x14ac:dyDescent="0.25">
      <c r="I392" s="35">
        <v>334369</v>
      </c>
      <c r="J392" s="35">
        <v>324335</v>
      </c>
    </row>
    <row r="393" spans="9:10" x14ac:dyDescent="0.25">
      <c r="I393" s="35">
        <v>335523</v>
      </c>
      <c r="J393" s="38">
        <v>324811</v>
      </c>
    </row>
    <row r="394" spans="9:10" x14ac:dyDescent="0.25">
      <c r="I394" s="35">
        <v>338148</v>
      </c>
      <c r="J394" s="35">
        <v>325960</v>
      </c>
    </row>
    <row r="395" spans="9:10" x14ac:dyDescent="0.25">
      <c r="I395" s="35">
        <v>339055</v>
      </c>
      <c r="J395" s="35">
        <v>326004</v>
      </c>
    </row>
    <row r="396" spans="9:10" x14ac:dyDescent="0.25">
      <c r="I396" s="35">
        <v>339171</v>
      </c>
      <c r="J396" s="35">
        <v>328141</v>
      </c>
    </row>
    <row r="397" spans="9:10" x14ac:dyDescent="0.25">
      <c r="I397" s="35">
        <v>339187</v>
      </c>
      <c r="J397" s="35">
        <v>328782</v>
      </c>
    </row>
    <row r="398" spans="9:10" x14ac:dyDescent="0.25">
      <c r="I398" s="35">
        <v>339467</v>
      </c>
      <c r="J398" s="35">
        <v>329618</v>
      </c>
    </row>
    <row r="399" spans="9:10" x14ac:dyDescent="0.25">
      <c r="I399" s="35">
        <v>339944</v>
      </c>
      <c r="J399" s="35">
        <v>332212</v>
      </c>
    </row>
    <row r="400" spans="9:10" x14ac:dyDescent="0.25">
      <c r="I400" s="35">
        <v>339949</v>
      </c>
      <c r="J400" s="35">
        <v>332502</v>
      </c>
    </row>
    <row r="401" spans="9:10" x14ac:dyDescent="0.25">
      <c r="I401" s="35">
        <v>341161</v>
      </c>
      <c r="J401" s="35">
        <v>332634</v>
      </c>
    </row>
    <row r="402" spans="9:10" x14ac:dyDescent="0.25">
      <c r="I402" s="35">
        <v>341497</v>
      </c>
      <c r="J402" s="35">
        <v>333640</v>
      </c>
    </row>
    <row r="403" spans="9:10" x14ac:dyDescent="0.25">
      <c r="I403" s="35">
        <v>342914</v>
      </c>
      <c r="J403" s="35">
        <v>334369</v>
      </c>
    </row>
    <row r="404" spans="9:10" x14ac:dyDescent="0.25">
      <c r="I404" s="35">
        <v>343232</v>
      </c>
      <c r="J404" s="35">
        <v>335523</v>
      </c>
    </row>
    <row r="405" spans="9:10" x14ac:dyDescent="0.25">
      <c r="I405" s="35">
        <v>345231</v>
      </c>
      <c r="J405" s="35">
        <v>338148</v>
      </c>
    </row>
    <row r="406" spans="9:10" x14ac:dyDescent="0.25">
      <c r="I406" s="35">
        <v>346110</v>
      </c>
      <c r="J406" s="35">
        <v>339055</v>
      </c>
    </row>
    <row r="407" spans="9:10" x14ac:dyDescent="0.25">
      <c r="I407" s="35">
        <v>346293</v>
      </c>
      <c r="J407" s="35">
        <v>339171</v>
      </c>
    </row>
    <row r="408" spans="9:10" x14ac:dyDescent="0.25">
      <c r="I408" s="35">
        <v>347514</v>
      </c>
      <c r="J408" s="35">
        <v>339187</v>
      </c>
    </row>
    <row r="409" spans="9:10" x14ac:dyDescent="0.25">
      <c r="I409" s="35">
        <v>348279</v>
      </c>
      <c r="J409" s="35">
        <v>339467</v>
      </c>
    </row>
    <row r="410" spans="9:10" x14ac:dyDescent="0.25">
      <c r="I410" s="35">
        <v>349000</v>
      </c>
      <c r="J410" s="35">
        <v>339944</v>
      </c>
    </row>
    <row r="411" spans="9:10" x14ac:dyDescent="0.25">
      <c r="I411" s="35">
        <v>353861</v>
      </c>
      <c r="J411" s="35">
        <v>339949</v>
      </c>
    </row>
    <row r="412" spans="9:10" x14ac:dyDescent="0.25">
      <c r="I412" s="35">
        <v>355502</v>
      </c>
      <c r="J412" s="35">
        <v>341161</v>
      </c>
    </row>
    <row r="413" spans="9:10" x14ac:dyDescent="0.25">
      <c r="I413" s="35">
        <v>355551</v>
      </c>
      <c r="J413" s="35">
        <v>341497</v>
      </c>
    </row>
    <row r="414" spans="9:10" x14ac:dyDescent="0.25">
      <c r="I414" s="35">
        <v>356897</v>
      </c>
      <c r="J414" s="35">
        <v>342914</v>
      </c>
    </row>
    <row r="415" spans="9:10" x14ac:dyDescent="0.25">
      <c r="I415" s="35">
        <v>357756</v>
      </c>
      <c r="J415" s="35">
        <v>343232</v>
      </c>
    </row>
    <row r="416" spans="9:10" x14ac:dyDescent="0.25">
      <c r="I416" s="35">
        <v>358051</v>
      </c>
      <c r="J416" s="35">
        <v>345231</v>
      </c>
    </row>
    <row r="417" spans="9:10" x14ac:dyDescent="0.25">
      <c r="I417" s="35">
        <v>358072</v>
      </c>
      <c r="J417" s="35">
        <v>346110</v>
      </c>
    </row>
    <row r="418" spans="9:10" x14ac:dyDescent="0.25">
      <c r="I418" s="35">
        <v>358564</v>
      </c>
      <c r="J418" s="35">
        <v>346293</v>
      </c>
    </row>
    <row r="419" spans="9:10" x14ac:dyDescent="0.25">
      <c r="I419" s="35">
        <v>358966</v>
      </c>
      <c r="J419" s="35">
        <v>347514</v>
      </c>
    </row>
    <row r="420" spans="9:10" x14ac:dyDescent="0.25">
      <c r="I420" s="35">
        <v>360093</v>
      </c>
      <c r="J420" s="35">
        <v>348279</v>
      </c>
    </row>
    <row r="421" spans="9:10" x14ac:dyDescent="0.25">
      <c r="I421" s="35">
        <v>361411</v>
      </c>
      <c r="J421" s="35">
        <v>349000</v>
      </c>
    </row>
    <row r="422" spans="9:10" x14ac:dyDescent="0.25">
      <c r="I422" s="35">
        <v>363561</v>
      </c>
      <c r="J422" s="35">
        <v>353861</v>
      </c>
    </row>
    <row r="423" spans="9:10" x14ac:dyDescent="0.25">
      <c r="I423" s="35">
        <v>364271</v>
      </c>
      <c r="J423" s="35">
        <v>353958</v>
      </c>
    </row>
    <row r="424" spans="9:10" x14ac:dyDescent="0.25">
      <c r="I424" s="35">
        <v>367225</v>
      </c>
      <c r="J424" s="35">
        <v>355502</v>
      </c>
    </row>
    <row r="425" spans="9:10" x14ac:dyDescent="0.25">
      <c r="I425" s="35">
        <v>367479</v>
      </c>
      <c r="J425" s="35">
        <v>355551</v>
      </c>
    </row>
    <row r="426" spans="9:10" x14ac:dyDescent="0.25">
      <c r="I426" s="35">
        <v>368110</v>
      </c>
      <c r="J426" s="35">
        <v>356897</v>
      </c>
    </row>
    <row r="427" spans="9:10" x14ac:dyDescent="0.25">
      <c r="I427" s="35">
        <v>369321</v>
      </c>
      <c r="J427" s="35">
        <v>357756</v>
      </c>
    </row>
    <row r="428" spans="9:10" x14ac:dyDescent="0.25">
      <c r="I428" s="35">
        <v>371264</v>
      </c>
      <c r="J428" s="35">
        <v>358051</v>
      </c>
    </row>
    <row r="429" spans="9:10" x14ac:dyDescent="0.25">
      <c r="I429" s="35">
        <v>371549</v>
      </c>
      <c r="J429" s="35">
        <v>358072</v>
      </c>
    </row>
    <row r="430" spans="9:10" x14ac:dyDescent="0.25">
      <c r="I430" s="35">
        <v>373869</v>
      </c>
      <c r="J430" s="35">
        <v>358564</v>
      </c>
    </row>
    <row r="431" spans="9:10" x14ac:dyDescent="0.25">
      <c r="I431" s="35">
        <v>376194</v>
      </c>
      <c r="J431" s="35">
        <v>358966</v>
      </c>
    </row>
    <row r="432" spans="9:10" x14ac:dyDescent="0.25">
      <c r="I432" s="35">
        <v>376712</v>
      </c>
      <c r="J432" s="35">
        <v>360093</v>
      </c>
    </row>
    <row r="433" spans="9:10" x14ac:dyDescent="0.25">
      <c r="I433" s="35">
        <v>381081</v>
      </c>
      <c r="J433" s="35">
        <v>361411</v>
      </c>
    </row>
    <row r="434" spans="9:10" x14ac:dyDescent="0.25">
      <c r="I434" s="35">
        <v>383020</v>
      </c>
      <c r="J434" s="35">
        <v>363561</v>
      </c>
    </row>
    <row r="435" spans="9:10" x14ac:dyDescent="0.25">
      <c r="I435" s="35">
        <v>386010</v>
      </c>
      <c r="J435" s="35">
        <v>364271</v>
      </c>
    </row>
    <row r="436" spans="9:10" x14ac:dyDescent="0.25">
      <c r="I436" s="35">
        <v>390011</v>
      </c>
      <c r="J436" s="35">
        <v>367225</v>
      </c>
    </row>
    <row r="437" spans="9:10" x14ac:dyDescent="0.25">
      <c r="I437" s="35">
        <v>390328</v>
      </c>
      <c r="J437" s="35">
        <v>367479</v>
      </c>
    </row>
    <row r="438" spans="9:10" x14ac:dyDescent="0.25">
      <c r="I438" s="35">
        <v>390567</v>
      </c>
      <c r="J438" s="35">
        <v>368110</v>
      </c>
    </row>
    <row r="439" spans="9:10" x14ac:dyDescent="0.25">
      <c r="I439" s="35">
        <v>391545</v>
      </c>
      <c r="J439" s="35">
        <v>369321</v>
      </c>
    </row>
    <row r="440" spans="9:10" x14ac:dyDescent="0.25">
      <c r="I440" s="35">
        <v>391699</v>
      </c>
      <c r="J440" s="35">
        <v>369806</v>
      </c>
    </row>
    <row r="441" spans="9:10" x14ac:dyDescent="0.25">
      <c r="I441" s="35">
        <v>393641</v>
      </c>
      <c r="J441" s="35">
        <v>371264</v>
      </c>
    </row>
    <row r="442" spans="9:10" x14ac:dyDescent="0.25">
      <c r="I442" s="35">
        <v>395845</v>
      </c>
      <c r="J442" s="35">
        <v>371549</v>
      </c>
    </row>
    <row r="443" spans="9:10" x14ac:dyDescent="0.25">
      <c r="I443" s="35">
        <v>396550</v>
      </c>
      <c r="J443" s="35">
        <v>373869</v>
      </c>
    </row>
    <row r="444" spans="9:10" x14ac:dyDescent="0.25">
      <c r="I444" s="35">
        <v>397132</v>
      </c>
      <c r="J444" s="35">
        <v>376194</v>
      </c>
    </row>
    <row r="445" spans="9:10" x14ac:dyDescent="0.25">
      <c r="I445" s="35">
        <v>397412</v>
      </c>
      <c r="J445" s="35">
        <v>376712</v>
      </c>
    </row>
    <row r="446" spans="9:10" x14ac:dyDescent="0.25">
      <c r="I446" s="35">
        <v>398081</v>
      </c>
      <c r="J446" s="35">
        <v>381081</v>
      </c>
    </row>
    <row r="447" spans="9:10" x14ac:dyDescent="0.25">
      <c r="I447" s="35">
        <v>400382</v>
      </c>
      <c r="J447" s="35">
        <v>383020</v>
      </c>
    </row>
    <row r="448" spans="9:10" x14ac:dyDescent="0.25">
      <c r="I448" s="35">
        <v>401115</v>
      </c>
      <c r="J448" s="35">
        <v>386010</v>
      </c>
    </row>
    <row r="449" spans="9:10" x14ac:dyDescent="0.25">
      <c r="I449" s="35">
        <v>401396</v>
      </c>
      <c r="J449" s="35">
        <v>390011</v>
      </c>
    </row>
    <row r="450" spans="9:10" x14ac:dyDescent="0.25">
      <c r="I450" s="35">
        <v>402309</v>
      </c>
      <c r="J450" s="35">
        <v>390328</v>
      </c>
    </row>
    <row r="451" spans="9:10" x14ac:dyDescent="0.25">
      <c r="I451" s="35">
        <v>407101</v>
      </c>
      <c r="J451" s="35">
        <v>390567</v>
      </c>
    </row>
    <row r="452" spans="9:10" x14ac:dyDescent="0.25">
      <c r="I452" s="35">
        <v>407226</v>
      </c>
      <c r="J452" s="35">
        <v>391545</v>
      </c>
    </row>
    <row r="453" spans="9:10" x14ac:dyDescent="0.25">
      <c r="I453" s="35">
        <v>407552</v>
      </c>
      <c r="J453" s="35">
        <v>391699</v>
      </c>
    </row>
    <row r="454" spans="9:10" x14ac:dyDescent="0.25">
      <c r="I454" s="35">
        <v>412293</v>
      </c>
      <c r="J454" s="35">
        <v>393641</v>
      </c>
    </row>
    <row r="455" spans="9:10" x14ac:dyDescent="0.25">
      <c r="I455" s="35">
        <v>413196</v>
      </c>
      <c r="J455" s="35">
        <v>395845</v>
      </c>
    </row>
    <row r="456" spans="9:10" x14ac:dyDescent="0.25">
      <c r="I456" s="35">
        <v>414570</v>
      </c>
      <c r="J456" s="35">
        <v>396550</v>
      </c>
    </row>
    <row r="457" spans="9:10" x14ac:dyDescent="0.25">
      <c r="I457" s="35">
        <v>414993</v>
      </c>
      <c r="J457" s="35">
        <v>397132</v>
      </c>
    </row>
    <row r="458" spans="9:10" x14ac:dyDescent="0.25">
      <c r="I458" s="35">
        <v>415119</v>
      </c>
      <c r="J458" s="35">
        <v>397412</v>
      </c>
    </row>
    <row r="459" spans="9:10" x14ac:dyDescent="0.25">
      <c r="I459" s="35">
        <v>416487</v>
      </c>
      <c r="J459" s="35">
        <v>398081</v>
      </c>
    </row>
    <row r="460" spans="9:10" x14ac:dyDescent="0.25">
      <c r="I460" s="35">
        <v>417864</v>
      </c>
      <c r="J460" s="35">
        <v>400382</v>
      </c>
    </row>
    <row r="461" spans="9:10" x14ac:dyDescent="0.25">
      <c r="I461" s="35">
        <v>419119</v>
      </c>
      <c r="J461" s="35">
        <v>401115</v>
      </c>
    </row>
    <row r="462" spans="9:10" x14ac:dyDescent="0.25">
      <c r="I462" s="35">
        <v>419285</v>
      </c>
      <c r="J462" s="35">
        <v>401396</v>
      </c>
    </row>
    <row r="463" spans="9:10" x14ac:dyDescent="0.25">
      <c r="I463" s="35">
        <v>420330</v>
      </c>
      <c r="J463" s="35">
        <v>402309</v>
      </c>
    </row>
    <row r="464" spans="9:10" x14ac:dyDescent="0.25">
      <c r="I464" s="35">
        <v>420678</v>
      </c>
      <c r="J464" s="35">
        <v>407101</v>
      </c>
    </row>
    <row r="465" spans="9:10" x14ac:dyDescent="0.25">
      <c r="I465" s="35">
        <v>422269</v>
      </c>
      <c r="J465" s="35">
        <v>407226</v>
      </c>
    </row>
    <row r="466" spans="9:10" x14ac:dyDescent="0.25">
      <c r="I466" s="35">
        <v>422587</v>
      </c>
      <c r="J466" s="35">
        <v>407552</v>
      </c>
    </row>
    <row r="467" spans="9:10" x14ac:dyDescent="0.25">
      <c r="I467" s="35">
        <v>423135</v>
      </c>
      <c r="J467" s="35">
        <v>412293</v>
      </c>
    </row>
    <row r="468" spans="9:10" x14ac:dyDescent="0.25">
      <c r="I468" s="35">
        <v>423917</v>
      </c>
      <c r="J468" s="35">
        <v>413196</v>
      </c>
    </row>
    <row r="469" spans="9:10" x14ac:dyDescent="0.25">
      <c r="I469" s="35">
        <v>425498</v>
      </c>
      <c r="J469" s="35">
        <v>414570</v>
      </c>
    </row>
    <row r="470" spans="9:10" x14ac:dyDescent="0.25">
      <c r="I470" s="35">
        <v>426078</v>
      </c>
      <c r="J470" s="35">
        <v>414993</v>
      </c>
    </row>
    <row r="471" spans="9:10" x14ac:dyDescent="0.25">
      <c r="I471" s="35">
        <v>426570</v>
      </c>
      <c r="J471" s="35">
        <v>415119</v>
      </c>
    </row>
    <row r="472" spans="9:10" x14ac:dyDescent="0.25">
      <c r="I472" s="35">
        <v>433945</v>
      </c>
      <c r="J472" s="35">
        <v>416487</v>
      </c>
    </row>
    <row r="473" spans="9:10" x14ac:dyDescent="0.25">
      <c r="I473" s="35">
        <v>435347</v>
      </c>
      <c r="J473" s="35">
        <v>417864</v>
      </c>
    </row>
    <row r="474" spans="9:10" x14ac:dyDescent="0.25">
      <c r="I474" s="35">
        <v>436644</v>
      </c>
      <c r="J474" s="35">
        <v>419119</v>
      </c>
    </row>
    <row r="475" spans="9:10" x14ac:dyDescent="0.25">
      <c r="I475" s="35">
        <v>442890</v>
      </c>
      <c r="J475" s="35">
        <v>419285</v>
      </c>
    </row>
    <row r="476" spans="9:10" x14ac:dyDescent="0.25">
      <c r="I476" s="35">
        <v>444156</v>
      </c>
      <c r="J476" s="35">
        <v>420330</v>
      </c>
    </row>
    <row r="477" spans="9:10" x14ac:dyDescent="0.25">
      <c r="I477" s="35">
        <v>444411</v>
      </c>
      <c r="J477" s="35">
        <v>420678</v>
      </c>
    </row>
    <row r="478" spans="9:10" x14ac:dyDescent="0.25">
      <c r="I478" s="35">
        <v>444635</v>
      </c>
      <c r="J478" s="35">
        <v>422269</v>
      </c>
    </row>
    <row r="479" spans="9:10" x14ac:dyDescent="0.25">
      <c r="I479" s="35">
        <v>446688</v>
      </c>
      <c r="J479" s="35">
        <v>422587</v>
      </c>
    </row>
    <row r="480" spans="9:10" x14ac:dyDescent="0.25">
      <c r="I480" s="35">
        <v>446804</v>
      </c>
      <c r="J480" s="35">
        <v>423135</v>
      </c>
    </row>
    <row r="481" spans="9:10" x14ac:dyDescent="0.25">
      <c r="I481" s="35">
        <v>447406</v>
      </c>
      <c r="J481" s="35">
        <v>423917</v>
      </c>
    </row>
    <row r="482" spans="9:10" x14ac:dyDescent="0.25">
      <c r="I482" s="35">
        <v>448865</v>
      </c>
      <c r="J482" s="35">
        <v>425498</v>
      </c>
    </row>
    <row r="483" spans="9:10" x14ac:dyDescent="0.25">
      <c r="I483" s="35">
        <v>449274</v>
      </c>
      <c r="J483" s="35">
        <v>426078</v>
      </c>
    </row>
    <row r="484" spans="9:10" x14ac:dyDescent="0.25">
      <c r="I484" s="35">
        <v>449589</v>
      </c>
      <c r="J484" s="35">
        <v>426570</v>
      </c>
    </row>
    <row r="485" spans="9:10" x14ac:dyDescent="0.25">
      <c r="I485" s="35">
        <v>452066</v>
      </c>
      <c r="J485" s="35">
        <v>433945</v>
      </c>
    </row>
    <row r="486" spans="9:10" x14ac:dyDescent="0.25">
      <c r="I486" s="35">
        <v>452709</v>
      </c>
      <c r="J486" s="35">
        <v>435347</v>
      </c>
    </row>
    <row r="487" spans="9:10" x14ac:dyDescent="0.25">
      <c r="I487" s="35">
        <v>453862</v>
      </c>
      <c r="J487" s="35">
        <v>436644</v>
      </c>
    </row>
    <row r="488" spans="9:10" x14ac:dyDescent="0.25">
      <c r="I488" s="35">
        <v>454586</v>
      </c>
      <c r="J488" s="35">
        <v>442890</v>
      </c>
    </row>
    <row r="489" spans="9:10" x14ac:dyDescent="0.25">
      <c r="I489" s="35">
        <v>454592</v>
      </c>
      <c r="J489" s="35">
        <v>444156</v>
      </c>
    </row>
    <row r="490" spans="9:10" x14ac:dyDescent="0.25">
      <c r="I490" s="35">
        <v>457169</v>
      </c>
      <c r="J490" s="35">
        <v>444411</v>
      </c>
    </row>
    <row r="491" spans="9:10" x14ac:dyDescent="0.25">
      <c r="I491" s="35">
        <v>458712</v>
      </c>
      <c r="J491" s="35">
        <v>444635</v>
      </c>
    </row>
    <row r="492" spans="9:10" x14ac:dyDescent="0.25">
      <c r="I492" s="35">
        <v>458789</v>
      </c>
      <c r="J492" s="35">
        <v>446688</v>
      </c>
    </row>
    <row r="493" spans="9:10" x14ac:dyDescent="0.25">
      <c r="I493" s="35">
        <v>461434</v>
      </c>
      <c r="J493" s="35">
        <v>446804</v>
      </c>
    </row>
    <row r="494" spans="9:10" x14ac:dyDescent="0.25">
      <c r="I494" s="35">
        <v>464179</v>
      </c>
      <c r="J494" s="35">
        <v>447406</v>
      </c>
    </row>
    <row r="495" spans="9:10" x14ac:dyDescent="0.25">
      <c r="I495" s="35">
        <v>466608</v>
      </c>
      <c r="J495" s="35">
        <v>448865</v>
      </c>
    </row>
    <row r="496" spans="9:10" x14ac:dyDescent="0.25">
      <c r="I496" s="35">
        <v>466994</v>
      </c>
      <c r="J496" s="35">
        <v>449274</v>
      </c>
    </row>
    <row r="497" spans="9:10" x14ac:dyDescent="0.25">
      <c r="I497" s="35">
        <v>472536</v>
      </c>
      <c r="J497" s="35">
        <v>449589</v>
      </c>
    </row>
    <row r="498" spans="9:10" x14ac:dyDescent="0.25">
      <c r="I498" s="35">
        <v>472630</v>
      </c>
      <c r="J498" s="35">
        <v>452066</v>
      </c>
    </row>
    <row r="499" spans="9:10" x14ac:dyDescent="0.25">
      <c r="I499" s="35">
        <v>474627</v>
      </c>
      <c r="J499" s="35">
        <v>452709</v>
      </c>
    </row>
    <row r="500" spans="9:10" x14ac:dyDescent="0.25">
      <c r="I500" s="35">
        <v>479928</v>
      </c>
      <c r="J500" s="35">
        <v>453862</v>
      </c>
    </row>
    <row r="501" spans="9:10" x14ac:dyDescent="0.25">
      <c r="I501" s="35">
        <v>480811</v>
      </c>
      <c r="J501" s="35">
        <v>454586</v>
      </c>
    </row>
    <row r="502" spans="9:10" x14ac:dyDescent="0.25">
      <c r="I502" s="35">
        <v>481408</v>
      </c>
      <c r="J502" s="35">
        <v>454592</v>
      </c>
    </row>
    <row r="503" spans="9:10" x14ac:dyDescent="0.25">
      <c r="I503" s="35">
        <v>483300</v>
      </c>
      <c r="J503" s="35">
        <v>457169</v>
      </c>
    </row>
    <row r="504" spans="9:10" x14ac:dyDescent="0.25">
      <c r="I504" s="35">
        <v>484812</v>
      </c>
      <c r="J504" s="35">
        <v>458712</v>
      </c>
    </row>
    <row r="505" spans="9:10" x14ac:dyDescent="0.25">
      <c r="I505" s="35">
        <v>486109</v>
      </c>
      <c r="J505" s="35">
        <v>458789</v>
      </c>
    </row>
    <row r="506" spans="9:10" x14ac:dyDescent="0.25">
      <c r="I506" s="35">
        <v>486540</v>
      </c>
      <c r="J506" s="35">
        <v>461434</v>
      </c>
    </row>
    <row r="507" spans="9:10" x14ac:dyDescent="0.25">
      <c r="I507" s="35">
        <v>490496</v>
      </c>
      <c r="J507" s="35">
        <v>464179</v>
      </c>
    </row>
    <row r="508" spans="9:10" x14ac:dyDescent="0.25">
      <c r="I508" s="35">
        <v>491836</v>
      </c>
      <c r="J508" s="35">
        <v>466608</v>
      </c>
    </row>
    <row r="509" spans="9:10" x14ac:dyDescent="0.25">
      <c r="I509" s="35">
        <v>492251</v>
      </c>
      <c r="J509" s="35">
        <v>466994</v>
      </c>
    </row>
    <row r="510" spans="9:10" x14ac:dyDescent="0.25">
      <c r="I510" s="35">
        <v>496845</v>
      </c>
      <c r="J510" s="35">
        <v>472536</v>
      </c>
    </row>
    <row r="511" spans="9:10" x14ac:dyDescent="0.25">
      <c r="I511" s="35">
        <v>499164</v>
      </c>
      <c r="J511" s="35">
        <v>472630</v>
      </c>
    </row>
    <row r="512" spans="9:10" x14ac:dyDescent="0.25">
      <c r="I512" s="35">
        <v>499585</v>
      </c>
      <c r="J512" s="35">
        <v>474627</v>
      </c>
    </row>
    <row r="513" spans="9:10" x14ac:dyDescent="0.25">
      <c r="I513" s="35">
        <v>500533</v>
      </c>
      <c r="J513" s="35">
        <v>479928</v>
      </c>
    </row>
    <row r="514" spans="9:10" x14ac:dyDescent="0.25">
      <c r="I514" s="35">
        <v>504118</v>
      </c>
      <c r="J514" s="35">
        <v>480811</v>
      </c>
    </row>
    <row r="515" spans="9:10" x14ac:dyDescent="0.25">
      <c r="I515" s="35">
        <v>504690</v>
      </c>
      <c r="J515" s="35">
        <v>481408</v>
      </c>
    </row>
    <row r="516" spans="9:10" x14ac:dyDescent="0.25">
      <c r="I516" s="35">
        <v>505779</v>
      </c>
      <c r="J516" s="35">
        <v>483300</v>
      </c>
    </row>
    <row r="517" spans="9:10" x14ac:dyDescent="0.25">
      <c r="I517" s="35">
        <v>508208</v>
      </c>
      <c r="J517" s="35">
        <v>484812</v>
      </c>
    </row>
    <row r="518" spans="9:10" x14ac:dyDescent="0.25">
      <c r="I518" s="35">
        <v>510025</v>
      </c>
      <c r="J518" s="35">
        <v>486109</v>
      </c>
    </row>
    <row r="519" spans="9:10" x14ac:dyDescent="0.25">
      <c r="I519" s="35">
        <v>511643</v>
      </c>
      <c r="J519" s="35">
        <v>486540</v>
      </c>
    </row>
    <row r="520" spans="9:10" x14ac:dyDescent="0.25">
      <c r="I520" s="35">
        <v>512216</v>
      </c>
      <c r="J520" s="38">
        <v>489127</v>
      </c>
    </row>
    <row r="521" spans="9:10" x14ac:dyDescent="0.25">
      <c r="I521" s="35">
        <v>513494</v>
      </c>
      <c r="J521" s="35">
        <v>490496</v>
      </c>
    </row>
    <row r="522" spans="9:10" x14ac:dyDescent="0.25">
      <c r="I522" s="35">
        <v>513828</v>
      </c>
      <c r="J522" s="35">
        <v>491836</v>
      </c>
    </row>
    <row r="523" spans="9:10" x14ac:dyDescent="0.25">
      <c r="I523" s="35">
        <v>513858</v>
      </c>
      <c r="J523" s="35">
        <v>492251</v>
      </c>
    </row>
    <row r="524" spans="9:10" x14ac:dyDescent="0.25">
      <c r="I524" s="35">
        <v>514829</v>
      </c>
      <c r="J524" s="35">
        <v>493249</v>
      </c>
    </row>
    <row r="525" spans="9:10" x14ac:dyDescent="0.25">
      <c r="I525" s="35">
        <v>515179</v>
      </c>
      <c r="J525" s="35">
        <v>496845</v>
      </c>
    </row>
    <row r="526" spans="9:10" x14ac:dyDescent="0.25">
      <c r="I526" s="35">
        <v>515769</v>
      </c>
      <c r="J526" s="35">
        <v>499164</v>
      </c>
    </row>
    <row r="527" spans="9:10" x14ac:dyDescent="0.25">
      <c r="I527" s="35">
        <v>515771</v>
      </c>
      <c r="J527" s="35">
        <v>499585</v>
      </c>
    </row>
    <row r="528" spans="9:10" x14ac:dyDescent="0.25">
      <c r="I528" s="35">
        <v>517250</v>
      </c>
      <c r="J528" s="35">
        <v>500533</v>
      </c>
    </row>
    <row r="529" spans="9:10" x14ac:dyDescent="0.25">
      <c r="I529" s="35">
        <v>518861</v>
      </c>
      <c r="J529" s="35">
        <v>504118</v>
      </c>
    </row>
    <row r="530" spans="9:10" x14ac:dyDescent="0.25">
      <c r="I530" s="35">
        <v>519651</v>
      </c>
      <c r="J530" s="35">
        <v>504690</v>
      </c>
    </row>
    <row r="531" spans="9:10" x14ac:dyDescent="0.25">
      <c r="I531" s="35">
        <v>522890</v>
      </c>
      <c r="J531" s="35">
        <v>505779</v>
      </c>
    </row>
    <row r="532" spans="9:10" x14ac:dyDescent="0.25">
      <c r="I532" s="35">
        <v>525019</v>
      </c>
      <c r="J532" s="35">
        <v>508208</v>
      </c>
    </row>
    <row r="533" spans="9:10" x14ac:dyDescent="0.25">
      <c r="I533" s="35">
        <v>525584</v>
      </c>
      <c r="J533" s="35">
        <v>510025</v>
      </c>
    </row>
    <row r="534" spans="9:10" x14ac:dyDescent="0.25">
      <c r="I534" s="35">
        <v>528986</v>
      </c>
      <c r="J534" s="35">
        <v>511643</v>
      </c>
    </row>
    <row r="535" spans="9:10" x14ac:dyDescent="0.25">
      <c r="I535" s="35">
        <v>529827</v>
      </c>
      <c r="J535" s="35">
        <v>512216</v>
      </c>
    </row>
    <row r="536" spans="9:10" x14ac:dyDescent="0.25">
      <c r="I536" s="35">
        <v>532839</v>
      </c>
      <c r="J536" s="35">
        <v>513494</v>
      </c>
    </row>
    <row r="537" spans="9:10" x14ac:dyDescent="0.25">
      <c r="I537" s="35">
        <v>533352</v>
      </c>
      <c r="J537" s="35">
        <v>513828</v>
      </c>
    </row>
    <row r="538" spans="9:10" x14ac:dyDescent="0.25">
      <c r="I538" s="35">
        <v>535027</v>
      </c>
      <c r="J538" s="35">
        <v>513858</v>
      </c>
    </row>
    <row r="539" spans="9:10" x14ac:dyDescent="0.25">
      <c r="I539" s="35">
        <v>535271</v>
      </c>
      <c r="J539" s="35">
        <v>514829</v>
      </c>
    </row>
    <row r="540" spans="9:10" x14ac:dyDescent="0.25">
      <c r="I540" s="35">
        <v>535272</v>
      </c>
      <c r="J540" s="35">
        <v>515179</v>
      </c>
    </row>
    <row r="541" spans="9:10" x14ac:dyDescent="0.25">
      <c r="I541" s="35">
        <v>538403</v>
      </c>
      <c r="J541" s="35">
        <v>515769</v>
      </c>
    </row>
    <row r="542" spans="9:10" x14ac:dyDescent="0.25">
      <c r="I542" s="35">
        <v>539650</v>
      </c>
      <c r="J542" s="35">
        <v>515771</v>
      </c>
    </row>
    <row r="543" spans="9:10" x14ac:dyDescent="0.25">
      <c r="I543" s="35">
        <v>540391</v>
      </c>
      <c r="J543" s="35">
        <v>517250</v>
      </c>
    </row>
    <row r="544" spans="9:10" x14ac:dyDescent="0.25">
      <c r="I544" s="35">
        <v>541462</v>
      </c>
      <c r="J544" s="35">
        <v>518861</v>
      </c>
    </row>
    <row r="545" spans="9:10" x14ac:dyDescent="0.25">
      <c r="I545" s="35">
        <v>543750</v>
      </c>
      <c r="J545" s="35">
        <v>519651</v>
      </c>
    </row>
    <row r="546" spans="9:10" x14ac:dyDescent="0.25">
      <c r="I546" s="35">
        <v>546576</v>
      </c>
      <c r="J546" s="35">
        <v>522890</v>
      </c>
    </row>
    <row r="547" spans="9:10" x14ac:dyDescent="0.25">
      <c r="I547" s="35">
        <v>547920</v>
      </c>
      <c r="J547" s="35">
        <v>525019</v>
      </c>
    </row>
    <row r="548" spans="9:10" x14ac:dyDescent="0.25">
      <c r="I548" s="35">
        <v>550656</v>
      </c>
      <c r="J548" s="35">
        <v>525584</v>
      </c>
    </row>
    <row r="549" spans="9:10" x14ac:dyDescent="0.25">
      <c r="I549" s="35">
        <v>552592</v>
      </c>
      <c r="J549" s="35">
        <v>528986</v>
      </c>
    </row>
    <row r="550" spans="9:10" x14ac:dyDescent="0.25">
      <c r="I550" s="35">
        <v>557504</v>
      </c>
      <c r="J550" s="35">
        <v>529827</v>
      </c>
    </row>
    <row r="551" spans="9:10" x14ac:dyDescent="0.25">
      <c r="I551" s="35">
        <v>558788</v>
      </c>
      <c r="J551" s="35">
        <v>532839</v>
      </c>
    </row>
    <row r="552" spans="9:10" x14ac:dyDescent="0.25">
      <c r="I552" s="35">
        <v>562019</v>
      </c>
      <c r="J552" s="35">
        <v>533352</v>
      </c>
    </row>
    <row r="553" spans="9:10" x14ac:dyDescent="0.25">
      <c r="I553" s="35">
        <v>562500</v>
      </c>
      <c r="J553" s="35">
        <v>535027</v>
      </c>
    </row>
    <row r="554" spans="9:10" x14ac:dyDescent="0.25">
      <c r="I554" s="35">
        <v>564818</v>
      </c>
      <c r="J554" s="35">
        <v>535271</v>
      </c>
    </row>
    <row r="555" spans="9:10" x14ac:dyDescent="0.25">
      <c r="I555" s="35">
        <v>572202</v>
      </c>
      <c r="J555" s="35">
        <v>535272</v>
      </c>
    </row>
    <row r="556" spans="9:10" x14ac:dyDescent="0.25">
      <c r="I556" s="35">
        <v>572246</v>
      </c>
      <c r="J556" s="35">
        <v>538403</v>
      </c>
    </row>
    <row r="557" spans="9:10" x14ac:dyDescent="0.25">
      <c r="I557" s="35">
        <v>575649</v>
      </c>
      <c r="J557" s="35">
        <v>539650</v>
      </c>
    </row>
    <row r="558" spans="9:10" x14ac:dyDescent="0.25">
      <c r="I558" s="35">
        <v>576305</v>
      </c>
      <c r="J558" s="35">
        <v>540391</v>
      </c>
    </row>
    <row r="559" spans="9:10" x14ac:dyDescent="0.25">
      <c r="I559" s="35">
        <v>577134</v>
      </c>
      <c r="J559" s="35">
        <v>541462</v>
      </c>
    </row>
    <row r="560" spans="9:10" x14ac:dyDescent="0.25">
      <c r="I560" s="35">
        <v>578020</v>
      </c>
      <c r="J560" s="35">
        <v>543750</v>
      </c>
    </row>
    <row r="561" spans="9:10" x14ac:dyDescent="0.25">
      <c r="I561" s="35">
        <v>578741</v>
      </c>
      <c r="J561" s="35">
        <v>546576</v>
      </c>
    </row>
    <row r="562" spans="9:10" x14ac:dyDescent="0.25">
      <c r="I562" s="35">
        <v>580991</v>
      </c>
      <c r="J562" s="35">
        <v>547920</v>
      </c>
    </row>
    <row r="563" spans="9:10" x14ac:dyDescent="0.25">
      <c r="I563" s="35">
        <v>581646</v>
      </c>
      <c r="J563" s="35">
        <v>550656</v>
      </c>
    </row>
    <row r="564" spans="9:10" x14ac:dyDescent="0.25">
      <c r="I564" s="35">
        <v>582814</v>
      </c>
      <c r="J564" s="35">
        <v>552592</v>
      </c>
    </row>
    <row r="565" spans="9:10" x14ac:dyDescent="0.25">
      <c r="I565" s="35">
        <v>584478</v>
      </c>
      <c r="J565" s="35">
        <v>557504</v>
      </c>
    </row>
    <row r="566" spans="9:10" x14ac:dyDescent="0.25">
      <c r="I566" s="35">
        <v>584529</v>
      </c>
      <c r="J566" s="35">
        <v>558788</v>
      </c>
    </row>
    <row r="567" spans="9:10" x14ac:dyDescent="0.25">
      <c r="I567" s="35">
        <v>586120</v>
      </c>
      <c r="J567" s="35">
        <v>562019</v>
      </c>
    </row>
    <row r="568" spans="9:10" x14ac:dyDescent="0.25">
      <c r="I568" s="35">
        <v>586337</v>
      </c>
      <c r="J568" s="35">
        <v>562500</v>
      </c>
    </row>
    <row r="569" spans="9:10" x14ac:dyDescent="0.25">
      <c r="I569" s="35">
        <v>592461</v>
      </c>
      <c r="J569" s="35">
        <v>564818</v>
      </c>
    </row>
    <row r="570" spans="9:10" x14ac:dyDescent="0.25">
      <c r="I570" s="35">
        <v>593859</v>
      </c>
      <c r="J570" s="35">
        <v>572202</v>
      </c>
    </row>
    <row r="571" spans="9:10" x14ac:dyDescent="0.25">
      <c r="I571" s="35">
        <v>596977</v>
      </c>
      <c r="J571" s="35">
        <v>572246</v>
      </c>
    </row>
    <row r="572" spans="9:10" x14ac:dyDescent="0.25">
      <c r="I572" s="35">
        <v>597478</v>
      </c>
      <c r="J572" s="35">
        <v>575649</v>
      </c>
    </row>
    <row r="573" spans="9:10" x14ac:dyDescent="0.25">
      <c r="I573" s="35">
        <v>598657</v>
      </c>
      <c r="J573" s="35">
        <v>576305</v>
      </c>
    </row>
    <row r="574" spans="9:10" x14ac:dyDescent="0.25">
      <c r="I574" s="35">
        <v>603047</v>
      </c>
      <c r="J574" s="35">
        <v>577048</v>
      </c>
    </row>
    <row r="575" spans="9:10" x14ac:dyDescent="0.25">
      <c r="I575" s="35">
        <v>604246</v>
      </c>
      <c r="J575" s="35">
        <v>577134</v>
      </c>
    </row>
    <row r="576" spans="9:10" x14ac:dyDescent="0.25">
      <c r="I576" s="35">
        <v>604359</v>
      </c>
      <c r="J576" s="38">
        <v>577300</v>
      </c>
    </row>
    <row r="577" spans="9:10" x14ac:dyDescent="0.25">
      <c r="I577" s="35">
        <v>605886</v>
      </c>
      <c r="J577" s="35">
        <v>578020</v>
      </c>
    </row>
    <row r="578" spans="9:10" x14ac:dyDescent="0.25">
      <c r="I578" s="35">
        <v>607352</v>
      </c>
      <c r="J578" s="35">
        <v>578741</v>
      </c>
    </row>
    <row r="579" spans="9:10" x14ac:dyDescent="0.25">
      <c r="I579" s="35">
        <v>608124</v>
      </c>
      <c r="J579" s="35">
        <v>580991</v>
      </c>
    </row>
    <row r="580" spans="9:10" x14ac:dyDescent="0.25">
      <c r="I580" s="35">
        <v>610814</v>
      </c>
      <c r="J580" s="35">
        <v>581646</v>
      </c>
    </row>
    <row r="581" spans="9:10" x14ac:dyDescent="0.25">
      <c r="I581" s="35">
        <v>610917</v>
      </c>
      <c r="J581" s="35">
        <v>582814</v>
      </c>
    </row>
    <row r="582" spans="9:10" x14ac:dyDescent="0.25">
      <c r="I582" s="35">
        <v>611168</v>
      </c>
      <c r="J582" s="35">
        <v>584478</v>
      </c>
    </row>
    <row r="583" spans="9:10" x14ac:dyDescent="0.25">
      <c r="I583" s="35">
        <v>612797</v>
      </c>
      <c r="J583" s="35">
        <v>584529</v>
      </c>
    </row>
    <row r="584" spans="9:10" x14ac:dyDescent="0.25">
      <c r="I584" s="35">
        <v>614545</v>
      </c>
      <c r="J584" s="35">
        <v>586120</v>
      </c>
    </row>
    <row r="585" spans="9:10" x14ac:dyDescent="0.25">
      <c r="I585" s="35">
        <v>617765</v>
      </c>
      <c r="J585" s="35">
        <v>586337</v>
      </c>
    </row>
    <row r="586" spans="9:10" x14ac:dyDescent="0.25">
      <c r="I586" s="35">
        <v>619491</v>
      </c>
      <c r="J586" s="35">
        <v>592461</v>
      </c>
    </row>
    <row r="587" spans="9:10" x14ac:dyDescent="0.25">
      <c r="I587" s="35">
        <v>623241</v>
      </c>
      <c r="J587" s="35">
        <v>593859</v>
      </c>
    </row>
    <row r="588" spans="9:10" x14ac:dyDescent="0.25">
      <c r="I588" s="35">
        <v>624355</v>
      </c>
      <c r="J588" s="35">
        <v>596977</v>
      </c>
    </row>
    <row r="589" spans="9:10" x14ac:dyDescent="0.25">
      <c r="I589" s="35">
        <v>625629</v>
      </c>
      <c r="J589" s="35">
        <v>597478</v>
      </c>
    </row>
    <row r="590" spans="9:10" x14ac:dyDescent="0.25">
      <c r="I590" s="35">
        <v>629622</v>
      </c>
      <c r="J590" s="35">
        <v>598657</v>
      </c>
    </row>
    <row r="591" spans="9:10" x14ac:dyDescent="0.25">
      <c r="I591" s="35">
        <v>631741</v>
      </c>
      <c r="J591" s="35">
        <v>603047</v>
      </c>
    </row>
    <row r="592" spans="9:10" x14ac:dyDescent="0.25">
      <c r="I592" s="35">
        <v>633313</v>
      </c>
      <c r="J592" s="35">
        <v>604246</v>
      </c>
    </row>
    <row r="593" spans="9:10" x14ac:dyDescent="0.25">
      <c r="I593" s="35">
        <v>633529</v>
      </c>
      <c r="J593" s="35">
        <v>604288</v>
      </c>
    </row>
    <row r="594" spans="9:10" x14ac:dyDescent="0.25">
      <c r="I594" s="35">
        <v>635431</v>
      </c>
      <c r="J594" s="35">
        <v>604359</v>
      </c>
    </row>
    <row r="595" spans="9:10" x14ac:dyDescent="0.25">
      <c r="I595" s="35">
        <v>638371</v>
      </c>
      <c r="J595" s="35">
        <v>605886</v>
      </c>
    </row>
    <row r="596" spans="9:10" x14ac:dyDescent="0.25">
      <c r="I596" s="35">
        <v>643406</v>
      </c>
      <c r="J596" s="35">
        <v>607352</v>
      </c>
    </row>
    <row r="597" spans="9:10" x14ac:dyDescent="0.25">
      <c r="I597" s="35">
        <v>643572</v>
      </c>
      <c r="J597" s="35">
        <v>608124</v>
      </c>
    </row>
    <row r="598" spans="9:10" x14ac:dyDescent="0.25">
      <c r="I598" s="35">
        <v>645350</v>
      </c>
      <c r="J598" s="35">
        <v>610814</v>
      </c>
    </row>
    <row r="599" spans="9:10" x14ac:dyDescent="0.25">
      <c r="I599" s="35">
        <v>656076</v>
      </c>
      <c r="J599" s="35">
        <v>610917</v>
      </c>
    </row>
    <row r="600" spans="9:10" x14ac:dyDescent="0.25">
      <c r="I600" s="35">
        <v>656318</v>
      </c>
      <c r="J600" s="35">
        <v>611168</v>
      </c>
    </row>
    <row r="601" spans="9:10" x14ac:dyDescent="0.25">
      <c r="I601" s="35">
        <v>656508</v>
      </c>
      <c r="J601" s="35">
        <v>612797</v>
      </c>
    </row>
    <row r="602" spans="9:10" x14ac:dyDescent="0.25">
      <c r="I602" s="35">
        <v>659714</v>
      </c>
      <c r="J602" s="35">
        <v>614545</v>
      </c>
    </row>
    <row r="603" spans="9:10" x14ac:dyDescent="0.25">
      <c r="I603" s="35">
        <v>662078</v>
      </c>
      <c r="J603" s="35">
        <v>617765</v>
      </c>
    </row>
    <row r="604" spans="9:10" x14ac:dyDescent="0.25">
      <c r="I604" s="35">
        <v>663795</v>
      </c>
      <c r="J604" s="35">
        <v>619491</v>
      </c>
    </row>
    <row r="605" spans="9:10" x14ac:dyDescent="0.25">
      <c r="I605" s="38">
        <v>675328</v>
      </c>
      <c r="J605" s="35">
        <v>623241</v>
      </c>
    </row>
    <row r="606" spans="9:10" x14ac:dyDescent="0.25">
      <c r="I606" s="35">
        <v>677259</v>
      </c>
      <c r="J606" s="35">
        <v>624355</v>
      </c>
    </row>
    <row r="607" spans="9:10" x14ac:dyDescent="0.25">
      <c r="I607" s="35">
        <v>677903</v>
      </c>
      <c r="J607" s="35">
        <v>625629</v>
      </c>
    </row>
    <row r="608" spans="9:10" x14ac:dyDescent="0.25">
      <c r="I608" s="35">
        <v>679241</v>
      </c>
      <c r="J608" s="35">
        <v>629622</v>
      </c>
    </row>
    <row r="609" spans="9:10" x14ac:dyDescent="0.25">
      <c r="I609" s="35">
        <v>682860</v>
      </c>
      <c r="J609" s="35">
        <v>632200</v>
      </c>
    </row>
    <row r="610" spans="9:10" x14ac:dyDescent="0.25">
      <c r="I610" s="35">
        <v>682965</v>
      </c>
      <c r="J610" s="35">
        <v>633313</v>
      </c>
    </row>
    <row r="611" spans="9:10" x14ac:dyDescent="0.25">
      <c r="I611" s="35">
        <v>689125</v>
      </c>
      <c r="J611" s="35">
        <v>633529</v>
      </c>
    </row>
    <row r="612" spans="9:10" x14ac:dyDescent="0.25">
      <c r="I612" s="35">
        <v>689855</v>
      </c>
      <c r="J612" s="35">
        <v>635431</v>
      </c>
    </row>
    <row r="613" spans="9:10" x14ac:dyDescent="0.25">
      <c r="I613" s="35">
        <v>690820</v>
      </c>
      <c r="J613" s="35">
        <v>638371</v>
      </c>
    </row>
    <row r="614" spans="9:10" x14ac:dyDescent="0.25">
      <c r="I614" s="35">
        <v>691132</v>
      </c>
      <c r="J614" s="35">
        <v>643406</v>
      </c>
    </row>
    <row r="615" spans="9:10" x14ac:dyDescent="0.25">
      <c r="I615" s="35">
        <v>692901</v>
      </c>
      <c r="J615" s="35">
        <v>643572</v>
      </c>
    </row>
    <row r="616" spans="9:10" x14ac:dyDescent="0.25">
      <c r="I616" s="35">
        <v>700953</v>
      </c>
      <c r="J616" s="35">
        <v>645350</v>
      </c>
    </row>
    <row r="617" spans="9:10" x14ac:dyDescent="0.25">
      <c r="I617" s="35">
        <v>708493</v>
      </c>
      <c r="J617" s="35">
        <v>646444</v>
      </c>
    </row>
    <row r="618" spans="9:10" x14ac:dyDescent="0.25">
      <c r="I618" s="35">
        <v>717735</v>
      </c>
      <c r="J618" s="35">
        <v>656076</v>
      </c>
    </row>
    <row r="619" spans="9:10" x14ac:dyDescent="0.25">
      <c r="I619" s="35">
        <v>718018</v>
      </c>
      <c r="J619" s="35">
        <v>656318</v>
      </c>
    </row>
    <row r="620" spans="9:10" x14ac:dyDescent="0.25">
      <c r="I620" s="35">
        <v>719653</v>
      </c>
      <c r="J620" s="35">
        <v>656508</v>
      </c>
    </row>
    <row r="621" spans="9:10" x14ac:dyDescent="0.25">
      <c r="I621" s="35">
        <v>720471</v>
      </c>
      <c r="J621" s="35">
        <v>659714</v>
      </c>
    </row>
    <row r="622" spans="9:10" x14ac:dyDescent="0.25">
      <c r="I622" s="35">
        <v>739192</v>
      </c>
      <c r="J622" s="35">
        <v>662078</v>
      </c>
    </row>
    <row r="623" spans="9:10" x14ac:dyDescent="0.25">
      <c r="I623" s="35">
        <v>740320</v>
      </c>
      <c r="J623" s="35">
        <v>663795</v>
      </c>
    </row>
    <row r="624" spans="9:10" x14ac:dyDescent="0.25">
      <c r="I624" s="35">
        <v>745601</v>
      </c>
      <c r="J624" s="35">
        <v>677259</v>
      </c>
    </row>
    <row r="625" spans="9:10" x14ac:dyDescent="0.25">
      <c r="I625" s="35">
        <v>746402</v>
      </c>
      <c r="J625" s="35">
        <v>677903</v>
      </c>
    </row>
    <row r="626" spans="9:10" x14ac:dyDescent="0.25">
      <c r="I626" s="35">
        <v>746684</v>
      </c>
      <c r="J626" s="35">
        <v>679241</v>
      </c>
    </row>
    <row r="627" spans="9:10" x14ac:dyDescent="0.25">
      <c r="I627" s="35">
        <v>749455</v>
      </c>
      <c r="J627" s="35">
        <v>682860</v>
      </c>
    </row>
    <row r="628" spans="9:10" x14ac:dyDescent="0.25">
      <c r="I628" s="35">
        <v>751374</v>
      </c>
      <c r="J628" s="35">
        <v>682965</v>
      </c>
    </row>
    <row r="629" spans="9:10" x14ac:dyDescent="0.25">
      <c r="I629" s="35">
        <v>751479</v>
      </c>
      <c r="J629" s="35">
        <v>689125</v>
      </c>
    </row>
    <row r="630" spans="9:10" x14ac:dyDescent="0.25">
      <c r="I630" s="35">
        <v>752939</v>
      </c>
      <c r="J630" s="35">
        <v>689855</v>
      </c>
    </row>
    <row r="631" spans="9:10" x14ac:dyDescent="0.25">
      <c r="I631" s="35">
        <v>753246</v>
      </c>
      <c r="J631" s="35">
        <v>690820</v>
      </c>
    </row>
    <row r="632" spans="9:10" x14ac:dyDescent="0.25">
      <c r="I632" s="35">
        <v>767091</v>
      </c>
      <c r="J632" s="35">
        <v>691132</v>
      </c>
    </row>
    <row r="633" spans="9:10" x14ac:dyDescent="0.25">
      <c r="I633" s="35">
        <v>773967</v>
      </c>
      <c r="J633" s="35">
        <v>692901</v>
      </c>
    </row>
    <row r="634" spans="9:10" x14ac:dyDescent="0.25">
      <c r="I634" s="35">
        <v>775846</v>
      </c>
      <c r="J634" s="35">
        <v>700953</v>
      </c>
    </row>
    <row r="635" spans="9:10" x14ac:dyDescent="0.25">
      <c r="I635" s="35">
        <v>777626</v>
      </c>
      <c r="J635" s="38">
        <v>707316</v>
      </c>
    </row>
    <row r="636" spans="9:10" x14ac:dyDescent="0.25">
      <c r="I636" s="35">
        <v>778214</v>
      </c>
      <c r="J636" s="35">
        <v>708493</v>
      </c>
    </row>
    <row r="637" spans="9:10" x14ac:dyDescent="0.25">
      <c r="I637" s="35">
        <v>779214</v>
      </c>
      <c r="J637" s="38">
        <v>711933</v>
      </c>
    </row>
    <row r="638" spans="9:10" x14ac:dyDescent="0.25">
      <c r="I638" s="35">
        <v>779374</v>
      </c>
      <c r="J638" s="35">
        <v>717735</v>
      </c>
    </row>
    <row r="639" spans="9:10" x14ac:dyDescent="0.25">
      <c r="I639" s="35">
        <v>784261</v>
      </c>
      <c r="J639" s="35">
        <v>718018</v>
      </c>
    </row>
    <row r="640" spans="9:10" x14ac:dyDescent="0.25">
      <c r="I640" s="35">
        <v>789557</v>
      </c>
      <c r="J640" s="35">
        <v>719439</v>
      </c>
    </row>
    <row r="641" spans="9:10" x14ac:dyDescent="0.25">
      <c r="I641" s="35">
        <v>793418</v>
      </c>
      <c r="J641" s="35">
        <v>719653</v>
      </c>
    </row>
    <row r="642" spans="9:10" x14ac:dyDescent="0.25">
      <c r="I642" s="35">
        <v>798502</v>
      </c>
      <c r="J642" s="35">
        <v>720471</v>
      </c>
    </row>
    <row r="643" spans="9:10" x14ac:dyDescent="0.25">
      <c r="I643" s="35">
        <v>799547</v>
      </c>
      <c r="J643" s="35">
        <v>739192</v>
      </c>
    </row>
    <row r="644" spans="9:10" x14ac:dyDescent="0.25">
      <c r="I644" s="35">
        <v>805610</v>
      </c>
      <c r="J644" s="35">
        <v>740320</v>
      </c>
    </row>
    <row r="645" spans="9:10" x14ac:dyDescent="0.25">
      <c r="I645" s="35">
        <v>817428</v>
      </c>
      <c r="J645" s="35">
        <v>745601</v>
      </c>
    </row>
    <row r="646" spans="9:10" x14ac:dyDescent="0.25">
      <c r="I646" s="35">
        <v>818056</v>
      </c>
      <c r="J646" s="35">
        <v>746402</v>
      </c>
    </row>
    <row r="647" spans="9:10" x14ac:dyDescent="0.25">
      <c r="I647" s="35">
        <v>819695</v>
      </c>
      <c r="J647" s="35">
        <v>746684</v>
      </c>
    </row>
    <row r="648" spans="9:10" x14ac:dyDescent="0.25">
      <c r="I648" s="35">
        <v>821106</v>
      </c>
      <c r="J648" s="35">
        <v>749455</v>
      </c>
    </row>
    <row r="649" spans="9:10" x14ac:dyDescent="0.25">
      <c r="I649" s="35">
        <v>822724</v>
      </c>
      <c r="J649" s="35">
        <v>751374</v>
      </c>
    </row>
    <row r="650" spans="9:10" x14ac:dyDescent="0.25">
      <c r="I650" s="35">
        <v>823806</v>
      </c>
      <c r="J650" s="35">
        <v>751479</v>
      </c>
    </row>
    <row r="651" spans="9:10" x14ac:dyDescent="0.25">
      <c r="I651" s="35">
        <v>823815</v>
      </c>
      <c r="J651" s="35">
        <v>752939</v>
      </c>
    </row>
    <row r="652" spans="9:10" x14ac:dyDescent="0.25">
      <c r="I652" s="35">
        <v>826379</v>
      </c>
      <c r="J652" s="35">
        <v>753246</v>
      </c>
    </row>
    <row r="653" spans="9:10" x14ac:dyDescent="0.25">
      <c r="I653" s="35">
        <v>831270</v>
      </c>
      <c r="J653" s="35">
        <v>767091</v>
      </c>
    </row>
    <row r="654" spans="9:10" x14ac:dyDescent="0.25">
      <c r="I654" s="35">
        <v>835450</v>
      </c>
      <c r="J654" s="35">
        <v>773967</v>
      </c>
    </row>
    <row r="655" spans="9:10" x14ac:dyDescent="0.25">
      <c r="I655" s="35">
        <v>849723</v>
      </c>
      <c r="J655" s="35">
        <v>775846</v>
      </c>
    </row>
    <row r="656" spans="9:10" x14ac:dyDescent="0.25">
      <c r="I656" s="35">
        <v>855883</v>
      </c>
      <c r="J656" s="35">
        <v>777626</v>
      </c>
    </row>
    <row r="657" spans="9:10" x14ac:dyDescent="0.25">
      <c r="I657" s="35">
        <v>859487</v>
      </c>
      <c r="J657" s="35">
        <v>778214</v>
      </c>
    </row>
    <row r="658" spans="9:10" x14ac:dyDescent="0.25">
      <c r="I658" s="35">
        <v>862129</v>
      </c>
      <c r="J658" s="35">
        <v>779214</v>
      </c>
    </row>
    <row r="659" spans="9:10" x14ac:dyDescent="0.25">
      <c r="I659" s="35">
        <v>862298</v>
      </c>
      <c r="J659" s="35">
        <v>779374</v>
      </c>
    </row>
    <row r="660" spans="9:10" x14ac:dyDescent="0.25">
      <c r="I660" s="35">
        <v>863697</v>
      </c>
      <c r="J660" s="35">
        <v>784261</v>
      </c>
    </row>
    <row r="661" spans="9:10" x14ac:dyDescent="0.25">
      <c r="I661" s="38">
        <v>876157</v>
      </c>
      <c r="J661" s="35">
        <v>789557</v>
      </c>
    </row>
    <row r="662" spans="9:10" x14ac:dyDescent="0.25">
      <c r="J662" s="35">
        <v>793418</v>
      </c>
    </row>
    <row r="663" spans="9:10" x14ac:dyDescent="0.25">
      <c r="J663" s="35">
        <v>798502</v>
      </c>
    </row>
    <row r="664" spans="9:10" x14ac:dyDescent="0.25">
      <c r="J664" s="35">
        <v>799547</v>
      </c>
    </row>
    <row r="665" spans="9:10" x14ac:dyDescent="0.25">
      <c r="J665" s="35">
        <v>805610</v>
      </c>
    </row>
    <row r="666" spans="9:10" x14ac:dyDescent="0.25">
      <c r="J666" s="35">
        <v>817428</v>
      </c>
    </row>
    <row r="667" spans="9:10" x14ac:dyDescent="0.25">
      <c r="J667" s="35">
        <v>818056</v>
      </c>
    </row>
    <row r="668" spans="9:10" x14ac:dyDescent="0.25">
      <c r="J668" s="35">
        <v>819695</v>
      </c>
    </row>
    <row r="669" spans="9:10" x14ac:dyDescent="0.25">
      <c r="J669" s="35">
        <v>821106</v>
      </c>
    </row>
    <row r="670" spans="9:10" x14ac:dyDescent="0.25">
      <c r="J670" s="35">
        <v>822724</v>
      </c>
    </row>
    <row r="671" spans="9:10" x14ac:dyDescent="0.25">
      <c r="J671" s="35">
        <v>823806</v>
      </c>
    </row>
    <row r="672" spans="9:10" x14ac:dyDescent="0.25">
      <c r="J672" s="35">
        <v>823815</v>
      </c>
    </row>
    <row r="673" spans="10:10" x14ac:dyDescent="0.25">
      <c r="J673" s="38">
        <v>825824</v>
      </c>
    </row>
    <row r="674" spans="10:10" x14ac:dyDescent="0.25">
      <c r="J674" s="35">
        <v>826379</v>
      </c>
    </row>
    <row r="675" spans="10:10" x14ac:dyDescent="0.25">
      <c r="J675" s="35">
        <v>831270</v>
      </c>
    </row>
    <row r="676" spans="10:10" x14ac:dyDescent="0.25">
      <c r="J676" s="35">
        <v>835450</v>
      </c>
    </row>
    <row r="677" spans="10:10" x14ac:dyDescent="0.25">
      <c r="J677" s="35">
        <v>849723</v>
      </c>
    </row>
    <row r="678" spans="10:10" x14ac:dyDescent="0.25">
      <c r="J678" s="35">
        <v>855883</v>
      </c>
    </row>
    <row r="679" spans="10:10" x14ac:dyDescent="0.25">
      <c r="J679" s="35">
        <v>859487</v>
      </c>
    </row>
    <row r="680" spans="10:10" x14ac:dyDescent="0.25">
      <c r="J680" s="35">
        <v>862129</v>
      </c>
    </row>
    <row r="681" spans="10:10" x14ac:dyDescent="0.25">
      <c r="J681" s="35">
        <v>862298</v>
      </c>
    </row>
    <row r="682" spans="10:10" x14ac:dyDescent="0.25">
      <c r="J682" s="35">
        <v>863697</v>
      </c>
    </row>
    <row r="683" spans="10:10" x14ac:dyDescent="0.25">
      <c r="J683" s="38">
        <v>879111</v>
      </c>
    </row>
  </sheetData>
  <autoFilter ref="I1:J683"/>
  <sortState ref="I1:J682">
    <sortCondition sortBy="icon" ref="J312"/>
  </sortState>
  <mergeCells count="1">
    <mergeCell ref="A2:B2"/>
  </mergeCells>
  <conditionalFormatting sqref="I1:J1048576">
    <cfRule type="duplicateValues" dxfId="0" priority="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ALL EVALS</vt:lpstr>
      <vt:lpstr>COLLEAGUE</vt:lpstr>
      <vt:lpstr>REPORT</vt:lpstr>
      <vt:lpstr>Evaluation Data</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Needham</dc:creator>
  <cp:lastModifiedBy>Julianna Mosier</cp:lastModifiedBy>
  <dcterms:created xsi:type="dcterms:W3CDTF">2018-11-02T19:11:58Z</dcterms:created>
  <dcterms:modified xsi:type="dcterms:W3CDTF">2019-02-09T20:25:59Z</dcterms:modified>
</cp:coreProperties>
</file>