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35" windowWidth="18975" windowHeight="11640" activeTab="1"/>
  </bookViews>
  <sheets>
    <sheet name="Data" sheetId="1" r:id="rId1"/>
    <sheet name="Reports" sheetId="4" r:id="rId2"/>
  </sheets>
  <definedNames>
    <definedName name="_xlnm._FilterDatabase" localSheetId="0" hidden="1">Data!$A$1:$D$35</definedName>
    <definedName name="_xlnm.Print_Area" localSheetId="0">Data!$A$2:$D$35</definedName>
  </definedNames>
  <calcPr calcId="145621"/>
</workbook>
</file>

<file path=xl/calcChain.xml><?xml version="1.0" encoding="utf-8"?>
<calcChain xmlns="http://schemas.openxmlformats.org/spreadsheetml/2006/main">
  <c r="F26" i="1" l="1"/>
  <c r="E26" i="1"/>
  <c r="F35" i="1" l="1"/>
  <c r="F34" i="1"/>
  <c r="F33" i="1"/>
  <c r="F32" i="1"/>
  <c r="F31" i="1"/>
  <c r="F30" i="1"/>
  <c r="F29" i="1"/>
  <c r="F28" i="1"/>
  <c r="F27" i="1"/>
  <c r="F25" i="1"/>
  <c r="F24" i="1"/>
  <c r="F23" i="1"/>
  <c r="F22" i="1"/>
  <c r="F21" i="1"/>
  <c r="F20" i="1"/>
  <c r="F8" i="1"/>
  <c r="F7" i="1"/>
  <c r="F6" i="1"/>
  <c r="F5" i="1"/>
  <c r="F4" i="1"/>
  <c r="F3" i="1"/>
  <c r="F2" i="1"/>
  <c r="E34" i="1"/>
  <c r="E33" i="1"/>
  <c r="E32" i="1"/>
  <c r="E31" i="1"/>
  <c r="E30" i="1"/>
  <c r="E29" i="1"/>
  <c r="E28" i="1"/>
  <c r="E27" i="1"/>
  <c r="E25" i="1"/>
  <c r="E24" i="1"/>
  <c r="E23" i="1"/>
  <c r="E22" i="1"/>
  <c r="E21" i="1"/>
  <c r="E20" i="1"/>
  <c r="E8" i="1"/>
  <c r="E7" i="1"/>
  <c r="E6" i="1"/>
  <c r="E5" i="1"/>
  <c r="E4" i="1"/>
  <c r="E3" i="1"/>
  <c r="E2" i="1"/>
  <c r="C1" i="4"/>
  <c r="C2" i="4"/>
  <c r="C14" i="4" l="1"/>
  <c r="C15" i="4"/>
  <c r="C17" i="4"/>
  <c r="C16" i="4"/>
  <c r="C13" i="4"/>
  <c r="C3" i="4"/>
  <c r="C23" i="4"/>
  <c r="C25" i="4"/>
  <c r="C27" i="4"/>
  <c r="C29" i="4"/>
  <c r="C31" i="4"/>
  <c r="C22" i="4"/>
  <c r="C24" i="4"/>
  <c r="C26" i="4"/>
  <c r="C28" i="4"/>
  <c r="C30" i="4"/>
</calcChain>
</file>

<file path=xl/sharedStrings.xml><?xml version="1.0" encoding="utf-8"?>
<sst xmlns="http://schemas.openxmlformats.org/spreadsheetml/2006/main" count="178" uniqueCount="100">
  <si>
    <t>Assessment Type</t>
  </si>
  <si>
    <t>Action Plan</t>
  </si>
  <si>
    <t>Term Report Completed</t>
  </si>
  <si>
    <t>Other</t>
  </si>
  <si>
    <t>Conduct further assessment</t>
  </si>
  <si>
    <t>Plan purchase of new equipment or supplies</t>
  </si>
  <si>
    <t>D</t>
  </si>
  <si>
    <t>A</t>
  </si>
  <si>
    <t>FA11</t>
  </si>
  <si>
    <t>A, D</t>
  </si>
  <si>
    <t>G</t>
  </si>
  <si>
    <t>SP11</t>
  </si>
  <si>
    <t>B</t>
  </si>
  <si>
    <t>C</t>
  </si>
  <si>
    <t>SP12</t>
  </si>
  <si>
    <t>I</t>
  </si>
  <si>
    <t>E</t>
  </si>
  <si>
    <t>F</t>
  </si>
  <si>
    <t>H</t>
  </si>
  <si>
    <t>Assessment Tools</t>
  </si>
  <si>
    <t># of Courses Using Tool</t>
  </si>
  <si>
    <t>Assessment For Report</t>
  </si>
  <si>
    <t>Action Plan for Report</t>
  </si>
  <si>
    <t># of Courses With Action Plan</t>
  </si>
  <si>
    <t>No Assessment Report</t>
  </si>
  <si>
    <t>No Action Plan Report</t>
  </si>
  <si>
    <t>PROGRAM</t>
  </si>
  <si>
    <t>Administrative Services</t>
  </si>
  <si>
    <t>Admissions and Records</t>
  </si>
  <si>
    <t>Building Services</t>
  </si>
  <si>
    <t>Business Services</t>
  </si>
  <si>
    <t>CalWORKS</t>
  </si>
  <si>
    <t>Computer Services</t>
  </si>
  <si>
    <t>Counseling</t>
  </si>
  <si>
    <t>DSPS</t>
  </si>
  <si>
    <t>EOPS</t>
  </si>
  <si>
    <t>Financial Aid Office</t>
  </si>
  <si>
    <t>Food Services</t>
  </si>
  <si>
    <t>Health Services</t>
  </si>
  <si>
    <t>International Programs (CASS, SEED)</t>
  </si>
  <si>
    <t>Library Services</t>
  </si>
  <si>
    <t>Outreach and Matriculation</t>
  </si>
  <si>
    <t>Office of Instruction</t>
  </si>
  <si>
    <t>Residence Hall</t>
  </si>
  <si>
    <t>Student Activities Office</t>
  </si>
  <si>
    <t>Student Support Services</t>
  </si>
  <si>
    <t>Title V</t>
  </si>
  <si>
    <t>Tutorial Services</t>
  </si>
  <si>
    <t>Upward Bound</t>
  </si>
  <si>
    <t>Total # of Programs</t>
  </si>
  <si>
    <t>Active Programs With Assessment Report Completed</t>
  </si>
  <si>
    <t>Internal/External Data</t>
  </si>
  <si>
    <t>Results are positive</t>
  </si>
  <si>
    <t>Use new or revised resources or services</t>
  </si>
  <si>
    <t>Develop new methods of evaluating student learning</t>
  </si>
  <si>
    <t>Make changes in staffing plans</t>
  </si>
  <si>
    <t>Engage in professional development</t>
  </si>
  <si>
    <t>Unable to determine what should be done</t>
  </si>
  <si>
    <t>C, D</t>
  </si>
  <si>
    <t>B, C</t>
  </si>
  <si>
    <t>SP 12</t>
  </si>
  <si>
    <t>Active Programs Without Assessment Report</t>
  </si>
  <si>
    <t xml:space="preserve">C </t>
  </si>
  <si>
    <t>C, D, G</t>
  </si>
  <si>
    <t>D, I</t>
  </si>
  <si>
    <t>A,C, E</t>
  </si>
  <si>
    <t>FA10</t>
  </si>
  <si>
    <t>B, D</t>
  </si>
  <si>
    <t>B, C, D</t>
  </si>
  <si>
    <t>A, B</t>
  </si>
  <si>
    <t>A, I</t>
  </si>
  <si>
    <t>K-16 Bridge</t>
  </si>
  <si>
    <t xml:space="preserve">Direct observation of performances, structured practice or drills, “practical” exams, small group work, etc.
 </t>
  </si>
  <si>
    <t xml:space="preserve">Self-assessments </t>
  </si>
  <si>
    <t>Counseling: Assessment</t>
  </si>
  <si>
    <t>Counseling: Probation</t>
  </si>
  <si>
    <t xml:space="preserve">B, C </t>
  </si>
  <si>
    <t>Counseling: Transfer</t>
  </si>
  <si>
    <t>Counseling: Career</t>
  </si>
  <si>
    <t>C, G</t>
  </si>
  <si>
    <t>Counseling: Early Alert (SARS)</t>
  </si>
  <si>
    <t xml:space="preserve">Counseling: High School Enrichment </t>
  </si>
  <si>
    <t>Counseling: Express Counseling Services</t>
  </si>
  <si>
    <t xml:space="preserve">B </t>
  </si>
  <si>
    <t>C, F, G</t>
  </si>
  <si>
    <t>Counseling : FAQs</t>
  </si>
  <si>
    <t>Counseling: Honors</t>
  </si>
  <si>
    <t>D, F</t>
  </si>
  <si>
    <t>Counseling: Live Help</t>
  </si>
  <si>
    <t>Counseling: Orientation (New Student Welcome)</t>
  </si>
  <si>
    <t xml:space="preserve">D </t>
  </si>
  <si>
    <t>FA12</t>
  </si>
  <si>
    <t>B, C, F</t>
  </si>
  <si>
    <t xml:space="preserve">C, D </t>
  </si>
  <si>
    <t>A, C</t>
  </si>
  <si>
    <t xml:space="preserve">C, D, E </t>
  </si>
  <si>
    <t>A, C, D</t>
  </si>
  <si>
    <t>B, I</t>
  </si>
  <si>
    <t>A, B, C</t>
  </si>
  <si>
    <t>E, 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</si>
</sst>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Arial Narrow"/>
      <family val="2"/>
    </font>
    <font>
      <b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1" fillId="2" borderId="0" xfId="0" applyFont="1" applyFill="1"/>
    <xf numFmtId="0" fontId="2" fillId="0" borderId="2" xfId="0" applyFont="1" applyBorder="1" applyAlignment="1">
      <alignment horizontal="left"/>
    </xf>
    <xf numFmtId="0" fontId="3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/>
      <c:doughnutChart>
        <c:varyColors val="1"/>
        <c:ser>
          <c:idx val="0"/>
          <c:order val="0"/>
          <c:dLbls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Reports!$B$2:$B$3</c:f>
              <c:strCache>
                <c:ptCount val="2"/>
                <c:pt idx="0">
                  <c:v>Active Programs With Assessment Report Completed</c:v>
                </c:pt>
                <c:pt idx="1">
                  <c:v>Active Programs Without Assessment Report</c:v>
                </c:pt>
              </c:strCache>
            </c:strRef>
          </c:cat>
          <c:val>
            <c:numRef>
              <c:f>Reports!$C$2:$C$3</c:f>
              <c:numCache>
                <c:formatCode>General</c:formatCode>
                <c:ptCount val="2"/>
                <c:pt idx="0">
                  <c:v>35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Reports!$C$12</c:f>
              <c:strCache>
                <c:ptCount val="1"/>
                <c:pt idx="0">
                  <c:v># of Courses Using Tool</c:v>
                </c:pt>
              </c:strCache>
            </c:strRef>
          </c:tx>
          <c:invertIfNegative val="0"/>
          <c:cat>
            <c:strRef>
              <c:f>Reports!$B$13:$B$17</c:f>
              <c:strCache>
                <c:ptCount val="5"/>
                <c:pt idx="0">
                  <c:v>Direct observation of performances, structured practice or drills, “practical” exams, small group work, etc.
 </c:v>
                </c:pt>
                <c:pt idx="1">
                  <c:v>Self-assessments </c:v>
                </c:pt>
                <c:pt idx="2">
                  <c:v>Internal/External Data</c:v>
                </c:pt>
                <c:pt idx="3">
                  <c:v>Other</c:v>
                </c:pt>
                <c:pt idx="4">
                  <c:v>No Assessment Report</c:v>
                </c:pt>
              </c:strCache>
            </c:strRef>
          </c:cat>
          <c:val>
            <c:numRef>
              <c:f>Reports!$C$13:$C$17</c:f>
              <c:numCache>
                <c:formatCode>General</c:formatCode>
                <c:ptCount val="5"/>
                <c:pt idx="0">
                  <c:v>4</c:v>
                </c:pt>
                <c:pt idx="1">
                  <c:v>11</c:v>
                </c:pt>
                <c:pt idx="2">
                  <c:v>13</c:v>
                </c:pt>
                <c:pt idx="3">
                  <c:v>10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3"/>
        <c:axId val="111664512"/>
        <c:axId val="112141440"/>
      </c:barChart>
      <c:catAx>
        <c:axId val="111664512"/>
        <c:scaling>
          <c:orientation val="maxMin"/>
        </c:scaling>
        <c:delete val="0"/>
        <c:axPos val="l"/>
        <c:majorTickMark val="none"/>
        <c:minorTickMark val="none"/>
        <c:tickLblPos val="nextTo"/>
        <c:crossAx val="112141440"/>
        <c:crosses val="autoZero"/>
        <c:auto val="1"/>
        <c:lblAlgn val="ctr"/>
        <c:lblOffset val="100"/>
        <c:noMultiLvlLbl val="0"/>
      </c:catAx>
      <c:valAx>
        <c:axId val="112141440"/>
        <c:scaling>
          <c:orientation val="minMax"/>
        </c:scaling>
        <c:delete val="0"/>
        <c:axPos val="t"/>
        <c:majorGridlines/>
        <c:numFmt formatCode="General" sourceLinked="1"/>
        <c:majorTickMark val="none"/>
        <c:minorTickMark val="none"/>
        <c:tickLblPos val="nextTo"/>
        <c:crossAx val="111664512"/>
        <c:crosses val="autoZero"/>
        <c:crossBetween val="between"/>
      </c:valAx>
      <c:dTable>
        <c:showHorzBorder val="1"/>
        <c:showVertBorder val="1"/>
        <c:showOutline val="1"/>
        <c:showKeys val="0"/>
      </c:dTable>
    </c:plotArea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Reports!$C$21</c:f>
              <c:strCache>
                <c:ptCount val="1"/>
                <c:pt idx="0">
                  <c:v># of Courses With Action Plan</c:v>
                </c:pt>
              </c:strCache>
            </c:strRef>
          </c:tx>
          <c:invertIfNegative val="0"/>
          <c:cat>
            <c:strRef>
              <c:f>Reports!$B$22:$B$31</c:f>
              <c:strCache>
                <c:ptCount val="10"/>
                <c:pt idx="0">
                  <c:v>Results are positive</c:v>
                </c:pt>
                <c:pt idx="1">
                  <c:v>Conduct further assessment</c:v>
                </c:pt>
                <c:pt idx="2">
                  <c:v>Use new or revised resources or services</c:v>
                </c:pt>
                <c:pt idx="3">
                  <c:v>Develop new methods of evaluating student learning</c:v>
                </c:pt>
                <c:pt idx="4">
                  <c:v>Plan purchase of new equipment or supplies</c:v>
                </c:pt>
                <c:pt idx="5">
                  <c:v>Make changes in staffing plans</c:v>
                </c:pt>
                <c:pt idx="6">
                  <c:v>Engage in professional development</c:v>
                </c:pt>
                <c:pt idx="7">
                  <c:v>Unable to determine what should be done</c:v>
                </c:pt>
                <c:pt idx="8">
                  <c:v>Other</c:v>
                </c:pt>
                <c:pt idx="9">
                  <c:v>No Action Plan Report</c:v>
                </c:pt>
              </c:strCache>
            </c:strRef>
          </c:cat>
          <c:val>
            <c:numRef>
              <c:f>Reports!$C$22:$C$31</c:f>
              <c:numCache>
                <c:formatCode>General</c:formatCode>
                <c:ptCount val="10"/>
                <c:pt idx="0">
                  <c:v>12</c:v>
                </c:pt>
                <c:pt idx="1">
                  <c:v>5</c:v>
                </c:pt>
                <c:pt idx="2">
                  <c:v>6</c:v>
                </c:pt>
                <c:pt idx="3">
                  <c:v>5</c:v>
                </c:pt>
                <c:pt idx="4">
                  <c:v>3</c:v>
                </c:pt>
                <c:pt idx="5">
                  <c:v>1</c:v>
                </c:pt>
                <c:pt idx="6">
                  <c:v>2</c:v>
                </c:pt>
                <c:pt idx="7">
                  <c:v>0</c:v>
                </c:pt>
                <c:pt idx="8">
                  <c:v>5</c:v>
                </c:pt>
                <c:pt idx="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79976320"/>
        <c:axId val="79977856"/>
      </c:barChart>
      <c:catAx>
        <c:axId val="79976320"/>
        <c:scaling>
          <c:orientation val="maxMin"/>
        </c:scaling>
        <c:delete val="0"/>
        <c:axPos val="l"/>
        <c:majorTickMark val="none"/>
        <c:minorTickMark val="none"/>
        <c:tickLblPos val="nextTo"/>
        <c:crossAx val="79977856"/>
        <c:crosses val="autoZero"/>
        <c:auto val="1"/>
        <c:lblAlgn val="ctr"/>
        <c:lblOffset val="100"/>
        <c:noMultiLvlLbl val="0"/>
      </c:catAx>
      <c:valAx>
        <c:axId val="79977856"/>
        <c:scaling>
          <c:orientation val="minMax"/>
        </c:scaling>
        <c:delete val="0"/>
        <c:axPos val="t"/>
        <c:majorGridlines/>
        <c:numFmt formatCode="General" sourceLinked="1"/>
        <c:majorTickMark val="none"/>
        <c:minorTickMark val="none"/>
        <c:tickLblPos val="nextTo"/>
        <c:crossAx val="79976320"/>
        <c:crosses val="autoZero"/>
        <c:crossBetween val="between"/>
      </c:valAx>
      <c:dTable>
        <c:showHorzBorder val="1"/>
        <c:showVertBorder val="1"/>
        <c:showOutline val="1"/>
        <c:showKeys val="0"/>
      </c:dTable>
    </c:plotArea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106454</xdr:colOff>
      <xdr:row>0</xdr:row>
      <xdr:rowOff>11206</xdr:rowOff>
    </xdr:from>
    <xdr:to>
      <xdr:col>11</xdr:col>
      <xdr:colOff>573179</xdr:colOff>
      <xdr:row>13</xdr:row>
      <xdr:rowOff>61645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129019</xdr:colOff>
      <xdr:row>14</xdr:row>
      <xdr:rowOff>188768</xdr:rowOff>
    </xdr:from>
    <xdr:to>
      <xdr:col>20</xdr:col>
      <xdr:colOff>394606</xdr:colOff>
      <xdr:row>34</xdr:row>
      <xdr:rowOff>163286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107248</xdr:colOff>
      <xdr:row>37</xdr:row>
      <xdr:rowOff>171449</xdr:rowOff>
    </xdr:from>
    <xdr:to>
      <xdr:col>20</xdr:col>
      <xdr:colOff>481853</xdr:colOff>
      <xdr:row>59</xdr:row>
      <xdr:rowOff>100853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1"/>
  <sheetViews>
    <sheetView zoomScaleNormal="100" workbookViewId="0">
      <pane ySplit="1" topLeftCell="A2" activePane="bottomLeft" state="frozen"/>
      <selection activeCell="C1" sqref="C1"/>
      <selection pane="bottomLeft" activeCell="A2" sqref="A2:D35"/>
    </sheetView>
  </sheetViews>
  <sheetFormatPr defaultRowHeight="15" x14ac:dyDescent="0.25"/>
  <cols>
    <col min="1" max="1" width="93.7109375" bestFit="1" customWidth="1"/>
  </cols>
  <sheetData>
    <row r="1" spans="1:6" x14ac:dyDescent="0.25">
      <c r="A1" t="s">
        <v>26</v>
      </c>
      <c r="B1" t="s">
        <v>0</v>
      </c>
      <c r="C1" t="s">
        <v>1</v>
      </c>
      <c r="D1" t="s">
        <v>2</v>
      </c>
      <c r="E1" s="2" t="s">
        <v>21</v>
      </c>
      <c r="F1" s="2" t="s">
        <v>22</v>
      </c>
    </row>
    <row r="2" spans="1:6" x14ac:dyDescent="0.25">
      <c r="A2" s="3" t="s">
        <v>27</v>
      </c>
      <c r="B2" t="s">
        <v>67</v>
      </c>
      <c r="C2" t="s">
        <v>7</v>
      </c>
      <c r="D2" t="s">
        <v>91</v>
      </c>
      <c r="E2" s="2" t="str">
        <f t="shared" ref="E2:E29" si="0">IF(B2="",0,B2)</f>
        <v>B, D</v>
      </c>
      <c r="F2" s="2" t="str">
        <f t="shared" ref="F2:F29" si="1">IF(C2="",0,C2)</f>
        <v>A</v>
      </c>
    </row>
    <row r="3" spans="1:6" x14ac:dyDescent="0.25">
      <c r="A3" s="3" t="s">
        <v>28</v>
      </c>
      <c r="B3" t="s">
        <v>58</v>
      </c>
      <c r="C3" t="s">
        <v>59</v>
      </c>
      <c r="D3" t="s">
        <v>11</v>
      </c>
      <c r="E3" s="2" t="str">
        <f t="shared" si="0"/>
        <v>C, D</v>
      </c>
      <c r="F3" s="2" t="str">
        <f t="shared" si="1"/>
        <v>B, C</v>
      </c>
    </row>
    <row r="4" spans="1:6" x14ac:dyDescent="0.25">
      <c r="A4" s="3" t="s">
        <v>29</v>
      </c>
      <c r="B4" t="s">
        <v>98</v>
      </c>
      <c r="C4" t="s">
        <v>7</v>
      </c>
      <c r="D4" t="s">
        <v>91</v>
      </c>
      <c r="E4" s="2" t="str">
        <f t="shared" si="0"/>
        <v>A, B, C</v>
      </c>
      <c r="F4" s="2" t="str">
        <f t="shared" si="1"/>
        <v>A</v>
      </c>
    </row>
    <row r="5" spans="1:6" x14ac:dyDescent="0.25">
      <c r="A5" s="3" t="s">
        <v>30</v>
      </c>
      <c r="B5" t="s">
        <v>13</v>
      </c>
      <c r="C5" t="s">
        <v>7</v>
      </c>
      <c r="D5" t="s">
        <v>11</v>
      </c>
      <c r="E5" s="2" t="str">
        <f t="shared" si="0"/>
        <v>C</v>
      </c>
      <c r="F5" s="2" t="str">
        <f t="shared" si="1"/>
        <v>A</v>
      </c>
    </row>
    <row r="6" spans="1:6" x14ac:dyDescent="0.25">
      <c r="A6" s="3" t="s">
        <v>31</v>
      </c>
      <c r="B6" t="s">
        <v>12</v>
      </c>
      <c r="C6" t="s">
        <v>7</v>
      </c>
      <c r="D6" t="s">
        <v>14</v>
      </c>
      <c r="E6" s="2" t="str">
        <f t="shared" si="0"/>
        <v>B</v>
      </c>
      <c r="F6" s="2" t="str">
        <f t="shared" si="1"/>
        <v>A</v>
      </c>
    </row>
    <row r="7" spans="1:6" x14ac:dyDescent="0.25">
      <c r="A7" s="3" t="s">
        <v>32</v>
      </c>
      <c r="B7" t="s">
        <v>13</v>
      </c>
      <c r="C7" t="s">
        <v>99</v>
      </c>
      <c r="D7" t="s">
        <v>91</v>
      </c>
      <c r="E7" s="2" t="str">
        <f t="shared" si="0"/>
        <v>C</v>
      </c>
      <c r="F7" s="2" t="str">
        <f t="shared" si="1"/>
        <v>E, I</v>
      </c>
    </row>
    <row r="8" spans="1:6" x14ac:dyDescent="0.25">
      <c r="A8" s="3" t="s">
        <v>74</v>
      </c>
      <c r="B8" t="s">
        <v>13</v>
      </c>
      <c r="C8" t="s">
        <v>10</v>
      </c>
      <c r="D8" t="s">
        <v>8</v>
      </c>
      <c r="E8" s="2" t="str">
        <f t="shared" si="0"/>
        <v>C</v>
      </c>
      <c r="F8" s="2" t="str">
        <f t="shared" si="1"/>
        <v>G</v>
      </c>
    </row>
    <row r="9" spans="1:6" x14ac:dyDescent="0.25">
      <c r="A9" s="3" t="s">
        <v>78</v>
      </c>
      <c r="B9" t="s">
        <v>13</v>
      </c>
      <c r="C9" t="s">
        <v>79</v>
      </c>
      <c r="D9" t="s">
        <v>8</v>
      </c>
      <c r="E9" s="2"/>
      <c r="F9" s="2"/>
    </row>
    <row r="10" spans="1:6" x14ac:dyDescent="0.25">
      <c r="A10" s="3" t="s">
        <v>33</v>
      </c>
      <c r="B10" t="s">
        <v>13</v>
      </c>
      <c r="C10" t="s">
        <v>79</v>
      </c>
      <c r="D10" t="s">
        <v>66</v>
      </c>
      <c r="E10" s="2"/>
      <c r="F10" s="2"/>
    </row>
    <row r="11" spans="1:6" x14ac:dyDescent="0.25">
      <c r="A11" s="3" t="s">
        <v>80</v>
      </c>
      <c r="B11" t="s">
        <v>13</v>
      </c>
      <c r="C11" t="s">
        <v>10</v>
      </c>
      <c r="D11" t="s">
        <v>11</v>
      </c>
      <c r="E11" s="2"/>
      <c r="F11" s="2"/>
    </row>
    <row r="12" spans="1:6" x14ac:dyDescent="0.25">
      <c r="A12" s="3" t="s">
        <v>82</v>
      </c>
      <c r="B12" t="s">
        <v>83</v>
      </c>
      <c r="C12" t="s">
        <v>84</v>
      </c>
      <c r="D12" t="s">
        <v>66</v>
      </c>
      <c r="E12" s="2"/>
      <c r="F12" s="2"/>
    </row>
    <row r="13" spans="1:6" x14ac:dyDescent="0.25">
      <c r="A13" s="3" t="s">
        <v>85</v>
      </c>
      <c r="B13" t="s">
        <v>13</v>
      </c>
      <c r="C13" t="s">
        <v>10</v>
      </c>
      <c r="D13" t="s">
        <v>11</v>
      </c>
      <c r="E13" s="2"/>
      <c r="F13" s="2"/>
    </row>
    <row r="14" spans="1:6" x14ac:dyDescent="0.25">
      <c r="A14" s="3" t="s">
        <v>81</v>
      </c>
      <c r="B14" t="s">
        <v>13</v>
      </c>
      <c r="C14" t="s">
        <v>10</v>
      </c>
      <c r="D14" t="s">
        <v>66</v>
      </c>
      <c r="E14" s="2"/>
      <c r="F14" s="2"/>
    </row>
    <row r="15" spans="1:6" x14ac:dyDescent="0.25">
      <c r="A15" s="3" t="s">
        <v>86</v>
      </c>
      <c r="B15" t="s">
        <v>13</v>
      </c>
      <c r="C15" t="s">
        <v>87</v>
      </c>
      <c r="D15" t="s">
        <v>14</v>
      </c>
      <c r="E15" s="2"/>
      <c r="F15" s="2"/>
    </row>
    <row r="16" spans="1:6" x14ac:dyDescent="0.25">
      <c r="A16" s="3" t="s">
        <v>88</v>
      </c>
      <c r="B16" t="s">
        <v>13</v>
      </c>
      <c r="C16" t="s">
        <v>10</v>
      </c>
      <c r="D16" t="s">
        <v>11</v>
      </c>
      <c r="E16" s="2"/>
      <c r="F16" s="2"/>
    </row>
    <row r="17" spans="1:6" x14ac:dyDescent="0.25">
      <c r="A17" s="3" t="s">
        <v>89</v>
      </c>
      <c r="B17" t="s">
        <v>12</v>
      </c>
      <c r="C17" t="s">
        <v>90</v>
      </c>
      <c r="D17" t="s">
        <v>11</v>
      </c>
      <c r="E17" s="2"/>
      <c r="F17" s="2"/>
    </row>
    <row r="18" spans="1:6" x14ac:dyDescent="0.25">
      <c r="A18" s="3" t="s">
        <v>75</v>
      </c>
      <c r="B18" t="s">
        <v>76</v>
      </c>
      <c r="C18" t="s">
        <v>17</v>
      </c>
      <c r="D18" t="s">
        <v>66</v>
      </c>
      <c r="E18" s="2"/>
      <c r="F18" s="2"/>
    </row>
    <row r="19" spans="1:6" x14ac:dyDescent="0.25">
      <c r="A19" s="3" t="s">
        <v>77</v>
      </c>
      <c r="B19" t="s">
        <v>13</v>
      </c>
      <c r="C19" t="s">
        <v>10</v>
      </c>
      <c r="D19" t="s">
        <v>11</v>
      </c>
      <c r="E19" s="2"/>
      <c r="F19" s="2"/>
    </row>
    <row r="20" spans="1:6" x14ac:dyDescent="0.25">
      <c r="A20" s="3" t="s">
        <v>34</v>
      </c>
      <c r="B20" t="s">
        <v>68</v>
      </c>
      <c r="C20" t="s">
        <v>7</v>
      </c>
      <c r="D20" t="s">
        <v>14</v>
      </c>
      <c r="E20" s="2" t="str">
        <f t="shared" si="0"/>
        <v>B, C, D</v>
      </c>
      <c r="F20" s="2" t="str">
        <f t="shared" si="1"/>
        <v>A</v>
      </c>
    </row>
    <row r="21" spans="1:6" x14ac:dyDescent="0.25">
      <c r="A21" s="3" t="s">
        <v>35</v>
      </c>
      <c r="B21" t="s">
        <v>67</v>
      </c>
      <c r="C21" t="s">
        <v>69</v>
      </c>
      <c r="D21" t="s">
        <v>14</v>
      </c>
      <c r="E21" s="2" t="str">
        <f t="shared" si="0"/>
        <v>B, D</v>
      </c>
      <c r="F21" s="2" t="str">
        <f t="shared" si="1"/>
        <v>A, B</v>
      </c>
    </row>
    <row r="22" spans="1:6" x14ac:dyDescent="0.25">
      <c r="A22" s="3" t="s">
        <v>36</v>
      </c>
      <c r="B22" t="s">
        <v>13</v>
      </c>
      <c r="C22" t="s">
        <v>70</v>
      </c>
      <c r="D22" t="s">
        <v>14</v>
      </c>
      <c r="E22" s="2" t="str">
        <f t="shared" si="0"/>
        <v>C</v>
      </c>
      <c r="F22" s="2" t="str">
        <f t="shared" si="1"/>
        <v>A, I</v>
      </c>
    </row>
    <row r="23" spans="1:6" x14ac:dyDescent="0.25">
      <c r="A23" s="3" t="s">
        <v>37</v>
      </c>
      <c r="B23" t="s">
        <v>96</v>
      </c>
      <c r="C23" t="s">
        <v>97</v>
      </c>
      <c r="D23" t="s">
        <v>91</v>
      </c>
      <c r="E23" s="2" t="str">
        <f t="shared" si="0"/>
        <v>A, C, D</v>
      </c>
      <c r="F23" s="2" t="str">
        <f t="shared" si="1"/>
        <v>B, I</v>
      </c>
    </row>
    <row r="24" spans="1:6" x14ac:dyDescent="0.25">
      <c r="A24" s="3" t="s">
        <v>38</v>
      </c>
      <c r="B24" t="s">
        <v>67</v>
      </c>
      <c r="C24" t="s">
        <v>12</v>
      </c>
      <c r="D24" t="s">
        <v>11</v>
      </c>
      <c r="E24" s="2" t="str">
        <f t="shared" si="0"/>
        <v>B, D</v>
      </c>
      <c r="F24" s="2" t="str">
        <f t="shared" si="1"/>
        <v>B</v>
      </c>
    </row>
    <row r="25" spans="1:6" x14ac:dyDescent="0.25">
      <c r="A25" s="3" t="s">
        <v>39</v>
      </c>
      <c r="B25" t="s">
        <v>69</v>
      </c>
      <c r="C25" t="s">
        <v>7</v>
      </c>
      <c r="D25" t="s">
        <v>14</v>
      </c>
      <c r="E25" s="2" t="str">
        <f t="shared" si="0"/>
        <v>A, B</v>
      </c>
      <c r="F25" s="2" t="str">
        <f t="shared" si="1"/>
        <v>A</v>
      </c>
    </row>
    <row r="26" spans="1:6" x14ac:dyDescent="0.25">
      <c r="A26" s="3" t="s">
        <v>71</v>
      </c>
      <c r="B26" t="s">
        <v>59</v>
      </c>
      <c r="C26" t="s">
        <v>93</v>
      </c>
      <c r="D26" t="s">
        <v>14</v>
      </c>
      <c r="E26" s="2" t="str">
        <f t="shared" si="0"/>
        <v>B, C</v>
      </c>
      <c r="F26" s="2" t="str">
        <f t="shared" si="1"/>
        <v xml:space="preserve">C, D </v>
      </c>
    </row>
    <row r="27" spans="1:6" x14ac:dyDescent="0.25">
      <c r="A27" s="3" t="s">
        <v>40</v>
      </c>
      <c r="B27" t="s">
        <v>6</v>
      </c>
      <c r="C27" t="s">
        <v>15</v>
      </c>
      <c r="D27" t="s">
        <v>11</v>
      </c>
      <c r="E27" s="2" t="str">
        <f t="shared" si="0"/>
        <v>D</v>
      </c>
      <c r="F27" s="2" t="str">
        <f t="shared" si="1"/>
        <v>I</v>
      </c>
    </row>
    <row r="28" spans="1:6" x14ac:dyDescent="0.25">
      <c r="A28" s="3" t="s">
        <v>41</v>
      </c>
      <c r="B28" t="s">
        <v>13</v>
      </c>
      <c r="C28" t="s">
        <v>64</v>
      </c>
      <c r="D28" t="s">
        <v>14</v>
      </c>
      <c r="E28" s="2" t="str">
        <f t="shared" si="0"/>
        <v>C</v>
      </c>
      <c r="F28" s="2" t="str">
        <f t="shared" si="1"/>
        <v>D, I</v>
      </c>
    </row>
    <row r="29" spans="1:6" x14ac:dyDescent="0.25">
      <c r="A29" s="3" t="s">
        <v>42</v>
      </c>
      <c r="B29" t="s">
        <v>59</v>
      </c>
      <c r="C29" t="s">
        <v>92</v>
      </c>
      <c r="D29" t="s">
        <v>91</v>
      </c>
      <c r="E29" s="2" t="str">
        <f t="shared" si="0"/>
        <v>B, C</v>
      </c>
      <c r="F29" s="2" t="str">
        <f t="shared" si="1"/>
        <v>B, C, F</v>
      </c>
    </row>
    <row r="30" spans="1:6" x14ac:dyDescent="0.25">
      <c r="A30" s="3" t="s">
        <v>43</v>
      </c>
      <c r="B30" t="s">
        <v>94</v>
      </c>
      <c r="C30" t="s">
        <v>95</v>
      </c>
      <c r="D30" t="s">
        <v>14</v>
      </c>
      <c r="E30" s="2" t="str">
        <f t="shared" ref="E30:E34" si="2">IF(B30="",0,B30)</f>
        <v>A, C</v>
      </c>
      <c r="F30" s="2" t="str">
        <f t="shared" ref="F30:F35" si="3">IF(C30="",0,C30)</f>
        <v xml:space="preserve">C, D, E </v>
      </c>
    </row>
    <row r="31" spans="1:6" x14ac:dyDescent="0.25">
      <c r="A31" s="3" t="s">
        <v>44</v>
      </c>
      <c r="B31" t="s">
        <v>12</v>
      </c>
      <c r="C31" t="s">
        <v>65</v>
      </c>
      <c r="D31" t="s">
        <v>8</v>
      </c>
      <c r="E31" s="2" t="str">
        <f t="shared" si="2"/>
        <v>B</v>
      </c>
      <c r="F31" s="2" t="str">
        <f t="shared" si="3"/>
        <v>A,C, E</v>
      </c>
    </row>
    <row r="32" spans="1:6" x14ac:dyDescent="0.25">
      <c r="A32" s="3" t="s">
        <v>45</v>
      </c>
      <c r="B32" t="s">
        <v>6</v>
      </c>
      <c r="C32" t="s">
        <v>7</v>
      </c>
      <c r="D32" t="s">
        <v>66</v>
      </c>
      <c r="E32" s="2" t="str">
        <f t="shared" si="2"/>
        <v>D</v>
      </c>
      <c r="F32" s="2" t="str">
        <f t="shared" si="3"/>
        <v>A</v>
      </c>
    </row>
    <row r="33" spans="1:6" x14ac:dyDescent="0.25">
      <c r="A33" s="3" t="s">
        <v>46</v>
      </c>
      <c r="B33" t="s">
        <v>62</v>
      </c>
      <c r="C33" t="s">
        <v>63</v>
      </c>
      <c r="D33" t="s">
        <v>60</v>
      </c>
      <c r="E33" s="2" t="str">
        <f t="shared" si="2"/>
        <v xml:space="preserve">C </v>
      </c>
      <c r="F33" s="2" t="str">
        <f t="shared" si="3"/>
        <v>C, D, G</v>
      </c>
    </row>
    <row r="34" spans="1:6" x14ac:dyDescent="0.25">
      <c r="A34" s="3" t="s">
        <v>47</v>
      </c>
      <c r="B34" t="s">
        <v>67</v>
      </c>
      <c r="C34" t="s">
        <v>9</v>
      </c>
      <c r="D34" t="s">
        <v>14</v>
      </c>
      <c r="E34" s="2" t="str">
        <f t="shared" si="2"/>
        <v>B, D</v>
      </c>
      <c r="F34" s="2" t="str">
        <f t="shared" si="3"/>
        <v>A, D</v>
      </c>
    </row>
    <row r="35" spans="1:6" x14ac:dyDescent="0.25">
      <c r="A35" s="3" t="s">
        <v>48</v>
      </c>
      <c r="B35" t="s">
        <v>6</v>
      </c>
      <c r="C35" t="s">
        <v>7</v>
      </c>
      <c r="D35" t="s">
        <v>11</v>
      </c>
      <c r="E35" s="2" t="s">
        <v>6</v>
      </c>
      <c r="F35" s="2" t="str">
        <f t="shared" si="3"/>
        <v>A</v>
      </c>
    </row>
    <row r="71" ht="15.75" customHeight="1" x14ac:dyDescent="0.25"/>
  </sheetData>
  <autoFilter ref="A1:D35"/>
  <printOptions gridLines="1"/>
  <pageMargins left="0.7" right="0.7" top="0.75" bottom="0.75" header="0.3" footer="0.3"/>
  <pageSetup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1"/>
  <sheetViews>
    <sheetView tabSelected="1" zoomScale="85" zoomScaleNormal="85" zoomScaleSheetLayoutView="85" workbookViewId="0">
      <selection activeCell="C1" sqref="C1"/>
    </sheetView>
  </sheetViews>
  <sheetFormatPr defaultRowHeight="15" x14ac:dyDescent="0.25"/>
  <cols>
    <col min="1" max="1" width="2.42578125" bestFit="1" customWidth="1"/>
    <col min="2" max="2" width="51.7109375" bestFit="1" customWidth="1"/>
    <col min="3" max="3" width="21.7109375" bestFit="1" customWidth="1"/>
  </cols>
  <sheetData>
    <row r="1" spans="1:3" x14ac:dyDescent="0.25">
      <c r="B1" t="s">
        <v>49</v>
      </c>
      <c r="C1">
        <f>COUNTA(Data!A:A)</f>
        <v>35</v>
      </c>
    </row>
    <row r="2" spans="1:3" x14ac:dyDescent="0.25">
      <c r="B2" t="s">
        <v>50</v>
      </c>
      <c r="C2" s="1">
        <f>COUNTA(Data!D:D)</f>
        <v>35</v>
      </c>
    </row>
    <row r="3" spans="1:3" x14ac:dyDescent="0.25">
      <c r="B3" t="s">
        <v>61</v>
      </c>
      <c r="C3">
        <f>C1-C2</f>
        <v>0</v>
      </c>
    </row>
    <row r="12" spans="1:3" x14ac:dyDescent="0.25">
      <c r="A12" s="4"/>
      <c r="B12" s="4" t="s">
        <v>19</v>
      </c>
      <c r="C12" s="4" t="s">
        <v>20</v>
      </c>
    </row>
    <row r="13" spans="1:3" ht="45" x14ac:dyDescent="0.25">
      <c r="A13" s="6" t="s">
        <v>7</v>
      </c>
      <c r="B13" s="5" t="s">
        <v>72</v>
      </c>
      <c r="C13">
        <f>COUNTIF(Data!E2:E35,"*A*")</f>
        <v>4</v>
      </c>
    </row>
    <row r="14" spans="1:3" x14ac:dyDescent="0.25">
      <c r="A14" t="s">
        <v>12</v>
      </c>
      <c r="B14" t="s">
        <v>73</v>
      </c>
      <c r="C14">
        <f>COUNTIF(Data!E2:E35,"*B*")</f>
        <v>11</v>
      </c>
    </row>
    <row r="15" spans="1:3" x14ac:dyDescent="0.25">
      <c r="A15" t="s">
        <v>13</v>
      </c>
      <c r="B15" t="s">
        <v>51</v>
      </c>
      <c r="C15">
        <f>COUNTIF(Data!E2:E35,"*C*")</f>
        <v>13</v>
      </c>
    </row>
    <row r="16" spans="1:3" x14ac:dyDescent="0.25">
      <c r="A16" t="s">
        <v>6</v>
      </c>
      <c r="B16" t="s">
        <v>3</v>
      </c>
      <c r="C16">
        <f>COUNTIF(Data!E2:E35,"*D*")</f>
        <v>10</v>
      </c>
    </row>
    <row r="17" spans="1:3" x14ac:dyDescent="0.25">
      <c r="B17" t="s">
        <v>24</v>
      </c>
      <c r="C17">
        <f>COUNTIF(Data!E2:E35, 0)</f>
        <v>0</v>
      </c>
    </row>
    <row r="21" spans="1:3" x14ac:dyDescent="0.25">
      <c r="A21" s="4"/>
      <c r="B21" s="4" t="s">
        <v>1</v>
      </c>
      <c r="C21" s="4" t="s">
        <v>23</v>
      </c>
    </row>
    <row r="22" spans="1:3" x14ac:dyDescent="0.25">
      <c r="A22" t="s">
        <v>7</v>
      </c>
      <c r="B22" t="s">
        <v>52</v>
      </c>
      <c r="C22">
        <f>COUNTIF(Data!F2:F35,"*A*")</f>
        <v>12</v>
      </c>
    </row>
    <row r="23" spans="1:3" x14ac:dyDescent="0.25">
      <c r="A23" t="s">
        <v>12</v>
      </c>
      <c r="B23" t="s">
        <v>4</v>
      </c>
      <c r="C23">
        <f>COUNTIF(Data!F2:F35,"*B*")</f>
        <v>5</v>
      </c>
    </row>
    <row r="24" spans="1:3" x14ac:dyDescent="0.25">
      <c r="A24" t="s">
        <v>13</v>
      </c>
      <c r="B24" t="s">
        <v>53</v>
      </c>
      <c r="C24">
        <f>COUNTIF(Data!F2:F35,"*C*")</f>
        <v>6</v>
      </c>
    </row>
    <row r="25" spans="1:3" x14ac:dyDescent="0.25">
      <c r="A25" t="s">
        <v>6</v>
      </c>
      <c r="B25" t="s">
        <v>54</v>
      </c>
      <c r="C25">
        <f>COUNTIF(Data!F2:F35,"*D*")</f>
        <v>5</v>
      </c>
    </row>
    <row r="26" spans="1:3" x14ac:dyDescent="0.25">
      <c r="A26" t="s">
        <v>16</v>
      </c>
      <c r="B26" t="s">
        <v>5</v>
      </c>
      <c r="C26">
        <f>COUNTIF(Data!F2:F35,"*E*")</f>
        <v>3</v>
      </c>
    </row>
    <row r="27" spans="1:3" x14ac:dyDescent="0.25">
      <c r="A27" t="s">
        <v>17</v>
      </c>
      <c r="B27" t="s">
        <v>55</v>
      </c>
      <c r="C27">
        <f>COUNTIF(Data!F2:F35,"*F*")</f>
        <v>1</v>
      </c>
    </row>
    <row r="28" spans="1:3" x14ac:dyDescent="0.25">
      <c r="A28" t="s">
        <v>10</v>
      </c>
      <c r="B28" t="s">
        <v>56</v>
      </c>
      <c r="C28">
        <f>COUNTIF(Data!F2:F35,"*G*")</f>
        <v>2</v>
      </c>
    </row>
    <row r="29" spans="1:3" x14ac:dyDescent="0.25">
      <c r="A29" t="s">
        <v>18</v>
      </c>
      <c r="B29" t="s">
        <v>57</v>
      </c>
      <c r="C29">
        <f>COUNTIF(Data!F2:F35,"*H*")</f>
        <v>0</v>
      </c>
    </row>
    <row r="30" spans="1:3" x14ac:dyDescent="0.25">
      <c r="A30" t="s">
        <v>15</v>
      </c>
      <c r="B30" t="s">
        <v>3</v>
      </c>
      <c r="C30">
        <f>COUNTIF(Data!F2:F35,"*I*")</f>
        <v>5</v>
      </c>
    </row>
    <row r="31" spans="1:3" x14ac:dyDescent="0.25">
      <c r="B31" t="s">
        <v>25</v>
      </c>
      <c r="C31">
        <f>COUNTIF(Data!F2:F35,0)</f>
        <v>0</v>
      </c>
    </row>
  </sheetData>
  <pageMargins left="0.7" right="0.7" top="0.75" bottom="0.75" header="0.3" footer="0.3"/>
  <pageSetup scale="37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Data</vt:lpstr>
      <vt:lpstr>Reports</vt:lpstr>
      <vt:lpstr>Data!Print_Area</vt:lpstr>
    </vt:vector>
  </TitlesOfParts>
  <Company>Reedley College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ch001</dc:creator>
  <cp:lastModifiedBy>Eileen Apperson-Williams</cp:lastModifiedBy>
  <cp:lastPrinted>2012-11-05T18:03:54Z</cp:lastPrinted>
  <dcterms:created xsi:type="dcterms:W3CDTF">2012-02-10T22:43:40Z</dcterms:created>
  <dcterms:modified xsi:type="dcterms:W3CDTF">2012-11-05T18:03:58Z</dcterms:modified>
</cp:coreProperties>
</file>