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15" windowWidth="18975" windowHeight="11460" activeTab="1"/>
  </bookViews>
  <sheets>
    <sheet name="Data" sheetId="1" r:id="rId1"/>
    <sheet name="Reports" sheetId="4" r:id="rId2"/>
  </sheets>
  <definedNames>
    <definedName name="_xlnm._FilterDatabase" localSheetId="0" hidden="1">Data!$A$1:$D$50</definedName>
    <definedName name="_xlnm.Print_Area" localSheetId="0">Data!$A$2:$D$52</definedName>
  </definedNames>
  <calcPr calcId="145621"/>
</workbook>
</file>

<file path=xl/calcChain.xml><?xml version="1.0" encoding="utf-8"?>
<calcChain xmlns="http://schemas.openxmlformats.org/spreadsheetml/2006/main">
  <c r="E40" i="1" l="1"/>
  <c r="F52" i="1" l="1"/>
  <c r="E52" i="1"/>
  <c r="F51" i="1"/>
  <c r="E51" i="1"/>
  <c r="F12" i="1" l="1"/>
  <c r="E12" i="1"/>
  <c r="E13" i="1"/>
  <c r="F13" i="1"/>
  <c r="E34" i="1" l="1"/>
  <c r="F34" i="1"/>
  <c r="F50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3" i="1"/>
  <c r="F32" i="1"/>
  <c r="F31" i="1"/>
  <c r="F30" i="1"/>
  <c r="F29" i="1"/>
  <c r="F28" i="1"/>
  <c r="F27" i="1"/>
  <c r="F35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1" i="1"/>
  <c r="F10" i="1"/>
  <c r="F9" i="1"/>
  <c r="F7" i="1"/>
  <c r="F6" i="1"/>
  <c r="F5" i="1"/>
  <c r="F4" i="1"/>
  <c r="F3" i="1"/>
  <c r="F2" i="1"/>
  <c r="E50" i="1"/>
  <c r="E49" i="1"/>
  <c r="E48" i="1"/>
  <c r="E47" i="1"/>
  <c r="E46" i="1"/>
  <c r="E45" i="1"/>
  <c r="E44" i="1"/>
  <c r="E43" i="1"/>
  <c r="E42" i="1"/>
  <c r="E41" i="1"/>
  <c r="E39" i="1"/>
  <c r="E38" i="1"/>
  <c r="E37" i="1"/>
  <c r="E36" i="1"/>
  <c r="E33" i="1"/>
  <c r="E32" i="1"/>
  <c r="E31" i="1"/>
  <c r="E30" i="1"/>
  <c r="E29" i="1"/>
  <c r="E28" i="1"/>
  <c r="E27" i="1"/>
  <c r="E35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1" i="1"/>
  <c r="E10" i="1"/>
  <c r="E9" i="1"/>
  <c r="E7" i="1"/>
  <c r="E6" i="1"/>
  <c r="E5" i="1"/>
  <c r="E4" i="1"/>
  <c r="E3" i="1"/>
  <c r="E2" i="1"/>
  <c r="C1" i="4"/>
  <c r="C2" i="4"/>
  <c r="C18" i="4" l="1"/>
  <c r="C14" i="4"/>
  <c r="C17" i="4"/>
  <c r="C15" i="4"/>
  <c r="C21" i="4"/>
  <c r="C19" i="4"/>
  <c r="C22" i="4"/>
  <c r="C20" i="4"/>
  <c r="C16" i="4"/>
  <c r="C13" i="4"/>
  <c r="C3" i="4"/>
  <c r="C28" i="4"/>
  <c r="C30" i="4"/>
  <c r="C32" i="4"/>
  <c r="C34" i="4"/>
  <c r="C36" i="4"/>
  <c r="C27" i="4"/>
  <c r="C29" i="4"/>
  <c r="C31" i="4"/>
  <c r="C33" i="4"/>
  <c r="C35" i="4"/>
</calcChain>
</file>

<file path=xl/sharedStrings.xml><?xml version="1.0" encoding="utf-8"?>
<sst xmlns="http://schemas.openxmlformats.org/spreadsheetml/2006/main" count="255" uniqueCount="125">
  <si>
    <t>Assessment Type</t>
  </si>
  <si>
    <t>Action Plan</t>
  </si>
  <si>
    <t>Term Report Completed</t>
  </si>
  <si>
    <t>Assignments based on rubrics</t>
  </si>
  <si>
    <t>Student self-assessments</t>
  </si>
  <si>
    <t>Capstone projects or final summative assessments</t>
  </si>
  <si>
    <t>Other</t>
  </si>
  <si>
    <t>Conduct further assessment</t>
  </si>
  <si>
    <t>Plan purchase of new equipment or supplies</t>
  </si>
  <si>
    <t>D</t>
  </si>
  <si>
    <t>A</t>
  </si>
  <si>
    <t>FA11</t>
  </si>
  <si>
    <t>A, D</t>
  </si>
  <si>
    <t>G</t>
  </si>
  <si>
    <t>SP11</t>
  </si>
  <si>
    <t>B</t>
  </si>
  <si>
    <t>C</t>
  </si>
  <si>
    <t>SP12</t>
  </si>
  <si>
    <t>A, B, E</t>
  </si>
  <si>
    <t>SP10</t>
  </si>
  <si>
    <t>I</t>
  </si>
  <si>
    <t>E</t>
  </si>
  <si>
    <t>F</t>
  </si>
  <si>
    <t>H</t>
  </si>
  <si>
    <t>Assessment Tools</t>
  </si>
  <si>
    <t># of Courses Using Tool</t>
  </si>
  <si>
    <t>Assessment For Report</t>
  </si>
  <si>
    <t>Action Plan for Report</t>
  </si>
  <si>
    <t># of Courses With Action Plan</t>
  </si>
  <si>
    <t>No Assessment Report</t>
  </si>
  <si>
    <t>No Action Plan Report</t>
  </si>
  <si>
    <t>PROGRAM</t>
  </si>
  <si>
    <t>ASL</t>
  </si>
  <si>
    <t>Accounting</t>
  </si>
  <si>
    <t>Aero</t>
  </si>
  <si>
    <t>Ag Business</t>
  </si>
  <si>
    <t>Animal Science</t>
  </si>
  <si>
    <t>Art</t>
  </si>
  <si>
    <t>Auto</t>
  </si>
  <si>
    <t>Biology</t>
  </si>
  <si>
    <t>Business Administration</t>
  </si>
  <si>
    <t>Chemistry</t>
  </si>
  <si>
    <t>Child Development</t>
  </si>
  <si>
    <t>Communication</t>
  </si>
  <si>
    <t>Composition</t>
  </si>
  <si>
    <t>Computer Science</t>
  </si>
  <si>
    <t>Creative Writing</t>
  </si>
  <si>
    <t>Criminology</t>
  </si>
  <si>
    <t>Dental Assisting</t>
  </si>
  <si>
    <t>ESL</t>
  </si>
  <si>
    <t>Engineering</t>
  </si>
  <si>
    <t>Film</t>
  </si>
  <si>
    <t>Food and Nutrition</t>
  </si>
  <si>
    <t>Foreign Language--French</t>
  </si>
  <si>
    <t>Forestry and Natural Resources</t>
  </si>
  <si>
    <t>Literature</t>
  </si>
  <si>
    <t>Geography</t>
  </si>
  <si>
    <t>Health Education</t>
  </si>
  <si>
    <t>Health Care Interpreter</t>
  </si>
  <si>
    <t>History</t>
  </si>
  <si>
    <t>Information Systems</t>
  </si>
  <si>
    <t>Journalism</t>
  </si>
  <si>
    <t>Linguistics</t>
  </si>
  <si>
    <t>Manufacturing Technology</t>
  </si>
  <si>
    <t>Math</t>
  </si>
  <si>
    <t>Mechanized Agriculture</t>
  </si>
  <si>
    <t>Music</t>
  </si>
  <si>
    <t>NAT</t>
  </si>
  <si>
    <t>Office Technology</t>
  </si>
  <si>
    <t>Philosophy</t>
  </si>
  <si>
    <t>Physical Education</t>
  </si>
  <si>
    <t>Physics</t>
  </si>
  <si>
    <t>Plant Soil Science</t>
  </si>
  <si>
    <t>Political Science</t>
  </si>
  <si>
    <t>Psychology</t>
  </si>
  <si>
    <t>Reading</t>
  </si>
  <si>
    <t>Sociology</t>
  </si>
  <si>
    <t>Writing Center</t>
  </si>
  <si>
    <t>Foreign Language--German</t>
  </si>
  <si>
    <t>Foreign Language--Spanish</t>
  </si>
  <si>
    <t>A, B, C, D, G, I</t>
  </si>
  <si>
    <t>A, E, F</t>
  </si>
  <si>
    <t>B, F</t>
  </si>
  <si>
    <t>B, G</t>
  </si>
  <si>
    <t>Total # of Programs</t>
  </si>
  <si>
    <t>Active Programs With Assessment Report Completed</t>
  </si>
  <si>
    <t>Item analysis of exams, quizzes, problem sets, etc.</t>
  </si>
  <si>
    <t>Assignments based on checklist</t>
  </si>
  <si>
    <t>Classroom assessment techniques</t>
  </si>
  <si>
    <t>Internal/External Data</t>
  </si>
  <si>
    <t>Results are positive</t>
  </si>
  <si>
    <t>Use new or revised resources or services</t>
  </si>
  <si>
    <t>Develop new methods of evaluating student learning</t>
  </si>
  <si>
    <t>Make changes in staffing plans</t>
  </si>
  <si>
    <t>Engage in professional development</t>
  </si>
  <si>
    <t>Unable to determine what should be done</t>
  </si>
  <si>
    <t>A, E</t>
  </si>
  <si>
    <t>A, B, C, D, E, G</t>
  </si>
  <si>
    <t>SP 12</t>
  </si>
  <si>
    <t>A, B, D, H</t>
  </si>
  <si>
    <t>A, F</t>
  </si>
  <si>
    <t>B, E</t>
  </si>
  <si>
    <t>Active Programs Without Assessment Report</t>
  </si>
  <si>
    <t>A,C, E</t>
  </si>
  <si>
    <t>A, B, D</t>
  </si>
  <si>
    <t>Athletics</t>
  </si>
  <si>
    <t>LVN</t>
  </si>
  <si>
    <t>RN</t>
  </si>
  <si>
    <t>Direct observation of performances</t>
  </si>
  <si>
    <t>FA12</t>
  </si>
  <si>
    <t>B, G, I</t>
  </si>
  <si>
    <t>A, B, C</t>
  </si>
  <si>
    <t>A, B, D, G</t>
  </si>
  <si>
    <t>A, I</t>
  </si>
  <si>
    <t>A, B, D, E, G</t>
  </si>
  <si>
    <t xml:space="preserve">A, B </t>
  </si>
  <si>
    <t>A, B</t>
  </si>
  <si>
    <t>B, D, I</t>
  </si>
  <si>
    <t xml:space="preserve">B, D </t>
  </si>
  <si>
    <t>A, C, D, G</t>
  </si>
  <si>
    <t>C, E</t>
  </si>
  <si>
    <t xml:space="preserve">A, D, </t>
  </si>
  <si>
    <t>A, D, G</t>
  </si>
  <si>
    <t>B, E, F, G</t>
  </si>
  <si>
    <t>B, D, E,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</si>
</sst>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0" xfId="0" applyFont="1" applyFill="1"/>
    <xf numFmtId="0" fontId="2" fillId="0" borderId="2" xfId="0" applyFont="1" applyBorder="1" applyAlignment="1">
      <alignment horizontal="left"/>
    </xf>
    <xf numFmtId="0" fontId="3" fillId="0" borderId="0" xfId="0" applyFont="1"/>
    <xf numFmtId="0" fontId="2" fillId="0" borderId="2" xfId="0" applyFont="1" applyFill="1" applyBorder="1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doughnut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Reports!$B$2:$B$3</c:f>
              <c:strCache>
                <c:ptCount val="2"/>
                <c:pt idx="0">
                  <c:v>Active Programs With Assessment Report Completed</c:v>
                </c:pt>
                <c:pt idx="1">
                  <c:v>Active Programs Without Assessment Report</c:v>
                </c:pt>
              </c:strCache>
            </c:strRef>
          </c:cat>
          <c:val>
            <c:numRef>
              <c:f>Reports!$C$2:$C$3</c:f>
              <c:numCache>
                <c:formatCode>General</c:formatCode>
                <c:ptCount val="2"/>
                <c:pt idx="0">
                  <c:v>52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Reports!$C$12</c:f>
              <c:strCache>
                <c:ptCount val="1"/>
                <c:pt idx="0">
                  <c:v># of Courses Using Tool</c:v>
                </c:pt>
              </c:strCache>
            </c:strRef>
          </c:tx>
          <c:invertIfNegative val="0"/>
          <c:cat>
            <c:strRef>
              <c:f>Reports!$B$13:$B$22</c:f>
              <c:strCache>
                <c:ptCount val="10"/>
                <c:pt idx="0">
                  <c:v>Item analysis of exams, quizzes, problem sets, etc.</c:v>
                </c:pt>
                <c:pt idx="1">
                  <c:v>Assignments based on rubrics</c:v>
                </c:pt>
                <c:pt idx="2">
                  <c:v>Assignments based on checklist</c:v>
                </c:pt>
                <c:pt idx="3">
                  <c:v>Direct observation of performances</c:v>
                </c:pt>
                <c:pt idx="4">
                  <c:v>Student self-assessments</c:v>
                </c:pt>
                <c:pt idx="5">
                  <c:v>Classroom assessment techniques</c:v>
                </c:pt>
                <c:pt idx="6">
                  <c:v>Capstone projects or final summative assessments</c:v>
                </c:pt>
                <c:pt idx="7">
                  <c:v>Internal/External Data</c:v>
                </c:pt>
                <c:pt idx="8">
                  <c:v>Other</c:v>
                </c:pt>
                <c:pt idx="9">
                  <c:v>No Assessment Report</c:v>
                </c:pt>
              </c:strCache>
            </c:strRef>
          </c:cat>
          <c:val>
            <c:numRef>
              <c:f>Reports!$C$13:$C$22</c:f>
              <c:numCache>
                <c:formatCode>General</c:formatCode>
                <c:ptCount val="10"/>
                <c:pt idx="0">
                  <c:v>39</c:v>
                </c:pt>
                <c:pt idx="1">
                  <c:v>28</c:v>
                </c:pt>
                <c:pt idx="2">
                  <c:v>5</c:v>
                </c:pt>
                <c:pt idx="3">
                  <c:v>27</c:v>
                </c:pt>
                <c:pt idx="4">
                  <c:v>5</c:v>
                </c:pt>
                <c:pt idx="5">
                  <c:v>2</c:v>
                </c:pt>
                <c:pt idx="6">
                  <c:v>13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108825984"/>
        <c:axId val="108844160"/>
      </c:barChart>
      <c:catAx>
        <c:axId val="108825984"/>
        <c:scaling>
          <c:orientation val="maxMin"/>
        </c:scaling>
        <c:delete val="0"/>
        <c:axPos val="l"/>
        <c:majorTickMark val="none"/>
        <c:minorTickMark val="none"/>
        <c:tickLblPos val="nextTo"/>
        <c:crossAx val="108844160"/>
        <c:crosses val="autoZero"/>
        <c:auto val="1"/>
        <c:lblAlgn val="ctr"/>
        <c:lblOffset val="100"/>
        <c:noMultiLvlLbl val="0"/>
      </c:catAx>
      <c:valAx>
        <c:axId val="108844160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10882598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Reports!$C$26</c:f>
              <c:strCache>
                <c:ptCount val="1"/>
                <c:pt idx="0">
                  <c:v># of Courses With Action Plan</c:v>
                </c:pt>
              </c:strCache>
            </c:strRef>
          </c:tx>
          <c:invertIfNegative val="0"/>
          <c:cat>
            <c:strRef>
              <c:f>Reports!$B$27:$B$36</c:f>
              <c:strCache>
                <c:ptCount val="10"/>
                <c:pt idx="0">
                  <c:v>Results are positive</c:v>
                </c:pt>
                <c:pt idx="1">
                  <c:v>Conduct further assessment</c:v>
                </c:pt>
                <c:pt idx="2">
                  <c:v>Use new or revised resources or services</c:v>
                </c:pt>
                <c:pt idx="3">
                  <c:v>Develop new methods of evaluating student learning</c:v>
                </c:pt>
                <c:pt idx="4">
                  <c:v>Plan purchase of new equipment or supplies</c:v>
                </c:pt>
                <c:pt idx="5">
                  <c:v>Make changes in staffing plans</c:v>
                </c:pt>
                <c:pt idx="6">
                  <c:v>Engage in professional development</c:v>
                </c:pt>
                <c:pt idx="7">
                  <c:v>Unable to determine what should be done</c:v>
                </c:pt>
                <c:pt idx="8">
                  <c:v>Other</c:v>
                </c:pt>
                <c:pt idx="9">
                  <c:v>No Action Plan Report</c:v>
                </c:pt>
              </c:strCache>
            </c:strRef>
          </c:cat>
          <c:val>
            <c:numRef>
              <c:f>Reports!$C$27:$C$36</c:f>
              <c:numCache>
                <c:formatCode>General</c:formatCode>
                <c:ptCount val="10"/>
                <c:pt idx="0">
                  <c:v>33</c:v>
                </c:pt>
                <c:pt idx="1">
                  <c:v>12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8869888"/>
        <c:axId val="108883968"/>
      </c:barChart>
      <c:catAx>
        <c:axId val="108869888"/>
        <c:scaling>
          <c:orientation val="maxMin"/>
        </c:scaling>
        <c:delete val="0"/>
        <c:axPos val="l"/>
        <c:majorTickMark val="none"/>
        <c:minorTickMark val="none"/>
        <c:tickLblPos val="nextTo"/>
        <c:crossAx val="108883968"/>
        <c:crosses val="autoZero"/>
        <c:auto val="1"/>
        <c:lblAlgn val="ctr"/>
        <c:lblOffset val="100"/>
        <c:noMultiLvlLbl val="0"/>
      </c:catAx>
      <c:valAx>
        <c:axId val="108883968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108869888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106454</xdr:colOff>
      <xdr:row>0</xdr:row>
      <xdr:rowOff>11206</xdr:rowOff>
    </xdr:from>
    <xdr:to>
      <xdr:col>11</xdr:col>
      <xdr:colOff>573179</xdr:colOff>
      <xdr:row>13</xdr:row>
      <xdr:rowOff>61645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129019</xdr:colOff>
      <xdr:row>14</xdr:row>
      <xdr:rowOff>188768</xdr:rowOff>
    </xdr:from>
    <xdr:to>
      <xdr:col>20</xdr:col>
      <xdr:colOff>394606</xdr:colOff>
      <xdr:row>34</xdr:row>
      <xdr:rowOff>163286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107248</xdr:colOff>
      <xdr:row>37</xdr:row>
      <xdr:rowOff>171449</xdr:rowOff>
    </xdr:from>
    <xdr:to>
      <xdr:col>20</xdr:col>
      <xdr:colOff>481853</xdr:colOff>
      <xdr:row>59</xdr:row>
      <xdr:rowOff>100853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="90" zoomScaleNormal="90" workbookViewId="0">
      <pane ySplit="1" topLeftCell="A14" activePane="bottomLeft" state="frozen"/>
      <selection activeCell="C1" sqref="C1"/>
      <selection pane="bottomLeft" activeCell="A2" sqref="A2:D52"/>
    </sheetView>
  </sheetViews>
  <sheetFormatPr defaultRowHeight="15" x14ac:dyDescent="0.25"/>
  <cols>
    <col min="1" max="1" width="93.7109375" bestFit="1" customWidth="1"/>
  </cols>
  <sheetData>
    <row r="1" spans="1:6" x14ac:dyDescent="0.25">
      <c r="A1" t="s">
        <v>31</v>
      </c>
      <c r="B1" t="s">
        <v>0</v>
      </c>
      <c r="C1" t="s">
        <v>1</v>
      </c>
      <c r="D1" t="s">
        <v>2</v>
      </c>
      <c r="E1" s="2" t="s">
        <v>26</v>
      </c>
      <c r="F1" s="2" t="s">
        <v>27</v>
      </c>
    </row>
    <row r="2" spans="1:6" x14ac:dyDescent="0.25">
      <c r="A2" s="5" t="s">
        <v>32</v>
      </c>
      <c r="B2" s="6" t="s">
        <v>12</v>
      </c>
      <c r="C2" s="6" t="s">
        <v>10</v>
      </c>
      <c r="D2" s="6" t="s">
        <v>109</v>
      </c>
      <c r="E2" s="2" t="str">
        <f>IF(B2="",0,B2)</f>
        <v>A, D</v>
      </c>
      <c r="F2" s="2" t="str">
        <f t="shared" ref="F2:F47" si="0">IF(C2="",0,C2)</f>
        <v>A</v>
      </c>
    </row>
    <row r="3" spans="1:6" x14ac:dyDescent="0.25">
      <c r="A3" s="5" t="s">
        <v>33</v>
      </c>
      <c r="B3" s="6" t="s">
        <v>112</v>
      </c>
      <c r="C3" s="6" t="s">
        <v>10</v>
      </c>
      <c r="D3" s="6" t="s">
        <v>17</v>
      </c>
      <c r="E3" s="2" t="str">
        <f t="shared" ref="E3:E47" si="1">IF(B3="",0,B3)</f>
        <v>A, B, D, G</v>
      </c>
      <c r="F3" s="2" t="str">
        <f t="shared" si="0"/>
        <v>A</v>
      </c>
    </row>
    <row r="4" spans="1:6" x14ac:dyDescent="0.25">
      <c r="A4" s="3" t="s">
        <v>34</v>
      </c>
      <c r="B4" t="s">
        <v>80</v>
      </c>
      <c r="C4" t="s">
        <v>81</v>
      </c>
      <c r="D4" t="s">
        <v>14</v>
      </c>
      <c r="E4" s="2" t="str">
        <f t="shared" si="1"/>
        <v>A, B, C, D, G, I</v>
      </c>
      <c r="F4" s="2" t="str">
        <f t="shared" si="0"/>
        <v>A, E, F</v>
      </c>
    </row>
    <row r="5" spans="1:6" x14ac:dyDescent="0.25">
      <c r="A5" s="3" t="s">
        <v>35</v>
      </c>
      <c r="B5" t="s">
        <v>104</v>
      </c>
      <c r="C5" t="s">
        <v>104</v>
      </c>
      <c r="D5" t="s">
        <v>109</v>
      </c>
      <c r="E5" s="2" t="str">
        <f t="shared" si="1"/>
        <v>A, B, D</v>
      </c>
      <c r="F5" s="2" t="str">
        <f t="shared" si="0"/>
        <v>A, B, D</v>
      </c>
    </row>
    <row r="6" spans="1:6" x14ac:dyDescent="0.25">
      <c r="A6" s="5" t="s">
        <v>36</v>
      </c>
      <c r="B6" s="6" t="s">
        <v>112</v>
      </c>
      <c r="C6" s="6" t="s">
        <v>124</v>
      </c>
      <c r="D6" s="6" t="s">
        <v>109</v>
      </c>
      <c r="E6" s="2" t="str">
        <f t="shared" si="1"/>
        <v>A, B, D, G</v>
      </c>
      <c r="F6" s="2" t="str">
        <f t="shared" si="0"/>
        <v>B, D, E, F</v>
      </c>
    </row>
    <row r="7" spans="1:6" x14ac:dyDescent="0.25">
      <c r="A7" s="5" t="s">
        <v>37</v>
      </c>
      <c r="B7" s="6" t="s">
        <v>112</v>
      </c>
      <c r="C7" s="6" t="s">
        <v>10</v>
      </c>
      <c r="D7" s="6" t="s">
        <v>17</v>
      </c>
      <c r="E7" s="2" t="str">
        <f t="shared" si="1"/>
        <v>A, B, D, G</v>
      </c>
      <c r="F7" s="2" t="str">
        <f t="shared" si="0"/>
        <v>A</v>
      </c>
    </row>
    <row r="8" spans="1:6" x14ac:dyDescent="0.25">
      <c r="A8" s="5" t="s">
        <v>105</v>
      </c>
      <c r="B8" s="6" t="s">
        <v>16</v>
      </c>
      <c r="C8" s="6" t="s">
        <v>118</v>
      </c>
      <c r="D8" s="6" t="s">
        <v>17</v>
      </c>
      <c r="E8" s="2"/>
      <c r="F8" s="2"/>
    </row>
    <row r="9" spans="1:6" x14ac:dyDescent="0.25">
      <c r="A9" s="3" t="s">
        <v>38</v>
      </c>
      <c r="B9" t="s">
        <v>12</v>
      </c>
      <c r="C9" t="s">
        <v>10</v>
      </c>
      <c r="D9" t="s">
        <v>17</v>
      </c>
      <c r="E9" s="2" t="str">
        <f t="shared" si="1"/>
        <v>A, D</v>
      </c>
      <c r="F9" s="2" t="str">
        <f t="shared" si="0"/>
        <v>A</v>
      </c>
    </row>
    <row r="10" spans="1:6" x14ac:dyDescent="0.25">
      <c r="A10" s="5" t="s">
        <v>39</v>
      </c>
      <c r="B10" s="6" t="s">
        <v>112</v>
      </c>
      <c r="C10" s="6" t="s">
        <v>123</v>
      </c>
      <c r="D10" s="6" t="s">
        <v>17</v>
      </c>
      <c r="E10" s="2" t="str">
        <f t="shared" si="1"/>
        <v>A, B, D, G</v>
      </c>
      <c r="F10" s="2" t="str">
        <f t="shared" si="0"/>
        <v>B, E, F, G</v>
      </c>
    </row>
    <row r="11" spans="1:6" x14ac:dyDescent="0.25">
      <c r="A11" s="5" t="s">
        <v>40</v>
      </c>
      <c r="B11" s="6" t="s">
        <v>122</v>
      </c>
      <c r="C11" s="6" t="s">
        <v>83</v>
      </c>
      <c r="D11" s="6" t="s">
        <v>17</v>
      </c>
      <c r="E11" s="2" t="str">
        <f t="shared" si="1"/>
        <v>A, D, G</v>
      </c>
      <c r="F11" s="2" t="str">
        <f t="shared" si="0"/>
        <v>B, G</v>
      </c>
    </row>
    <row r="12" spans="1:6" x14ac:dyDescent="0.25">
      <c r="A12" s="3" t="s">
        <v>41</v>
      </c>
      <c r="B12" t="s">
        <v>12</v>
      </c>
      <c r="C12" t="s">
        <v>96</v>
      </c>
      <c r="D12" t="s">
        <v>17</v>
      </c>
      <c r="E12" s="2" t="str">
        <f t="shared" si="1"/>
        <v>A, D</v>
      </c>
      <c r="F12" s="2" t="str">
        <f t="shared" si="0"/>
        <v>A, E</v>
      </c>
    </row>
    <row r="13" spans="1:6" x14ac:dyDescent="0.25">
      <c r="A13" s="3" t="s">
        <v>42</v>
      </c>
      <c r="B13" t="s">
        <v>111</v>
      </c>
      <c r="C13" t="s">
        <v>10</v>
      </c>
      <c r="D13" t="s">
        <v>17</v>
      </c>
      <c r="E13" s="2" t="str">
        <f t="shared" si="1"/>
        <v>A, B, C</v>
      </c>
      <c r="F13" s="2" t="str">
        <f t="shared" si="0"/>
        <v>A</v>
      </c>
    </row>
    <row r="14" spans="1:6" x14ac:dyDescent="0.25">
      <c r="A14" s="3" t="s">
        <v>43</v>
      </c>
      <c r="B14" t="s">
        <v>82</v>
      </c>
      <c r="C14" t="s">
        <v>10</v>
      </c>
      <c r="D14" t="s">
        <v>11</v>
      </c>
      <c r="E14" s="2" t="str">
        <f t="shared" si="1"/>
        <v>B, F</v>
      </c>
      <c r="F14" s="2" t="str">
        <f t="shared" si="0"/>
        <v>A</v>
      </c>
    </row>
    <row r="15" spans="1:6" x14ac:dyDescent="0.25">
      <c r="A15" s="3" t="s">
        <v>44</v>
      </c>
      <c r="B15" t="s">
        <v>101</v>
      </c>
      <c r="C15" t="s">
        <v>15</v>
      </c>
      <c r="D15" t="s">
        <v>17</v>
      </c>
      <c r="E15" s="2" t="str">
        <f t="shared" si="1"/>
        <v>B, E</v>
      </c>
      <c r="F15" s="2" t="str">
        <f t="shared" si="0"/>
        <v>B</v>
      </c>
    </row>
    <row r="16" spans="1:6" x14ac:dyDescent="0.25">
      <c r="A16" s="5" t="s">
        <v>45</v>
      </c>
      <c r="B16" s="6" t="s">
        <v>10</v>
      </c>
      <c r="C16" s="6" t="s">
        <v>10</v>
      </c>
      <c r="D16" s="6" t="s">
        <v>17</v>
      </c>
      <c r="E16" s="2" t="str">
        <f t="shared" si="1"/>
        <v>A</v>
      </c>
      <c r="F16" s="2" t="str">
        <f t="shared" si="0"/>
        <v>A</v>
      </c>
    </row>
    <row r="17" spans="1:6" x14ac:dyDescent="0.25">
      <c r="A17" s="3" t="s">
        <v>46</v>
      </c>
      <c r="B17" t="s">
        <v>104</v>
      </c>
      <c r="C17" t="s">
        <v>10</v>
      </c>
      <c r="D17" t="s">
        <v>17</v>
      </c>
      <c r="E17" s="2" t="str">
        <f t="shared" si="1"/>
        <v>A, B, D</v>
      </c>
      <c r="F17" s="2" t="str">
        <f t="shared" si="0"/>
        <v>A</v>
      </c>
    </row>
    <row r="18" spans="1:6" x14ac:dyDescent="0.25">
      <c r="A18" s="5" t="s">
        <v>47</v>
      </c>
      <c r="B18" s="6" t="s">
        <v>121</v>
      </c>
      <c r="C18" s="6" t="s">
        <v>10</v>
      </c>
      <c r="D18" s="6" t="s">
        <v>17</v>
      </c>
      <c r="E18" s="2" t="str">
        <f t="shared" si="1"/>
        <v xml:space="preserve">A, D, </v>
      </c>
      <c r="F18" s="2" t="str">
        <f t="shared" si="0"/>
        <v>A</v>
      </c>
    </row>
    <row r="19" spans="1:6" x14ac:dyDescent="0.25">
      <c r="A19" s="5" t="s">
        <v>48</v>
      </c>
      <c r="B19" s="6" t="s">
        <v>13</v>
      </c>
      <c r="C19" s="6" t="s">
        <v>10</v>
      </c>
      <c r="D19" s="6" t="s">
        <v>17</v>
      </c>
      <c r="E19" s="2" t="str">
        <f t="shared" si="1"/>
        <v>G</v>
      </c>
      <c r="F19" s="2" t="str">
        <f t="shared" si="0"/>
        <v>A</v>
      </c>
    </row>
    <row r="20" spans="1:6" x14ac:dyDescent="0.25">
      <c r="A20" s="3" t="s">
        <v>49</v>
      </c>
      <c r="B20" t="s">
        <v>112</v>
      </c>
      <c r="C20" t="s">
        <v>113</v>
      </c>
      <c r="D20" t="s">
        <v>17</v>
      </c>
      <c r="E20" s="2" t="str">
        <f t="shared" si="1"/>
        <v>A, B, D, G</v>
      </c>
      <c r="F20" s="2" t="str">
        <f t="shared" si="0"/>
        <v>A, I</v>
      </c>
    </row>
    <row r="21" spans="1:6" x14ac:dyDescent="0.25">
      <c r="A21" s="5" t="s">
        <v>50</v>
      </c>
      <c r="B21" s="6" t="s">
        <v>10</v>
      </c>
      <c r="C21" s="6" t="s">
        <v>10</v>
      </c>
      <c r="D21" s="6" t="s">
        <v>17</v>
      </c>
      <c r="E21" s="2" t="str">
        <f t="shared" si="1"/>
        <v>A</v>
      </c>
      <c r="F21" s="2" t="str">
        <f t="shared" si="0"/>
        <v>A</v>
      </c>
    </row>
    <row r="22" spans="1:6" x14ac:dyDescent="0.25">
      <c r="A22" s="3" t="s">
        <v>51</v>
      </c>
      <c r="B22" t="s">
        <v>15</v>
      </c>
      <c r="C22" t="s">
        <v>110</v>
      </c>
      <c r="D22" t="s">
        <v>17</v>
      </c>
      <c r="E22" s="2" t="str">
        <f t="shared" si="1"/>
        <v>B</v>
      </c>
      <c r="F22" s="2" t="str">
        <f t="shared" si="0"/>
        <v>B, G, I</v>
      </c>
    </row>
    <row r="23" spans="1:6" x14ac:dyDescent="0.25">
      <c r="A23" s="3" t="s">
        <v>52</v>
      </c>
      <c r="B23" t="s">
        <v>104</v>
      </c>
      <c r="C23" t="s">
        <v>10</v>
      </c>
      <c r="D23" t="s">
        <v>17</v>
      </c>
      <c r="E23" s="2" t="str">
        <f t="shared" si="1"/>
        <v>A, B, D</v>
      </c>
      <c r="F23" s="2" t="str">
        <f t="shared" si="0"/>
        <v>A</v>
      </c>
    </row>
    <row r="24" spans="1:6" x14ac:dyDescent="0.25">
      <c r="A24" s="3" t="s">
        <v>53</v>
      </c>
      <c r="B24" t="s">
        <v>104</v>
      </c>
      <c r="C24" t="s">
        <v>10</v>
      </c>
      <c r="D24" t="s">
        <v>17</v>
      </c>
      <c r="E24" s="2" t="str">
        <f t="shared" si="1"/>
        <v>A, B, D</v>
      </c>
      <c r="F24" s="2" t="str">
        <f t="shared" si="0"/>
        <v>A</v>
      </c>
    </row>
    <row r="25" spans="1:6" x14ac:dyDescent="0.25">
      <c r="A25" s="3" t="s">
        <v>78</v>
      </c>
      <c r="B25" t="s">
        <v>104</v>
      </c>
      <c r="C25" t="s">
        <v>10</v>
      </c>
      <c r="D25" t="s">
        <v>17</v>
      </c>
      <c r="E25" s="2" t="str">
        <f t="shared" si="1"/>
        <v>A, B, D</v>
      </c>
      <c r="F25" s="2" t="str">
        <f t="shared" si="0"/>
        <v>A</v>
      </c>
    </row>
    <row r="26" spans="1:6" x14ac:dyDescent="0.25">
      <c r="A26" s="3" t="s">
        <v>79</v>
      </c>
      <c r="B26" t="s">
        <v>99</v>
      </c>
      <c r="C26" t="s">
        <v>100</v>
      </c>
      <c r="D26" t="s">
        <v>17</v>
      </c>
      <c r="E26" s="2" t="str">
        <f t="shared" si="1"/>
        <v>A, B, D, H</v>
      </c>
      <c r="F26" s="2" t="str">
        <f t="shared" si="0"/>
        <v>A, F</v>
      </c>
    </row>
    <row r="27" spans="1:6" x14ac:dyDescent="0.25">
      <c r="A27" s="5" t="s">
        <v>54</v>
      </c>
      <c r="B27" s="6" t="s">
        <v>99</v>
      </c>
      <c r="C27" s="6" t="s">
        <v>100</v>
      </c>
      <c r="D27" s="6" t="s">
        <v>17</v>
      </c>
      <c r="E27" s="2" t="str">
        <f t="shared" si="1"/>
        <v>A, B, D, H</v>
      </c>
      <c r="F27" s="2" t="str">
        <f t="shared" si="0"/>
        <v>A, F</v>
      </c>
    </row>
    <row r="28" spans="1:6" x14ac:dyDescent="0.25">
      <c r="A28" s="3" t="s">
        <v>56</v>
      </c>
      <c r="B28" t="s">
        <v>10</v>
      </c>
      <c r="C28" t="s">
        <v>10</v>
      </c>
      <c r="D28" t="s">
        <v>17</v>
      </c>
      <c r="E28" s="2" t="str">
        <f t="shared" si="1"/>
        <v>A</v>
      </c>
      <c r="F28" s="2" t="str">
        <f t="shared" si="0"/>
        <v>A</v>
      </c>
    </row>
    <row r="29" spans="1:6" x14ac:dyDescent="0.25">
      <c r="A29" s="3" t="s">
        <v>57</v>
      </c>
      <c r="B29" t="s">
        <v>97</v>
      </c>
      <c r="C29" t="s">
        <v>10</v>
      </c>
      <c r="D29" t="s">
        <v>17</v>
      </c>
      <c r="E29" s="2" t="str">
        <f t="shared" si="1"/>
        <v>A, B, C, D, E, G</v>
      </c>
      <c r="F29" s="2" t="str">
        <f t="shared" si="0"/>
        <v>A</v>
      </c>
    </row>
    <row r="30" spans="1:6" x14ac:dyDescent="0.25">
      <c r="A30" s="3" t="s">
        <v>58</v>
      </c>
      <c r="B30" t="s">
        <v>97</v>
      </c>
      <c r="C30" t="s">
        <v>10</v>
      </c>
      <c r="D30" t="s">
        <v>17</v>
      </c>
      <c r="E30" s="2" t="str">
        <f t="shared" si="1"/>
        <v>A, B, C, D, E, G</v>
      </c>
      <c r="F30" s="2" t="str">
        <f t="shared" si="0"/>
        <v>A</v>
      </c>
    </row>
    <row r="31" spans="1:6" x14ac:dyDescent="0.25">
      <c r="A31" s="5" t="s">
        <v>59</v>
      </c>
      <c r="B31" s="6" t="s">
        <v>10</v>
      </c>
      <c r="C31" s="6" t="s">
        <v>10</v>
      </c>
      <c r="D31" s="6" t="s">
        <v>17</v>
      </c>
      <c r="E31" s="2" t="str">
        <f t="shared" si="1"/>
        <v>A</v>
      </c>
      <c r="F31" s="2" t="str">
        <f t="shared" si="0"/>
        <v>A</v>
      </c>
    </row>
    <row r="32" spans="1:6" x14ac:dyDescent="0.25">
      <c r="A32" s="5" t="s">
        <v>60</v>
      </c>
      <c r="B32" s="6" t="s">
        <v>122</v>
      </c>
      <c r="C32" s="6" t="s">
        <v>83</v>
      </c>
      <c r="D32" s="6" t="s">
        <v>109</v>
      </c>
      <c r="E32" s="2" t="str">
        <f t="shared" si="1"/>
        <v>A, D, G</v>
      </c>
      <c r="F32" s="2" t="str">
        <f t="shared" si="0"/>
        <v>B, G</v>
      </c>
    </row>
    <row r="33" spans="1:6" x14ac:dyDescent="0.25">
      <c r="A33" s="5" t="s">
        <v>61</v>
      </c>
      <c r="B33" s="6" t="s">
        <v>15</v>
      </c>
      <c r="C33" s="6" t="s">
        <v>10</v>
      </c>
      <c r="D33" s="6" t="s">
        <v>11</v>
      </c>
      <c r="E33" s="2" t="str">
        <f t="shared" si="1"/>
        <v>B</v>
      </c>
      <c r="F33" s="2" t="str">
        <f t="shared" si="0"/>
        <v>A</v>
      </c>
    </row>
    <row r="34" spans="1:6" x14ac:dyDescent="0.25">
      <c r="A34" s="3" t="s">
        <v>106</v>
      </c>
      <c r="B34" t="s">
        <v>18</v>
      </c>
      <c r="C34" t="s">
        <v>20</v>
      </c>
      <c r="D34" t="s">
        <v>19</v>
      </c>
      <c r="E34" s="2" t="str">
        <f t="shared" si="1"/>
        <v>A, B, E</v>
      </c>
      <c r="F34" s="2" t="str">
        <f t="shared" si="0"/>
        <v>I</v>
      </c>
    </row>
    <row r="35" spans="1:6" x14ac:dyDescent="0.25">
      <c r="A35" s="3" t="s">
        <v>62</v>
      </c>
      <c r="B35" t="s">
        <v>82</v>
      </c>
      <c r="C35" t="s">
        <v>83</v>
      </c>
      <c r="D35" t="s">
        <v>14</v>
      </c>
      <c r="E35" s="2" t="str">
        <f>IF(B35="",0,B35)</f>
        <v>B, F</v>
      </c>
      <c r="F35" s="2" t="str">
        <f>IF(C35="",0,C35)</f>
        <v>B, G</v>
      </c>
    </row>
    <row r="36" spans="1:6" x14ac:dyDescent="0.25">
      <c r="A36" s="3" t="s">
        <v>55</v>
      </c>
      <c r="B36" t="s">
        <v>15</v>
      </c>
      <c r="C36" t="s">
        <v>83</v>
      </c>
      <c r="D36" t="s">
        <v>14</v>
      </c>
      <c r="E36" s="2" t="str">
        <f t="shared" si="1"/>
        <v>B</v>
      </c>
      <c r="F36" s="2" t="str">
        <f t="shared" si="0"/>
        <v>B, G</v>
      </c>
    </row>
    <row r="37" spans="1:6" x14ac:dyDescent="0.25">
      <c r="A37" s="5" t="s">
        <v>63</v>
      </c>
      <c r="B37" s="6" t="s">
        <v>119</v>
      </c>
      <c r="C37" s="6" t="s">
        <v>120</v>
      </c>
      <c r="D37" s="6" t="s">
        <v>17</v>
      </c>
      <c r="E37" s="2" t="str">
        <f t="shared" si="1"/>
        <v>A, C, D, G</v>
      </c>
      <c r="F37" s="2" t="str">
        <f t="shared" si="0"/>
        <v>C, E</v>
      </c>
    </row>
    <row r="38" spans="1:6" x14ac:dyDescent="0.25">
      <c r="A38" s="5" t="s">
        <v>64</v>
      </c>
      <c r="B38" s="6" t="s">
        <v>10</v>
      </c>
      <c r="C38" s="6" t="s">
        <v>10</v>
      </c>
      <c r="D38" s="6" t="s">
        <v>17</v>
      </c>
      <c r="E38" s="2" t="str">
        <f t="shared" si="1"/>
        <v>A</v>
      </c>
      <c r="F38" s="2" t="str">
        <f t="shared" si="0"/>
        <v>A</v>
      </c>
    </row>
    <row r="39" spans="1:6" x14ac:dyDescent="0.25">
      <c r="A39" s="5" t="s">
        <v>65</v>
      </c>
      <c r="B39" s="6" t="s">
        <v>23</v>
      </c>
      <c r="C39" s="6" t="s">
        <v>113</v>
      </c>
      <c r="D39" s="6" t="s">
        <v>17</v>
      </c>
      <c r="E39" s="2" t="str">
        <f t="shared" si="1"/>
        <v>H</v>
      </c>
      <c r="F39" s="2" t="str">
        <f t="shared" si="0"/>
        <v>A, I</v>
      </c>
    </row>
    <row r="40" spans="1:6" x14ac:dyDescent="0.25">
      <c r="A40" s="5" t="s">
        <v>66</v>
      </c>
      <c r="B40" s="6" t="s">
        <v>12</v>
      </c>
      <c r="C40" s="6" t="s">
        <v>10</v>
      </c>
      <c r="D40" s="6" t="s">
        <v>109</v>
      </c>
      <c r="E40" s="2" t="str">
        <f t="shared" si="1"/>
        <v>A, D</v>
      </c>
      <c r="F40" s="2" t="str">
        <f t="shared" si="0"/>
        <v>A</v>
      </c>
    </row>
    <row r="41" spans="1:6" x14ac:dyDescent="0.25">
      <c r="A41" s="5" t="s">
        <v>67</v>
      </c>
      <c r="B41" s="6" t="s">
        <v>12</v>
      </c>
      <c r="C41" s="6" t="s">
        <v>10</v>
      </c>
      <c r="D41" s="6" t="s">
        <v>17</v>
      </c>
      <c r="E41" s="2" t="str">
        <f t="shared" si="1"/>
        <v>A, D</v>
      </c>
      <c r="F41" s="2" t="str">
        <f t="shared" si="0"/>
        <v>A</v>
      </c>
    </row>
    <row r="42" spans="1:6" x14ac:dyDescent="0.25">
      <c r="A42" s="3" t="s">
        <v>68</v>
      </c>
      <c r="B42" t="s">
        <v>114</v>
      </c>
      <c r="C42" t="s">
        <v>10</v>
      </c>
      <c r="D42" t="s">
        <v>17</v>
      </c>
      <c r="E42" s="2" t="str">
        <f t="shared" si="1"/>
        <v>A, B, D, E, G</v>
      </c>
      <c r="F42" s="2" t="str">
        <f t="shared" si="0"/>
        <v>A</v>
      </c>
    </row>
    <row r="43" spans="1:6" x14ac:dyDescent="0.25">
      <c r="A43" s="5" t="s">
        <v>69</v>
      </c>
      <c r="B43" s="6" t="s">
        <v>116</v>
      </c>
      <c r="C43" s="6" t="s">
        <v>117</v>
      </c>
      <c r="D43" s="6" t="s">
        <v>11</v>
      </c>
      <c r="E43" s="2" t="str">
        <f t="shared" si="1"/>
        <v>A, B</v>
      </c>
      <c r="F43" s="2" t="str">
        <f t="shared" si="0"/>
        <v>B, D, I</v>
      </c>
    </row>
    <row r="44" spans="1:6" x14ac:dyDescent="0.25">
      <c r="A44" s="5" t="s">
        <v>70</v>
      </c>
      <c r="B44" s="6" t="s">
        <v>12</v>
      </c>
      <c r="C44" s="6" t="s">
        <v>113</v>
      </c>
      <c r="D44" s="6" t="s">
        <v>17</v>
      </c>
      <c r="E44" s="2" t="str">
        <f t="shared" si="1"/>
        <v>A, D</v>
      </c>
      <c r="F44" s="2" t="str">
        <f t="shared" si="0"/>
        <v>A, I</v>
      </c>
    </row>
    <row r="45" spans="1:6" x14ac:dyDescent="0.25">
      <c r="A45" s="5" t="s">
        <v>71</v>
      </c>
      <c r="B45" s="6" t="s">
        <v>10</v>
      </c>
      <c r="C45" s="6" t="s">
        <v>23</v>
      </c>
      <c r="D45" s="6" t="s">
        <v>17</v>
      </c>
      <c r="E45" s="2" t="str">
        <f t="shared" si="1"/>
        <v>A</v>
      </c>
      <c r="F45" s="2" t="str">
        <f t="shared" si="0"/>
        <v>H</v>
      </c>
    </row>
    <row r="46" spans="1:6" x14ac:dyDescent="0.25">
      <c r="A46" s="5" t="s">
        <v>72</v>
      </c>
      <c r="B46" s="6" t="s">
        <v>104</v>
      </c>
      <c r="C46" s="6" t="s">
        <v>104</v>
      </c>
      <c r="D46" s="6" t="s">
        <v>17</v>
      </c>
      <c r="E46" s="2" t="str">
        <f t="shared" si="1"/>
        <v>A, B, D</v>
      </c>
      <c r="F46" s="2" t="str">
        <f t="shared" si="0"/>
        <v>A, B, D</v>
      </c>
    </row>
    <row r="47" spans="1:6" x14ac:dyDescent="0.25">
      <c r="A47" s="5" t="s">
        <v>73</v>
      </c>
      <c r="B47" s="6" t="s">
        <v>116</v>
      </c>
      <c r="C47" s="6" t="s">
        <v>23</v>
      </c>
      <c r="D47" s="6" t="s">
        <v>17</v>
      </c>
      <c r="E47" s="2" t="str">
        <f t="shared" si="1"/>
        <v>A, B</v>
      </c>
      <c r="F47" s="2" t="str">
        <f t="shared" si="0"/>
        <v>H</v>
      </c>
    </row>
    <row r="48" spans="1:6" x14ac:dyDescent="0.25">
      <c r="A48" s="5" t="s">
        <v>74</v>
      </c>
      <c r="B48" s="6" t="s">
        <v>10</v>
      </c>
      <c r="C48" s="6" t="s">
        <v>15</v>
      </c>
      <c r="D48" s="6" t="s">
        <v>17</v>
      </c>
      <c r="E48" s="2" t="str">
        <f t="shared" ref="E48:E52" si="2">IF(B48="",0,B48)</f>
        <v>A</v>
      </c>
      <c r="F48" s="2" t="str">
        <f t="shared" ref="F48:F52" si="3">IF(C48="",0,C48)</f>
        <v>B</v>
      </c>
    </row>
    <row r="49" spans="1:6" x14ac:dyDescent="0.25">
      <c r="A49" s="3" t="s">
        <v>75</v>
      </c>
      <c r="B49" t="s">
        <v>10</v>
      </c>
      <c r="C49" t="s">
        <v>20</v>
      </c>
      <c r="D49" t="s">
        <v>98</v>
      </c>
      <c r="E49" s="2" t="str">
        <f t="shared" si="2"/>
        <v>A</v>
      </c>
      <c r="F49" s="2" t="str">
        <f t="shared" si="3"/>
        <v>I</v>
      </c>
    </row>
    <row r="50" spans="1:6" x14ac:dyDescent="0.25">
      <c r="A50" s="3" t="s">
        <v>107</v>
      </c>
      <c r="B50" t="s">
        <v>15</v>
      </c>
      <c r="C50" t="s">
        <v>103</v>
      </c>
      <c r="D50" t="s">
        <v>11</v>
      </c>
      <c r="E50" s="2" t="str">
        <f t="shared" si="2"/>
        <v>B</v>
      </c>
      <c r="F50" s="2" t="str">
        <f t="shared" si="3"/>
        <v>A,C, E</v>
      </c>
    </row>
    <row r="51" spans="1:6" x14ac:dyDescent="0.25">
      <c r="A51" s="5" t="s">
        <v>76</v>
      </c>
      <c r="B51" s="6" t="s">
        <v>10</v>
      </c>
      <c r="C51" s="6" t="s">
        <v>20</v>
      </c>
      <c r="D51" s="6" t="s">
        <v>17</v>
      </c>
      <c r="E51" s="2" t="str">
        <f t="shared" si="2"/>
        <v>A</v>
      </c>
      <c r="F51" s="2" t="str">
        <f t="shared" si="3"/>
        <v>I</v>
      </c>
    </row>
    <row r="52" spans="1:6" x14ac:dyDescent="0.25">
      <c r="A52" s="3" t="s">
        <v>77</v>
      </c>
      <c r="B52" s="6" t="s">
        <v>101</v>
      </c>
      <c r="C52" s="6" t="s">
        <v>115</v>
      </c>
      <c r="D52" t="s">
        <v>17</v>
      </c>
      <c r="E52" s="2" t="str">
        <f t="shared" si="2"/>
        <v>B, E</v>
      </c>
      <c r="F52" s="2" t="str">
        <f t="shared" si="3"/>
        <v xml:space="preserve">A, B </v>
      </c>
    </row>
    <row r="53" spans="1:6" ht="15.75" customHeight="1" x14ac:dyDescent="0.25"/>
  </sheetData>
  <autoFilter ref="A1:D50"/>
  <printOptions gridLines="1"/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abSelected="1" topLeftCell="A4" zoomScale="85" zoomScaleNormal="85" zoomScaleSheetLayoutView="85" workbookViewId="0">
      <selection activeCell="C1" sqref="C1"/>
    </sheetView>
  </sheetViews>
  <sheetFormatPr defaultRowHeight="15" x14ac:dyDescent="0.25"/>
  <cols>
    <col min="1" max="1" width="2.42578125" bestFit="1" customWidth="1"/>
    <col min="2" max="2" width="51.7109375" bestFit="1" customWidth="1"/>
    <col min="3" max="3" width="21.7109375" bestFit="1" customWidth="1"/>
  </cols>
  <sheetData>
    <row r="1" spans="1:3" x14ac:dyDescent="0.25">
      <c r="B1" t="s">
        <v>84</v>
      </c>
      <c r="C1">
        <f>COUNTA(Data!A:A)</f>
        <v>52</v>
      </c>
    </row>
    <row r="2" spans="1:3" x14ac:dyDescent="0.25">
      <c r="B2" t="s">
        <v>85</v>
      </c>
      <c r="C2" s="1">
        <f>COUNTA(Data!D:D)</f>
        <v>52</v>
      </c>
    </row>
    <row r="3" spans="1:3" x14ac:dyDescent="0.25">
      <c r="B3" t="s">
        <v>102</v>
      </c>
      <c r="C3">
        <f>C1-C2</f>
        <v>0</v>
      </c>
    </row>
    <row r="12" spans="1:3" x14ac:dyDescent="0.25">
      <c r="A12" s="4"/>
      <c r="B12" s="4" t="s">
        <v>24</v>
      </c>
      <c r="C12" s="4" t="s">
        <v>25</v>
      </c>
    </row>
    <row r="13" spans="1:3" x14ac:dyDescent="0.25">
      <c r="A13" t="s">
        <v>10</v>
      </c>
      <c r="B13" t="s">
        <v>86</v>
      </c>
      <c r="C13">
        <f>COUNTIF(Data!E2:E50,"*A*")</f>
        <v>39</v>
      </c>
    </row>
    <row r="14" spans="1:3" x14ac:dyDescent="0.25">
      <c r="A14" t="s">
        <v>15</v>
      </c>
      <c r="B14" t="s">
        <v>3</v>
      </c>
      <c r="C14">
        <f>COUNTIF(Data!E2:E50,"*B*")</f>
        <v>28</v>
      </c>
    </row>
    <row r="15" spans="1:3" x14ac:dyDescent="0.25">
      <c r="A15" t="s">
        <v>16</v>
      </c>
      <c r="B15" t="s">
        <v>87</v>
      </c>
      <c r="C15">
        <f>COUNTIF(Data!E2:E50,"*C*")</f>
        <v>5</v>
      </c>
    </row>
    <row r="16" spans="1:3" x14ac:dyDescent="0.25">
      <c r="A16" t="s">
        <v>9</v>
      </c>
      <c r="B16" t="s">
        <v>108</v>
      </c>
      <c r="C16">
        <f>COUNTIF(Data!E2:E50,"*D*")</f>
        <v>27</v>
      </c>
    </row>
    <row r="17" spans="1:3" x14ac:dyDescent="0.25">
      <c r="A17" t="s">
        <v>21</v>
      </c>
      <c r="B17" t="s">
        <v>4</v>
      </c>
      <c r="C17">
        <f>COUNTIF(Data!E2:E50,"*E*")</f>
        <v>5</v>
      </c>
    </row>
    <row r="18" spans="1:3" x14ac:dyDescent="0.25">
      <c r="A18" t="s">
        <v>22</v>
      </c>
      <c r="B18" t="s">
        <v>88</v>
      </c>
      <c r="C18">
        <f>COUNTIF(Data!E2:E50,"*F*")</f>
        <v>2</v>
      </c>
    </row>
    <row r="19" spans="1:3" x14ac:dyDescent="0.25">
      <c r="A19" t="s">
        <v>13</v>
      </c>
      <c r="B19" t="s">
        <v>5</v>
      </c>
      <c r="C19">
        <f>COUNTIF(Data!E2:E50,"*G*")</f>
        <v>13</v>
      </c>
    </row>
    <row r="20" spans="1:3" x14ac:dyDescent="0.25">
      <c r="A20" t="s">
        <v>23</v>
      </c>
      <c r="B20" t="s">
        <v>89</v>
      </c>
      <c r="C20">
        <f>COUNTIF(Data!E2:E50,"*H*")</f>
        <v>3</v>
      </c>
    </row>
    <row r="21" spans="1:3" x14ac:dyDescent="0.25">
      <c r="A21" t="s">
        <v>20</v>
      </c>
      <c r="B21" t="s">
        <v>6</v>
      </c>
      <c r="C21">
        <f>COUNTIF(Data!E3:E51,"*I*")</f>
        <v>1</v>
      </c>
    </row>
    <row r="22" spans="1:3" x14ac:dyDescent="0.25">
      <c r="B22" t="s">
        <v>29</v>
      </c>
      <c r="C22">
        <f>COUNTIF(Data!E2:E50, 0)</f>
        <v>0</v>
      </c>
    </row>
    <row r="26" spans="1:3" x14ac:dyDescent="0.25">
      <c r="A26" s="4"/>
      <c r="B26" s="4" t="s">
        <v>1</v>
      </c>
      <c r="C26" s="4" t="s">
        <v>28</v>
      </c>
    </row>
    <row r="27" spans="1:3" x14ac:dyDescent="0.25">
      <c r="A27" t="s">
        <v>10</v>
      </c>
      <c r="B27" t="s">
        <v>90</v>
      </c>
      <c r="C27">
        <f>COUNTIF(Data!F2:F50,"*A*")</f>
        <v>33</v>
      </c>
    </row>
    <row r="28" spans="1:3" x14ac:dyDescent="0.25">
      <c r="A28" t="s">
        <v>15</v>
      </c>
      <c r="B28" t="s">
        <v>7</v>
      </c>
      <c r="C28">
        <f>COUNTIF(Data!F2:F50,"*B*")</f>
        <v>12</v>
      </c>
    </row>
    <row r="29" spans="1:3" x14ac:dyDescent="0.25">
      <c r="A29" t="s">
        <v>16</v>
      </c>
      <c r="B29" t="s">
        <v>91</v>
      </c>
      <c r="C29">
        <f>COUNTIF(Data!F2:F50,"*C*")</f>
        <v>2</v>
      </c>
    </row>
    <row r="30" spans="1:3" x14ac:dyDescent="0.25">
      <c r="A30" t="s">
        <v>9</v>
      </c>
      <c r="B30" t="s">
        <v>92</v>
      </c>
      <c r="C30">
        <f>COUNTIF(Data!F2:F50,"*D*")</f>
        <v>4</v>
      </c>
    </row>
    <row r="31" spans="1:3" x14ac:dyDescent="0.25">
      <c r="A31" t="s">
        <v>21</v>
      </c>
      <c r="B31" t="s">
        <v>8</v>
      </c>
      <c r="C31">
        <f>COUNTIF(Data!F2:F50,"*E*")</f>
        <v>6</v>
      </c>
    </row>
    <row r="32" spans="1:3" x14ac:dyDescent="0.25">
      <c r="A32" t="s">
        <v>22</v>
      </c>
      <c r="B32" t="s">
        <v>93</v>
      </c>
      <c r="C32">
        <f>COUNTIF(Data!F2:F50,"*F*")</f>
        <v>5</v>
      </c>
    </row>
    <row r="33" spans="1:3" x14ac:dyDescent="0.25">
      <c r="A33" t="s">
        <v>13</v>
      </c>
      <c r="B33" t="s">
        <v>94</v>
      </c>
      <c r="C33">
        <f>COUNTIF(Data!F2:F50,"*G*")</f>
        <v>6</v>
      </c>
    </row>
    <row r="34" spans="1:3" x14ac:dyDescent="0.25">
      <c r="A34" t="s">
        <v>23</v>
      </c>
      <c r="B34" t="s">
        <v>95</v>
      </c>
      <c r="C34">
        <f>COUNTIF(Data!F2:F50,"*H*")</f>
        <v>2</v>
      </c>
    </row>
    <row r="35" spans="1:3" x14ac:dyDescent="0.25">
      <c r="A35" t="s">
        <v>20</v>
      </c>
      <c r="B35" t="s">
        <v>6</v>
      </c>
      <c r="C35">
        <f>COUNTIF(Data!F2:F50,"*I*")</f>
        <v>7</v>
      </c>
    </row>
    <row r="36" spans="1:3" x14ac:dyDescent="0.25">
      <c r="B36" t="s">
        <v>30</v>
      </c>
      <c r="C36">
        <f>COUNTIF(Data!F2:F50,0)</f>
        <v>0</v>
      </c>
    </row>
  </sheetData>
  <pageMargins left="0.7" right="0.7" top="0.75" bottom="0.75" header="0.3" footer="0.3"/>
  <pageSetup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Reports</vt:lpstr>
      <vt:lpstr>Data!Print_Area</vt:lpstr>
    </vt:vector>
  </TitlesOfParts>
  <Company>Reedley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ch001</dc:creator>
  <cp:lastModifiedBy>Eileen Apperson-Williams</cp:lastModifiedBy>
  <cp:lastPrinted>2012-11-05T18:05:23Z</cp:lastPrinted>
  <dcterms:created xsi:type="dcterms:W3CDTF">2012-02-10T22:43:40Z</dcterms:created>
  <dcterms:modified xsi:type="dcterms:W3CDTF">2012-11-05T18:05:27Z</dcterms:modified>
</cp:coreProperties>
</file>